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5.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charts/chartEx1.xml" ContentType="application/vnd.ms-office.chartex+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dgprd.sharepoint.com/sites/Depto.deEstudiosEconmicos/Shared Documents/Informes/Informe Mensual/2024/Noviembre/consolidado/"/>
    </mc:Choice>
  </mc:AlternateContent>
  <xr:revisionPtr revIDLastSave="189" documentId="8_{36CE415C-1BF3-47DD-A117-7D6EC2A4A8D4}" xr6:coauthVersionLast="47" xr6:coauthVersionMax="47" xr10:uidLastSave="{04FBC0AC-F929-477D-A13B-20890A3A3CC0}"/>
  <bookViews>
    <workbookView xWindow="57480" yWindow="-120" windowWidth="29040" windowHeight="15720" xr2:uid="{00000000-000D-0000-FFFF-FFFF00000000}"/>
  </bookViews>
  <sheets>
    <sheet name="Tabla 1" sheetId="24" r:id="rId1"/>
    <sheet name="Tabla 2" sheetId="23" r:id="rId2"/>
    <sheet name="Tabla 3" sheetId="26" r:id="rId3"/>
    <sheet name="Gráfico 1" sheetId="27" r:id="rId4"/>
    <sheet name="Gráfico 2" sheetId="28" r:id="rId5"/>
    <sheet name="Ilustración 1" sheetId="9" r:id="rId6"/>
    <sheet name="Mapa 1" sheetId="25" r:id="rId7"/>
    <sheet name="Ilustración 2" sheetId="22" r:id="rId8"/>
    <sheet name="Tabla 4" sheetId="31" r:id="rId9"/>
    <sheet name="Tabla 5" sheetId="29" r:id="rId10"/>
    <sheet name="Tabla 6 " sheetId="30" r:id="rId11"/>
    <sheet name="Anexo 1" sheetId="32" r:id="rId12"/>
    <sheet name="Anexo 2 " sheetId="33" r:id="rId13"/>
    <sheet name="Anexo 3" sheetId="34" r:id="rId14"/>
    <sheet name="Anexo 4" sheetId="35"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s>
  <definedNames>
    <definedName name="\0" localSheetId="7">#REF!</definedName>
    <definedName name="\0" localSheetId="6">#REF!</definedName>
    <definedName name="\0" localSheetId="0">#REF!</definedName>
    <definedName name="\0" localSheetId="1">#REF!</definedName>
    <definedName name="\0" localSheetId="2">#REF!</definedName>
    <definedName name="\0" localSheetId="8">#REF!</definedName>
    <definedName name="\0">#REF!</definedName>
    <definedName name="\A" localSheetId="6">#REF!</definedName>
    <definedName name="\A" localSheetId="0">#REF!</definedName>
    <definedName name="\A" localSheetId="1">#REF!</definedName>
    <definedName name="\A" localSheetId="2">#REF!</definedName>
    <definedName name="\A">#REF!</definedName>
    <definedName name="\B" localSheetId="6">#REF!</definedName>
    <definedName name="\B" localSheetId="0">#REF!</definedName>
    <definedName name="\B" localSheetId="1">#REF!</definedName>
    <definedName name="\B" localSheetId="2">#REF!</definedName>
    <definedName name="\B">#REF!</definedName>
    <definedName name="\bmiii">[1]Q6!$E$32:$AH$32</definedName>
    <definedName name="\C" localSheetId="7">#REF!</definedName>
    <definedName name="\C" localSheetId="6">#REF!</definedName>
    <definedName name="\C" localSheetId="0">#REF!</definedName>
    <definedName name="\C" localSheetId="1">#REF!</definedName>
    <definedName name="\C" localSheetId="2">#REF!</definedName>
    <definedName name="\C" localSheetId="8">#REF!</definedName>
    <definedName name="\C">#REF!</definedName>
    <definedName name="\cc" localSheetId="7">[2]Debt!#REF!</definedName>
    <definedName name="\cc" localSheetId="6">[2]Debt!#REF!</definedName>
    <definedName name="\cc" localSheetId="0">[2]Debt!#REF!</definedName>
    <definedName name="\cc" localSheetId="1">[2]Debt!#REF!</definedName>
    <definedName name="\cc" localSheetId="2">[2]Debt!#REF!</definedName>
    <definedName name="\cc" localSheetId="8">[2]Debt!#REF!</definedName>
    <definedName name="\cc">[2]Debt!#REF!</definedName>
    <definedName name="\D" localSheetId="7">#REF!</definedName>
    <definedName name="\D" localSheetId="6">#REF!</definedName>
    <definedName name="\D" localSheetId="0">#REF!</definedName>
    <definedName name="\D" localSheetId="1">#REF!</definedName>
    <definedName name="\D" localSheetId="2">#REF!</definedName>
    <definedName name="\D" localSheetId="8">#REF!</definedName>
    <definedName name="\D">#REF!</definedName>
    <definedName name="\E" localSheetId="6">#REF!</definedName>
    <definedName name="\E" localSheetId="0">#REF!</definedName>
    <definedName name="\E" localSheetId="1">#REF!</definedName>
    <definedName name="\E" localSheetId="2">#REF!</definedName>
    <definedName name="\E" localSheetId="8">#REF!</definedName>
    <definedName name="\E">#REF!</definedName>
    <definedName name="\F" localSheetId="6">#REF!</definedName>
    <definedName name="\F" localSheetId="0">#REF!</definedName>
    <definedName name="\F" localSheetId="1">#REF!</definedName>
    <definedName name="\F" localSheetId="2">#REF!</definedName>
    <definedName name="\F" localSheetId="8">#REF!</definedName>
    <definedName name="\F">#REF!</definedName>
    <definedName name="\G" localSheetId="6">#REF!</definedName>
    <definedName name="\G" localSheetId="0">#REF!</definedName>
    <definedName name="\G" localSheetId="1">#REF!</definedName>
    <definedName name="\G">#REF!</definedName>
    <definedName name="\gg" localSheetId="6">[2]Debt!#REF!</definedName>
    <definedName name="\gg">[2]Debt!#REF!</definedName>
    <definedName name="\H" localSheetId="7">#REF!</definedName>
    <definedName name="\H" localSheetId="6">#REF!</definedName>
    <definedName name="\H" localSheetId="0">#REF!</definedName>
    <definedName name="\H" localSheetId="1">#REF!</definedName>
    <definedName name="\H" localSheetId="2">#REF!</definedName>
    <definedName name="\H" localSheetId="8">#REF!</definedName>
    <definedName name="\H">#REF!</definedName>
    <definedName name="\I" localSheetId="6">#REF!</definedName>
    <definedName name="\I" localSheetId="0">#REF!</definedName>
    <definedName name="\I" localSheetId="1">#REF!</definedName>
    <definedName name="\I" localSheetId="2">#REF!</definedName>
    <definedName name="\I" localSheetId="8">#REF!</definedName>
    <definedName name="\I">#REF!</definedName>
    <definedName name="\J" localSheetId="6">#REF!</definedName>
    <definedName name="\J" localSheetId="0">#REF!</definedName>
    <definedName name="\J" localSheetId="1">#REF!</definedName>
    <definedName name="\J" localSheetId="2">#REF!</definedName>
    <definedName name="\J" localSheetId="8">#REF!</definedName>
    <definedName name="\J">#REF!</definedName>
    <definedName name="\K" localSheetId="6">#REF!</definedName>
    <definedName name="\K" localSheetId="0">#REF!</definedName>
    <definedName name="\K" localSheetId="1">#REF!</definedName>
    <definedName name="\K">#REF!</definedName>
    <definedName name="\kk" localSheetId="6">[2]Debt!#REF!</definedName>
    <definedName name="\kk">[2]Debt!#REF!</definedName>
    <definedName name="\L" localSheetId="7">#REF!</definedName>
    <definedName name="\L" localSheetId="6">#REF!</definedName>
    <definedName name="\L" localSheetId="0">#REF!</definedName>
    <definedName name="\L" localSheetId="1">#REF!</definedName>
    <definedName name="\L" localSheetId="2">#REF!</definedName>
    <definedName name="\L" localSheetId="8">#REF!</definedName>
    <definedName name="\L">#REF!</definedName>
    <definedName name="\M" localSheetId="6">#REF!</definedName>
    <definedName name="\M" localSheetId="0">#REF!</definedName>
    <definedName name="\M" localSheetId="1">#REF!</definedName>
    <definedName name="\M" localSheetId="2">#REF!</definedName>
    <definedName name="\M" localSheetId="8">#REF!</definedName>
    <definedName name="\M">#REF!</definedName>
    <definedName name="\N" localSheetId="6">#REF!</definedName>
    <definedName name="\N" localSheetId="0">#REF!</definedName>
    <definedName name="\N" localSheetId="1">#REF!</definedName>
    <definedName name="\N" localSheetId="2">#REF!</definedName>
    <definedName name="\N" localSheetId="8">#REF!</definedName>
    <definedName name="\N">#REF!</definedName>
    <definedName name="\Ñ" localSheetId="6">#REF!</definedName>
    <definedName name="\Ñ" localSheetId="0">#REF!</definedName>
    <definedName name="\Ñ">#REF!</definedName>
    <definedName name="\O" localSheetId="6">#REF!</definedName>
    <definedName name="\O" localSheetId="0">#REF!</definedName>
    <definedName name="\O" localSheetId="1">#REF!</definedName>
    <definedName name="\O">#REF!</definedName>
    <definedName name="\P" localSheetId="6">#REF!</definedName>
    <definedName name="\P" localSheetId="0">#REF!</definedName>
    <definedName name="\P" localSheetId="1">#REF!</definedName>
    <definedName name="\P">#REF!</definedName>
    <definedName name="\Q" localSheetId="6">#REF!</definedName>
    <definedName name="\Q" localSheetId="0">#REF!</definedName>
    <definedName name="\Q" localSheetId="1">#REF!</definedName>
    <definedName name="\Q">#REF!</definedName>
    <definedName name="\R" localSheetId="6">#REF!</definedName>
    <definedName name="\R" localSheetId="0">#REF!</definedName>
    <definedName name="\R" localSheetId="1">#REF!</definedName>
    <definedName name="\R">#REF!</definedName>
    <definedName name="\S" localSheetId="6">#REF!</definedName>
    <definedName name="\S" localSheetId="0">#REF!</definedName>
    <definedName name="\S" localSheetId="1">#REF!</definedName>
    <definedName name="\S">#REF!</definedName>
    <definedName name="\T" localSheetId="6">#REF!</definedName>
    <definedName name="\T" localSheetId="0">#REF!</definedName>
    <definedName name="\T" localSheetId="1">#REF!</definedName>
    <definedName name="\T">#REF!</definedName>
    <definedName name="\T1" localSheetId="6">#REF!</definedName>
    <definedName name="\T1" localSheetId="0">#REF!</definedName>
    <definedName name="\T1">#REF!</definedName>
    <definedName name="\T2">[3]BOP!#REF!</definedName>
    <definedName name="\tt">[2]Debt!#REF!</definedName>
    <definedName name="\U" localSheetId="7">#REF!</definedName>
    <definedName name="\U" localSheetId="6">#REF!</definedName>
    <definedName name="\U" localSheetId="0">#REF!</definedName>
    <definedName name="\U" localSheetId="1">#REF!</definedName>
    <definedName name="\U" localSheetId="2">#REF!</definedName>
    <definedName name="\U" localSheetId="8">#REF!</definedName>
    <definedName name="\U">#REF!</definedName>
    <definedName name="\V" localSheetId="6">#REF!</definedName>
    <definedName name="\V" localSheetId="0">#REF!</definedName>
    <definedName name="\V" localSheetId="1">#REF!</definedName>
    <definedName name="\V" localSheetId="2">#REF!</definedName>
    <definedName name="\V" localSheetId="8">#REF!</definedName>
    <definedName name="\V">#REF!</definedName>
    <definedName name="\W" localSheetId="6">#REF!</definedName>
    <definedName name="\W" localSheetId="0">#REF!</definedName>
    <definedName name="\W" localSheetId="1">#REF!</definedName>
    <definedName name="\W" localSheetId="2">#REF!</definedName>
    <definedName name="\W" localSheetId="8">#REF!</definedName>
    <definedName name="\W">#REF!</definedName>
    <definedName name="\X" localSheetId="6">#REF!</definedName>
    <definedName name="\X" localSheetId="0">#REF!</definedName>
    <definedName name="\X" localSheetId="1">#REF!</definedName>
    <definedName name="\X">#REF!</definedName>
    <definedName name="\Y" localSheetId="6">#REF!</definedName>
    <definedName name="\Y" localSheetId="0">#REF!</definedName>
    <definedName name="\Y" localSheetId="1">#REF!</definedName>
    <definedName name="\Y">#REF!</definedName>
    <definedName name="\Z" localSheetId="6">#REF!</definedName>
    <definedName name="\Z" localSheetId="0">#REF!</definedName>
    <definedName name="\Z" localSheetId="1">#REF!</definedName>
    <definedName name="\Z">#REF!</definedName>
    <definedName name="_._IMPUESTOS_SOBRE_COMBUSTIBLES_Y_GAS_NATURAL">[4]C!$B$27:$N$27</definedName>
    <definedName name="_._IMPUESTOS_SOBRE_ENERGIA_ELECTRICA">[4]C!$B$28:$N$28</definedName>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asd1" localSheetId="1">[5]!____________asd1</definedName>
    <definedName name="____________asd1">[5]!____________asd1</definedName>
    <definedName name="____________ROS1">#N/A</definedName>
    <definedName name="____________ROS2">#N/A</definedName>
    <definedName name="____________ROS3">#N/A</definedName>
    <definedName name="____________ROS4">#N/A</definedName>
    <definedName name="____________tnt1" localSheetId="1">[5]!____________tnt1</definedName>
    <definedName name="____________tnt1">[5]!____________tnt1</definedName>
    <definedName name="___________ROS1">#N/A</definedName>
    <definedName name="___________ROS2">#N/A</definedName>
    <definedName name="___________ROS3">#N/A</definedName>
    <definedName name="___________ROS4">#N/A</definedName>
    <definedName name="__________asd1" localSheetId="1">[5]!__________asd1</definedName>
    <definedName name="__________asd1">[5]!__________asd1</definedName>
    <definedName name="__________ROS1">#N/A</definedName>
    <definedName name="__________ROS2">#N/A</definedName>
    <definedName name="__________ROS3">#N/A</definedName>
    <definedName name="__________ROS4">#N/A</definedName>
    <definedName name="__________tnt1" localSheetId="1">[5]!__________tnt1</definedName>
    <definedName name="__________tnt1">[5]!__________tnt1</definedName>
    <definedName name="_________asd1" localSheetId="1">[5]!_________asd1</definedName>
    <definedName name="_________asd1">[5]!_________asd1</definedName>
    <definedName name="_________ROS1">#N/A</definedName>
    <definedName name="_________ROS2">#N/A</definedName>
    <definedName name="_________ROS3">#N/A</definedName>
    <definedName name="_________ROS4">#N/A</definedName>
    <definedName name="_________tAB4">'[6]shared data'!$A$1:$G$71</definedName>
    <definedName name="_________tnt1" localSheetId="1">[5]!_________tnt1</definedName>
    <definedName name="_________tnt1">[5]!_________tnt1</definedName>
    <definedName name="________asd1" localSheetId="1">[5]!________asd1</definedName>
    <definedName name="________asd1">[5]!________asd1</definedName>
    <definedName name="________ROS1">#N/A</definedName>
    <definedName name="________ROS2">#N/A</definedName>
    <definedName name="________ROS3">#N/A</definedName>
    <definedName name="________ROS4">#N/A</definedName>
    <definedName name="________tAB4">'[6]shared data'!$A$1:$G$71</definedName>
    <definedName name="________tnt1" localSheetId="1">[5]!________tnt1</definedName>
    <definedName name="________tnt1">[5]!________tnt1</definedName>
    <definedName name="_______asd1" localSheetId="1">[5]!_______asd1</definedName>
    <definedName name="_______asd1">[5]!_______asd1</definedName>
    <definedName name="_______FAL4" localSheetId="7">#REF!</definedName>
    <definedName name="_______FAL4" localSheetId="6">#REF!</definedName>
    <definedName name="_______FAL4" localSheetId="0">#REF!</definedName>
    <definedName name="_______FAL4" localSheetId="1">#REF!</definedName>
    <definedName name="_______FAL4" localSheetId="2">#REF!</definedName>
    <definedName name="_______FAL4" localSheetId="8">#REF!</definedName>
    <definedName name="_______FAL4">#REF!</definedName>
    <definedName name="_______FAL6" localSheetId="6">#REF!</definedName>
    <definedName name="_______FAL6" localSheetId="0">#REF!</definedName>
    <definedName name="_______FAL6" localSheetId="1">#REF!</definedName>
    <definedName name="_______FAL6" localSheetId="2">#REF!</definedName>
    <definedName name="_______FAL6" localSheetId="8">#REF!</definedName>
    <definedName name="_______FAL6">#REF!</definedName>
    <definedName name="_______FAL7" localSheetId="6">#REF!</definedName>
    <definedName name="_______FAL7" localSheetId="0">#REF!</definedName>
    <definedName name="_______FAL7" localSheetId="1">#REF!</definedName>
    <definedName name="_______FAL7" localSheetId="2">#REF!</definedName>
    <definedName name="_______FAL7" localSheetId="8">#REF!</definedName>
    <definedName name="_______FAL7">#REF!</definedName>
    <definedName name="_______ROS1">#N/A</definedName>
    <definedName name="_______ROS2">#N/A</definedName>
    <definedName name="_______ROS3">#N/A</definedName>
    <definedName name="_______ROS4">#N/A</definedName>
    <definedName name="_______tAB4">'[6]shared data'!$A$1:$G$71</definedName>
    <definedName name="_______tnt1" localSheetId="1">[5]!_______tnt1</definedName>
    <definedName name="_______tnt1">[5]!_______tnt1</definedName>
    <definedName name="______asd1" localSheetId="1">[5]!______asd1</definedName>
    <definedName name="______asd1">[5]!______asd1</definedName>
    <definedName name="______AUS1" localSheetId="7">#REF!</definedName>
    <definedName name="______AUS1" localSheetId="6">#REF!</definedName>
    <definedName name="______AUS1" localSheetId="0">#REF!</definedName>
    <definedName name="______AUS1" localSheetId="1">#REF!</definedName>
    <definedName name="______AUS1" localSheetId="2">#REF!</definedName>
    <definedName name="______AUS1" localSheetId="8">#REF!</definedName>
    <definedName name="______AUS1">#REF!</definedName>
    <definedName name="______DEG1" localSheetId="6">#REF!</definedName>
    <definedName name="______DEG1" localSheetId="0">#REF!</definedName>
    <definedName name="______DEG1" localSheetId="1">#REF!</definedName>
    <definedName name="______DEG1" localSheetId="2">#REF!</definedName>
    <definedName name="______DEG1" localSheetId="8">#REF!</definedName>
    <definedName name="______DEG1">#REF!</definedName>
    <definedName name="______DKR1" localSheetId="6">#REF!</definedName>
    <definedName name="______DKR1" localSheetId="0">#REF!</definedName>
    <definedName name="______DKR1" localSheetId="1">#REF!</definedName>
    <definedName name="______DKR1" localSheetId="2">#REF!</definedName>
    <definedName name="______DKR1" localSheetId="8">#REF!</definedName>
    <definedName name="______DKR1">#REF!</definedName>
    <definedName name="______ECU1" localSheetId="6">#REF!</definedName>
    <definedName name="______ECU1" localSheetId="0">#REF!</definedName>
    <definedName name="______ECU1" localSheetId="1">#REF!</definedName>
    <definedName name="______ECU1">#REF!</definedName>
    <definedName name="______ESC1" localSheetId="6">#REF!</definedName>
    <definedName name="______ESC1" localSheetId="0">#REF!</definedName>
    <definedName name="______ESC1" localSheetId="1">#REF!</definedName>
    <definedName name="______ESC1">#REF!</definedName>
    <definedName name="______FAL2" localSheetId="6">#REF!</definedName>
    <definedName name="______FAL2" localSheetId="0">#REF!</definedName>
    <definedName name="______FAL2" localSheetId="1">#REF!</definedName>
    <definedName name="______FAL2">#REF!</definedName>
    <definedName name="______FAL3" localSheetId="6">#REF!</definedName>
    <definedName name="______FAL3" localSheetId="0">#REF!</definedName>
    <definedName name="______FAL3" localSheetId="1">#REF!</definedName>
    <definedName name="______FAL3">#REF!</definedName>
    <definedName name="______FAL4" localSheetId="6">#REF!</definedName>
    <definedName name="______FAL4" localSheetId="0">#REF!</definedName>
    <definedName name="______FAL4" localSheetId="1">#REF!</definedName>
    <definedName name="______FAL4">#REF!</definedName>
    <definedName name="______FAL5" localSheetId="6">#REF!</definedName>
    <definedName name="______FAL5" localSheetId="0">#REF!</definedName>
    <definedName name="______FAL5" localSheetId="1">#REF!</definedName>
    <definedName name="______FAL5">#REF!</definedName>
    <definedName name="______FAL6" localSheetId="6">#REF!</definedName>
    <definedName name="______FAL6" localSheetId="0">#REF!</definedName>
    <definedName name="______FAL6" localSheetId="1">#REF!</definedName>
    <definedName name="______FAL6">#REF!</definedName>
    <definedName name="______FAL7" localSheetId="6">#REF!</definedName>
    <definedName name="______FAL7" localSheetId="0">#REF!</definedName>
    <definedName name="______FAL7" localSheetId="1">#REF!</definedName>
    <definedName name="______FAL7">#REF!</definedName>
    <definedName name="______FMK1" localSheetId="6">#REF!</definedName>
    <definedName name="______FMK1" localSheetId="0">#REF!</definedName>
    <definedName name="______FMK1" localSheetId="1">#REF!</definedName>
    <definedName name="______FMK1">#REF!</definedName>
    <definedName name="______IKR1" localSheetId="6">#REF!</definedName>
    <definedName name="______IKR1" localSheetId="0">#REF!</definedName>
    <definedName name="______IKR1" localSheetId="1">#REF!</definedName>
    <definedName name="______IKR1">#REF!</definedName>
    <definedName name="______IRP1" localSheetId="6">#REF!</definedName>
    <definedName name="______IRP1" localSheetId="0">#REF!</definedName>
    <definedName name="______IRP1" localSheetId="1">#REF!</definedName>
    <definedName name="______IRP1">#REF!</definedName>
    <definedName name="______LIT1" localSheetId="6">#REF!</definedName>
    <definedName name="______LIT1" localSheetId="0">#REF!</definedName>
    <definedName name="______LIT1" localSheetId="1">#REF!</definedName>
    <definedName name="______LIT1">#REF!</definedName>
    <definedName name="______LL2" localSheetId="7"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8" hidden="1">{FALSE,FALSE,-1.25,-15.5,484.5,276.75,FALSE,FALSE,TRUE,TRUE,0,12,#N/A,46,#N/A,2.93460490463215,15.35,1,FALSE,FALSE,3,TRUE,1,FALSE,100,"Swvu.PLA1.","ACwvu.PLA1.",#N/A,FALSE,FALSE,0,0,0,0,2,"","",TRUE,TRUE,FALSE,FALSE,1,60,#N/A,#N/A,FALSE,FALSE,FALSE,FALSE,FALSE,FALSE,FALSE,9,65532,65532,FALSE,FALSE,TRUE,TRUE,TRUE}</definedName>
    <definedName name="______LL2" hidden="1">{FALSE,FALSE,-1.25,-15.5,484.5,276.75,FALSE,FALSE,TRUE,TRUE,0,12,#N/A,46,#N/A,2.93460490463215,15.35,1,FALSE,FALSE,3,TRUE,1,FALSE,100,"Swvu.PLA1.","ACwvu.PLA1.",#N/A,FALSE,FALSE,0,0,0,0,2,"","",TRUE,TRUE,FALSE,FALSE,1,60,#N/A,#N/A,FALSE,FALSE,FALSE,FALSE,FALSE,FALSE,FALSE,9,65532,65532,FALSE,FALSE,TRUE,TRUE,TRUE}</definedName>
    <definedName name="______MEX1" localSheetId="7">#REF!</definedName>
    <definedName name="______MEX1" localSheetId="6">#REF!</definedName>
    <definedName name="______MEX1" localSheetId="0">#REF!</definedName>
    <definedName name="______MEX1" localSheetId="1">#REF!</definedName>
    <definedName name="______MEX1" localSheetId="2">#REF!</definedName>
    <definedName name="______MEX1" localSheetId="8">#REF!</definedName>
    <definedName name="______MEX1">#REF!</definedName>
    <definedName name="______PTA1" localSheetId="6">#REF!</definedName>
    <definedName name="______PTA1" localSheetId="0">#REF!</definedName>
    <definedName name="______PTA1" localSheetId="1">#REF!</definedName>
    <definedName name="______PTA1" localSheetId="2">#REF!</definedName>
    <definedName name="______PTA1" localSheetId="8">#REF!</definedName>
    <definedName name="______PTA1">#REF!</definedName>
    <definedName name="______ROS1">#N/A</definedName>
    <definedName name="______ROS2">#N/A</definedName>
    <definedName name="______ROS3">#N/A</definedName>
    <definedName name="______ROS4">#N/A</definedName>
    <definedName name="______SAR1" localSheetId="7">#REF!</definedName>
    <definedName name="______SAR1" localSheetId="6">#REF!</definedName>
    <definedName name="______SAR1" localSheetId="0">#REF!</definedName>
    <definedName name="______SAR1" localSheetId="1">#REF!</definedName>
    <definedName name="______SAR1" localSheetId="2">#REF!</definedName>
    <definedName name="______SAR1" localSheetId="8">#REF!</definedName>
    <definedName name="______SAR1">#REF!</definedName>
    <definedName name="______SRT11" localSheetId="7" hidden="1">{"Minpmon",#N/A,FALSE,"Monthinput"}</definedName>
    <definedName name="______SRT11" localSheetId="6" hidden="1">{"Minpmon",#N/A,FALSE,"Monthinput"}</definedName>
    <definedName name="______SRT11" localSheetId="0" hidden="1">{"Minpmon",#N/A,FALSE,"Monthinput"}</definedName>
    <definedName name="______SRT11" localSheetId="1" hidden="1">{"Minpmon",#N/A,FALSE,"Monthinput"}</definedName>
    <definedName name="______SRT11" localSheetId="2" hidden="1">{"Minpmon",#N/A,FALSE,"Monthinput"}</definedName>
    <definedName name="______SRT11" localSheetId="8" hidden="1">{"Minpmon",#N/A,FALSE,"Monthinput"}</definedName>
    <definedName name="______SRT11" hidden="1">{"Minpmon",#N/A,FALSE,"Monthinput"}</definedName>
    <definedName name="______tAB4">'[6]shared data'!$A$1:$G$71</definedName>
    <definedName name="______tnt1" localSheetId="1">[5]!______tnt1</definedName>
    <definedName name="______tnt1">[5]!______tnt1</definedName>
    <definedName name="_____asd1">#N/A</definedName>
    <definedName name="_____AUS1" localSheetId="7">#REF!</definedName>
    <definedName name="_____AUS1" localSheetId="6">#REF!</definedName>
    <definedName name="_____AUS1" localSheetId="0">#REF!</definedName>
    <definedName name="_____AUS1" localSheetId="1">#REF!</definedName>
    <definedName name="_____AUS1" localSheetId="2">#REF!</definedName>
    <definedName name="_____AUS1" localSheetId="8">#REF!</definedName>
    <definedName name="_____AUS1">#REF!</definedName>
    <definedName name="_____DEG1" localSheetId="6">#REF!</definedName>
    <definedName name="_____DEG1" localSheetId="0">#REF!</definedName>
    <definedName name="_____DEG1" localSheetId="1">#REF!</definedName>
    <definedName name="_____DEG1" localSheetId="2">#REF!</definedName>
    <definedName name="_____DEG1" localSheetId="8">#REF!</definedName>
    <definedName name="_____DEG1">#REF!</definedName>
    <definedName name="_____DKR1" localSheetId="6">#REF!</definedName>
    <definedName name="_____DKR1" localSheetId="0">#REF!</definedName>
    <definedName name="_____DKR1" localSheetId="1">#REF!</definedName>
    <definedName name="_____DKR1" localSheetId="2">#REF!</definedName>
    <definedName name="_____DKR1" localSheetId="8">#REF!</definedName>
    <definedName name="_____DKR1">#REF!</definedName>
    <definedName name="_____ECU1" localSheetId="6">#REF!</definedName>
    <definedName name="_____ECU1" localSheetId="0">#REF!</definedName>
    <definedName name="_____ECU1" localSheetId="1">#REF!</definedName>
    <definedName name="_____ECU1">#REF!</definedName>
    <definedName name="_____ESC1" localSheetId="6">#REF!</definedName>
    <definedName name="_____ESC1" localSheetId="0">#REF!</definedName>
    <definedName name="_____ESC1" localSheetId="1">#REF!</definedName>
    <definedName name="_____ESC1">#REF!</definedName>
    <definedName name="_____FAL2" localSheetId="6">#REF!</definedName>
    <definedName name="_____FAL2" localSheetId="0">#REF!</definedName>
    <definedName name="_____FAL2" localSheetId="1">#REF!</definedName>
    <definedName name="_____FAL2">#REF!</definedName>
    <definedName name="_____FAL3" localSheetId="6">#REF!</definedName>
    <definedName name="_____FAL3" localSheetId="0">#REF!</definedName>
    <definedName name="_____FAL3" localSheetId="1">#REF!</definedName>
    <definedName name="_____FAL3">#REF!</definedName>
    <definedName name="_____FAL4" localSheetId="6">#REF!</definedName>
    <definedName name="_____FAL4" localSheetId="0">#REF!</definedName>
    <definedName name="_____FAL4" localSheetId="1">#REF!</definedName>
    <definedName name="_____FAL4">#REF!</definedName>
    <definedName name="_____FAL5" localSheetId="6">#REF!</definedName>
    <definedName name="_____FAL5" localSheetId="0">#REF!</definedName>
    <definedName name="_____FAL5" localSheetId="1">#REF!</definedName>
    <definedName name="_____FAL5">#REF!</definedName>
    <definedName name="_____FAL6" localSheetId="6">#REF!</definedName>
    <definedName name="_____FAL6" localSheetId="0">#REF!</definedName>
    <definedName name="_____FAL6" localSheetId="1">#REF!</definedName>
    <definedName name="_____FAL6">#REF!</definedName>
    <definedName name="_____FAL7" localSheetId="6">#REF!</definedName>
    <definedName name="_____FAL7" localSheetId="0">#REF!</definedName>
    <definedName name="_____FAL7" localSheetId="1">#REF!</definedName>
    <definedName name="_____FAL7">#REF!</definedName>
    <definedName name="_____FMK1" localSheetId="6">#REF!</definedName>
    <definedName name="_____FMK1" localSheetId="0">#REF!</definedName>
    <definedName name="_____FMK1" localSheetId="1">#REF!</definedName>
    <definedName name="_____FMK1">#REF!</definedName>
    <definedName name="_____IKR1" localSheetId="6">#REF!</definedName>
    <definedName name="_____IKR1" localSheetId="0">#REF!</definedName>
    <definedName name="_____IKR1" localSheetId="1">#REF!</definedName>
    <definedName name="_____IKR1">#REF!</definedName>
    <definedName name="_____IRP1" localSheetId="6">#REF!</definedName>
    <definedName name="_____IRP1" localSheetId="0">#REF!</definedName>
    <definedName name="_____IRP1" localSheetId="1">#REF!</definedName>
    <definedName name="_____IRP1">#REF!</definedName>
    <definedName name="_____LIT1" localSheetId="6">#REF!</definedName>
    <definedName name="_____LIT1" localSheetId="0">#REF!</definedName>
    <definedName name="_____LIT1" localSheetId="1">#REF!</definedName>
    <definedName name="_____LIT1">#REF!</definedName>
    <definedName name="_____LL2" localSheetId="7"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8" hidden="1">{FALSE,FALSE,-1.25,-15.5,484.5,276.75,FALSE,FALSE,TRUE,TRUE,0,12,#N/A,46,#N/A,2.93460490463215,15.35,1,FALSE,FALSE,3,TRUE,1,FALSE,100,"Swvu.PLA1.","ACwvu.PLA1.",#N/A,FALSE,FALSE,0,0,0,0,2,"","",TRUE,TRUE,FALSE,FALSE,1,60,#N/A,#N/A,FALSE,FALSE,FALSE,FALSE,FALSE,FALSE,FALSE,9,65532,65532,FALSE,FALSE,TRUE,TRUE,TRUE}</definedName>
    <definedName name="_____LL2" hidden="1">{FALSE,FALSE,-1.25,-15.5,484.5,276.75,FALSE,FALSE,TRUE,TRUE,0,12,#N/A,46,#N/A,2.93460490463215,15.35,1,FALSE,FALSE,3,TRUE,1,FALSE,100,"Swvu.PLA1.","ACwvu.PLA1.",#N/A,FALSE,FALSE,0,0,0,0,2,"","",TRUE,TRUE,FALSE,FALSE,1,60,#N/A,#N/A,FALSE,FALSE,FALSE,FALSE,FALSE,FALSE,FALSE,9,65532,65532,FALSE,FALSE,TRUE,TRUE,TRUE}</definedName>
    <definedName name="_____MEX1" localSheetId="7">#REF!</definedName>
    <definedName name="_____MEX1" localSheetId="6">#REF!</definedName>
    <definedName name="_____MEX1" localSheetId="0">#REF!</definedName>
    <definedName name="_____MEX1" localSheetId="1">#REF!</definedName>
    <definedName name="_____MEX1" localSheetId="2">#REF!</definedName>
    <definedName name="_____MEX1" localSheetId="8">#REF!</definedName>
    <definedName name="_____MEX1">#REF!</definedName>
    <definedName name="_____PTA1" localSheetId="6">#REF!</definedName>
    <definedName name="_____PTA1" localSheetId="0">#REF!</definedName>
    <definedName name="_____PTA1" localSheetId="1">#REF!</definedName>
    <definedName name="_____PTA1" localSheetId="2">#REF!</definedName>
    <definedName name="_____PTA1" localSheetId="8">#REF!</definedName>
    <definedName name="_____PTA1">#REF!</definedName>
    <definedName name="_____ROS1">#N/A</definedName>
    <definedName name="_____ROS2">#N/A</definedName>
    <definedName name="_____ROS3">#N/A</definedName>
    <definedName name="_____ROS4">#N/A</definedName>
    <definedName name="_____SAR1" localSheetId="7">#REF!</definedName>
    <definedName name="_____SAR1" localSheetId="6">#REF!</definedName>
    <definedName name="_____SAR1" localSheetId="0">#REF!</definedName>
    <definedName name="_____SAR1" localSheetId="1">#REF!</definedName>
    <definedName name="_____SAR1" localSheetId="2">#REF!</definedName>
    <definedName name="_____SAR1" localSheetId="8">#REF!</definedName>
    <definedName name="_____SAR1">#REF!</definedName>
    <definedName name="_____SRT11" localSheetId="7" hidden="1">{"Minpmon",#N/A,FALSE,"Monthinput"}</definedName>
    <definedName name="_____SRT11" localSheetId="6" hidden="1">{"Minpmon",#N/A,FALSE,"Monthinput"}</definedName>
    <definedName name="_____SRT11" localSheetId="0" hidden="1">{"Minpmon",#N/A,FALSE,"Monthinput"}</definedName>
    <definedName name="_____SRT11" localSheetId="1" hidden="1">{"Minpmon",#N/A,FALSE,"Monthinput"}</definedName>
    <definedName name="_____SRT11" localSheetId="2" hidden="1">{"Minpmon",#N/A,FALSE,"Monthinput"}</definedName>
    <definedName name="_____SRT11" localSheetId="8" hidden="1">{"Minpmon",#N/A,FALSE,"Monthinput"}</definedName>
    <definedName name="_____SRT11" hidden="1">{"Minpmon",#N/A,FALSE,"Monthinput"}</definedName>
    <definedName name="_____tAB4">'[6]shared data'!$A$1:$G$71</definedName>
    <definedName name="_____tnt1">#N/A</definedName>
    <definedName name="_____TOT58" localSheetId="7">[7]GROWTH!#REF!</definedName>
    <definedName name="_____TOT58" localSheetId="6">[7]GROWTH!#REF!</definedName>
    <definedName name="_____TOT58" localSheetId="0">[7]GROWTH!#REF!</definedName>
    <definedName name="_____TOT58" localSheetId="1">[7]GROWTH!#REF!</definedName>
    <definedName name="_____TOT58" localSheetId="2">[7]GROWTH!#REF!</definedName>
    <definedName name="_____TOT58" localSheetId="8">[7]GROWTH!#REF!</definedName>
    <definedName name="_____TOT58">[7]GROWTH!#REF!</definedName>
    <definedName name="____asd1">#N/A</definedName>
    <definedName name="____AUS1" localSheetId="7">#REF!</definedName>
    <definedName name="____AUS1" localSheetId="6">#REF!</definedName>
    <definedName name="____AUS1" localSheetId="0">#REF!</definedName>
    <definedName name="____AUS1" localSheetId="1">#REF!</definedName>
    <definedName name="____AUS1" localSheetId="2">#REF!</definedName>
    <definedName name="____AUS1" localSheetId="8">#REF!</definedName>
    <definedName name="____AUS1">#REF!</definedName>
    <definedName name="____DEG1" localSheetId="6">#REF!</definedName>
    <definedName name="____DEG1" localSheetId="0">#REF!</definedName>
    <definedName name="____DEG1" localSheetId="1">#REF!</definedName>
    <definedName name="____DEG1" localSheetId="2">#REF!</definedName>
    <definedName name="____DEG1" localSheetId="8">#REF!</definedName>
    <definedName name="____DEG1">#REF!</definedName>
    <definedName name="____DKR1" localSheetId="6">#REF!</definedName>
    <definedName name="____DKR1" localSheetId="0">#REF!</definedName>
    <definedName name="____DKR1" localSheetId="1">#REF!</definedName>
    <definedName name="____DKR1" localSheetId="2">#REF!</definedName>
    <definedName name="____DKR1" localSheetId="8">#REF!</definedName>
    <definedName name="____DKR1">#REF!</definedName>
    <definedName name="____ECU1" localSheetId="6">#REF!</definedName>
    <definedName name="____ECU1" localSheetId="0">#REF!</definedName>
    <definedName name="____ECU1" localSheetId="1">#REF!</definedName>
    <definedName name="____ECU1">#REF!</definedName>
    <definedName name="____ESC1" localSheetId="6">#REF!</definedName>
    <definedName name="____ESC1" localSheetId="0">#REF!</definedName>
    <definedName name="____ESC1" localSheetId="1">#REF!</definedName>
    <definedName name="____ESC1">#REF!</definedName>
    <definedName name="____FAL2" localSheetId="6">#REF!</definedName>
    <definedName name="____FAL2" localSheetId="0">#REF!</definedName>
    <definedName name="____FAL2" localSheetId="1">#REF!</definedName>
    <definedName name="____FAL2">#REF!</definedName>
    <definedName name="____FAL3" localSheetId="6">#REF!</definedName>
    <definedName name="____FAL3" localSheetId="0">#REF!</definedName>
    <definedName name="____FAL3" localSheetId="1">#REF!</definedName>
    <definedName name="____FAL3">#REF!</definedName>
    <definedName name="____FAL4" localSheetId="6">#REF!</definedName>
    <definedName name="____FAL4" localSheetId="0">#REF!</definedName>
    <definedName name="____FAL4" localSheetId="1">#REF!</definedName>
    <definedName name="____FAL4">#REF!</definedName>
    <definedName name="____FAL5" localSheetId="6">#REF!</definedName>
    <definedName name="____FAL5" localSheetId="0">#REF!</definedName>
    <definedName name="____FAL5" localSheetId="1">#REF!</definedName>
    <definedName name="____FAL5">#REF!</definedName>
    <definedName name="____FAL6" localSheetId="6">#REF!</definedName>
    <definedName name="____FAL6" localSheetId="0">#REF!</definedName>
    <definedName name="____FAL6" localSheetId="1">#REF!</definedName>
    <definedName name="____FAL6">#REF!</definedName>
    <definedName name="____FAL7" localSheetId="6">#REF!</definedName>
    <definedName name="____FAL7" localSheetId="0">#REF!</definedName>
    <definedName name="____FAL7" localSheetId="1">#REF!</definedName>
    <definedName name="____FAL7">#REF!</definedName>
    <definedName name="____FMK1" localSheetId="6">#REF!</definedName>
    <definedName name="____FMK1" localSheetId="0">#REF!</definedName>
    <definedName name="____FMK1" localSheetId="1">#REF!</definedName>
    <definedName name="____FMK1">#REF!</definedName>
    <definedName name="____IKR1" localSheetId="6">#REF!</definedName>
    <definedName name="____IKR1" localSheetId="0">#REF!</definedName>
    <definedName name="____IKR1" localSheetId="1">#REF!</definedName>
    <definedName name="____IKR1">#REF!</definedName>
    <definedName name="____IRP1" localSheetId="6">#REF!</definedName>
    <definedName name="____IRP1" localSheetId="0">#REF!</definedName>
    <definedName name="____IRP1" localSheetId="1">#REF!</definedName>
    <definedName name="____IRP1">#REF!</definedName>
    <definedName name="____LIT1" localSheetId="6">#REF!</definedName>
    <definedName name="____LIT1" localSheetId="0">#REF!</definedName>
    <definedName name="____LIT1" localSheetId="1">#REF!</definedName>
    <definedName name="____LIT1">#REF!</definedName>
    <definedName name="____LL2" localSheetId="7"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 hidden="1">{FALSE,FALSE,-1.25,-15.5,484.5,276.75,FALSE,FALSE,TRUE,TRUE,0,12,#N/A,46,#N/A,2.93460490463215,15.35,1,FALSE,FALSE,3,TRUE,1,FALSE,100,"Swvu.PLA1.","ACwvu.PLA1.",#N/A,FALSE,FALSE,0,0,0,0,2,"","",TRUE,TRUE,FALSE,FALSE,1,60,#N/A,#N/A,FALSE,FALSE,FALSE,FALSE,FALSE,FALSE,FALSE,9,65532,65532,FALSE,FALSE,TRUE,TRUE,TRUE}</definedName>
    <definedName name="____LL2" localSheetId="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8" hidden="1">{FALSE,FALSE,-1.25,-15.5,484.5,276.75,FALSE,FALSE,TRUE,TRUE,0,12,#N/A,46,#N/A,2.93460490463215,15.35,1,FALSE,FALSE,3,TRUE,1,FALSE,100,"Swvu.PLA1.","ACwvu.PLA1.",#N/A,FALSE,FALSE,0,0,0,0,2,"","",TRUE,TRUE,FALSE,FALSE,1,60,#N/A,#N/A,FALSE,FALSE,FALSE,FALSE,FALSE,FALSE,FALSE,9,65532,65532,FALSE,FALSE,TRUE,TRUE,TRUE}</definedName>
    <definedName name="____LL2" hidden="1">{FALSE,FALSE,-1.25,-15.5,484.5,276.75,FALSE,FALSE,TRUE,TRUE,0,12,#N/A,46,#N/A,2.93460490463215,15.35,1,FALSE,FALSE,3,TRUE,1,FALSE,100,"Swvu.PLA1.","ACwvu.PLA1.",#N/A,FALSE,FALSE,0,0,0,0,2,"","",TRUE,TRUE,FALSE,FALSE,1,60,#N/A,#N/A,FALSE,FALSE,FALSE,FALSE,FALSE,FALSE,FALSE,9,65532,65532,FALSE,FALSE,TRUE,TRUE,TRUE}</definedName>
    <definedName name="____MEX1" localSheetId="7">#REF!</definedName>
    <definedName name="____MEX1" localSheetId="6">#REF!</definedName>
    <definedName name="____MEX1" localSheetId="0">#REF!</definedName>
    <definedName name="____MEX1" localSheetId="1">#REF!</definedName>
    <definedName name="____MEX1" localSheetId="2">#REF!</definedName>
    <definedName name="____MEX1" localSheetId="8">#REF!</definedName>
    <definedName name="____MEX1">#REF!</definedName>
    <definedName name="____PTA1" localSheetId="6">#REF!</definedName>
    <definedName name="____PTA1" localSheetId="0">#REF!</definedName>
    <definedName name="____PTA1" localSheetId="1">#REF!</definedName>
    <definedName name="____PTA1" localSheetId="2">#REF!</definedName>
    <definedName name="____PTA1" localSheetId="8">#REF!</definedName>
    <definedName name="____PTA1">#REF!</definedName>
    <definedName name="____ROS1">#N/A</definedName>
    <definedName name="____ROS2">#N/A</definedName>
    <definedName name="____ROS3">#N/A</definedName>
    <definedName name="____ROS4">#N/A</definedName>
    <definedName name="____SAR1" localSheetId="7">#REF!</definedName>
    <definedName name="____SAR1" localSheetId="6">#REF!</definedName>
    <definedName name="____SAR1" localSheetId="0">#REF!</definedName>
    <definedName name="____SAR1" localSheetId="1">#REF!</definedName>
    <definedName name="____SAR1" localSheetId="2">#REF!</definedName>
    <definedName name="____SAR1" localSheetId="8">#REF!</definedName>
    <definedName name="____SAR1">#REF!</definedName>
    <definedName name="____SRT11" localSheetId="7" hidden="1">{"Minpmon",#N/A,FALSE,"Monthinput"}</definedName>
    <definedName name="____SRT11" localSheetId="6" hidden="1">{"Minpmon",#N/A,FALSE,"Monthinput"}</definedName>
    <definedName name="____SRT11" localSheetId="0" hidden="1">{"Minpmon",#N/A,FALSE,"Monthinput"}</definedName>
    <definedName name="____SRT11" localSheetId="1" hidden="1">{"Minpmon",#N/A,FALSE,"Monthinput"}</definedName>
    <definedName name="____SRT11" localSheetId="2" hidden="1">{"Minpmon",#N/A,FALSE,"Monthinput"}</definedName>
    <definedName name="____SRT11" localSheetId="8" hidden="1">{"Minpmon",#N/A,FALSE,"Monthinput"}</definedName>
    <definedName name="____SRT11" hidden="1">{"Minpmon",#N/A,FALSE,"Monthinput"}</definedName>
    <definedName name="____tAB4">'[6]shared data'!$A$1:$G$71</definedName>
    <definedName name="____tnt1">#N/A</definedName>
    <definedName name="____TOT58" localSheetId="7">[7]GROWTH!#REF!</definedName>
    <definedName name="____TOT58" localSheetId="6">[7]GROWTH!#REF!</definedName>
    <definedName name="____TOT58" localSheetId="0">[7]GROWTH!#REF!</definedName>
    <definedName name="____TOT58" localSheetId="1">[7]GROWTH!#REF!</definedName>
    <definedName name="____TOT58" localSheetId="2">[7]GROWTH!#REF!</definedName>
    <definedName name="____TOT58" localSheetId="8">[7]GROWTH!#REF!</definedName>
    <definedName name="____TOT58">[7]GROWTH!#REF!</definedName>
    <definedName name="___asd1">#N/A</definedName>
    <definedName name="___AUS1" localSheetId="7">#REF!</definedName>
    <definedName name="___AUS1" localSheetId="6">#REF!</definedName>
    <definedName name="___AUS1" localSheetId="0">#REF!</definedName>
    <definedName name="___AUS1" localSheetId="1">#REF!</definedName>
    <definedName name="___AUS1" localSheetId="2">#REF!</definedName>
    <definedName name="___AUS1" localSheetId="8">#REF!</definedName>
    <definedName name="___AUS1">#REF!</definedName>
    <definedName name="___DEG1" localSheetId="6">#REF!</definedName>
    <definedName name="___DEG1" localSheetId="0">#REF!</definedName>
    <definedName name="___DEG1" localSheetId="1">#REF!</definedName>
    <definedName name="___DEG1" localSheetId="2">#REF!</definedName>
    <definedName name="___DEG1" localSheetId="8">#REF!</definedName>
    <definedName name="___DEG1">#REF!</definedName>
    <definedName name="___DKR1" localSheetId="6">#REF!</definedName>
    <definedName name="___DKR1" localSheetId="0">#REF!</definedName>
    <definedName name="___DKR1" localSheetId="1">#REF!</definedName>
    <definedName name="___DKR1" localSheetId="2">#REF!</definedName>
    <definedName name="___DKR1" localSheetId="8">#REF!</definedName>
    <definedName name="___DKR1">#REF!</definedName>
    <definedName name="___ECU1" localSheetId="6">#REF!</definedName>
    <definedName name="___ECU1" localSheetId="0">#REF!</definedName>
    <definedName name="___ECU1" localSheetId="1">#REF!</definedName>
    <definedName name="___ECU1">#REF!</definedName>
    <definedName name="___ESC1" localSheetId="6">#REF!</definedName>
    <definedName name="___ESC1" localSheetId="0">#REF!</definedName>
    <definedName name="___ESC1" localSheetId="1">#REF!</definedName>
    <definedName name="___ESC1">#REF!</definedName>
    <definedName name="___F" hidden="1">'[8]Fax a enviar'!#REF!</definedName>
    <definedName name="___FAL2" localSheetId="7">#REF!</definedName>
    <definedName name="___FAL2" localSheetId="6">#REF!</definedName>
    <definedName name="___FAL2" localSheetId="0">#REF!</definedName>
    <definedName name="___FAL2" localSheetId="1">#REF!</definedName>
    <definedName name="___FAL2" localSheetId="2">#REF!</definedName>
    <definedName name="___FAL2" localSheetId="8">#REF!</definedName>
    <definedName name="___FAL2">#REF!</definedName>
    <definedName name="___FAL3" localSheetId="6">#REF!</definedName>
    <definedName name="___FAL3" localSheetId="0">#REF!</definedName>
    <definedName name="___FAL3" localSheetId="1">#REF!</definedName>
    <definedName name="___FAL3" localSheetId="2">#REF!</definedName>
    <definedName name="___FAL3" localSheetId="8">#REF!</definedName>
    <definedName name="___FAL3">#REF!</definedName>
    <definedName name="___FAL4" localSheetId="6">#REF!</definedName>
    <definedName name="___FAL4" localSheetId="0">#REF!</definedName>
    <definedName name="___FAL4" localSheetId="1">#REF!</definedName>
    <definedName name="___FAL4" localSheetId="2">#REF!</definedName>
    <definedName name="___FAL4" localSheetId="8">#REF!</definedName>
    <definedName name="___FAL4">#REF!</definedName>
    <definedName name="___FAL5" localSheetId="6">#REF!</definedName>
    <definedName name="___FAL5" localSheetId="0">#REF!</definedName>
    <definedName name="___FAL5" localSheetId="1">#REF!</definedName>
    <definedName name="___FAL5">#REF!</definedName>
    <definedName name="___FAL6" localSheetId="6">#REF!</definedName>
    <definedName name="___FAL6" localSheetId="0">#REF!</definedName>
    <definedName name="___FAL6" localSheetId="1">#REF!</definedName>
    <definedName name="___FAL6">#REF!</definedName>
    <definedName name="___FAL7" localSheetId="6">#REF!</definedName>
    <definedName name="___FAL7" localSheetId="0">#REF!</definedName>
    <definedName name="___FAL7" localSheetId="1">#REF!</definedName>
    <definedName name="___FAL7">#REF!</definedName>
    <definedName name="___FMK1" localSheetId="6">#REF!</definedName>
    <definedName name="___FMK1" localSheetId="0">#REF!</definedName>
    <definedName name="___FMK1" localSheetId="1">#REF!</definedName>
    <definedName name="___FMK1">#REF!</definedName>
    <definedName name="___IKR1" localSheetId="6">#REF!</definedName>
    <definedName name="___IKR1" localSheetId="0">#REF!</definedName>
    <definedName name="___IKR1" localSheetId="1">#REF!</definedName>
    <definedName name="___IKR1">#REF!</definedName>
    <definedName name="___IRP1" localSheetId="6">#REF!</definedName>
    <definedName name="___IRP1" localSheetId="0">#REF!</definedName>
    <definedName name="___IRP1" localSheetId="1">#REF!</definedName>
    <definedName name="___IRP1">#REF!</definedName>
    <definedName name="___LIT1" localSheetId="6">#REF!</definedName>
    <definedName name="___LIT1" localSheetId="0">#REF!</definedName>
    <definedName name="___LIT1" localSheetId="1">#REF!</definedName>
    <definedName name="___LIT1">#REF!</definedName>
    <definedName name="___LL2" localSheetId="7" hidden="1">{FALSE,FALSE,-1.25,-15.5,484.5,276.75,FALSE,FALSE,TRUE,TRUE,0,12,#N/A,46,#N/A,2.93460490463215,15.35,1,FALSE,FALSE,3,TRUE,1,FALSE,100,"Swvu.PLA1.","ACwvu.PLA1.",#N/A,FALSE,FALSE,0,0,0,0,2,"","",TRUE,TRUE,FALSE,FALSE,1,60,#N/A,#N/A,FALSE,FALSE,FALSE,FALSE,FALSE,FALSE,FALSE,9,65532,65532,FALSE,FALSE,TRUE,TRUE,TRUE}</definedName>
    <definedName name="___LL2" localSheetId="6" hidden="1">{FALSE,FALSE,-1.25,-15.5,484.5,276.75,FALSE,FALSE,TRUE,TRUE,0,12,#N/A,46,#N/A,2.93460490463215,15.35,1,FALSE,FALSE,3,TRUE,1,FALSE,100,"Swvu.PLA1.","ACwvu.PLA1.",#N/A,FALSE,FALSE,0,0,0,0,2,"","",TRUE,TRUE,FALSE,FALSE,1,60,#N/A,#N/A,FALSE,FALSE,FALSE,FALSE,FALSE,FALSE,FALSE,9,65532,65532,FALSE,FALSE,TRUE,TRUE,TRUE}</definedName>
    <definedName name="___LL2" localSheetId="0" hidden="1">{FALSE,FALSE,-1.25,-15.5,484.5,276.75,FALSE,FALSE,TRUE,TRUE,0,12,#N/A,46,#N/A,2.93460490463215,15.35,1,FALSE,FALSE,3,TRUE,1,FALSE,100,"Swvu.PLA1.","ACwvu.PLA1.",#N/A,FALSE,FALSE,0,0,0,0,2,"","",TRUE,TRUE,FALSE,FALSE,1,60,#N/A,#N/A,FALSE,FALSE,FALSE,FALSE,FALSE,FALSE,FALSE,9,65532,65532,FALSE,FALSE,TRUE,TRUE,TRUE}</definedName>
    <definedName name="___LL2" localSheetId="1" hidden="1">{FALSE,FALSE,-1.25,-15.5,484.5,276.75,FALSE,FALSE,TRUE,TRUE,0,12,#N/A,46,#N/A,2.93460490463215,15.35,1,FALSE,FALSE,3,TRUE,1,FALSE,100,"Swvu.PLA1.","ACwvu.PLA1.",#N/A,FALSE,FALSE,0,0,0,0,2,"","",TRUE,TRUE,FALSE,FALSE,1,60,#N/A,#N/A,FALSE,FALSE,FALSE,FALSE,FALSE,FALSE,FALSE,9,65532,65532,FALSE,FALSE,TRUE,TRUE,TRUE}</definedName>
    <definedName name="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LL2" localSheetId="8" hidden="1">{FALSE,FALSE,-1.25,-15.5,484.5,276.75,FALSE,FALSE,TRUE,TRUE,0,12,#N/A,46,#N/A,2.93460490463215,15.35,1,FALSE,FALSE,3,TRUE,1,FALSE,100,"Swvu.PLA1.","ACwvu.PLA1.",#N/A,FALSE,FALSE,0,0,0,0,2,"","",TRUE,TRUE,FALSE,FALSE,1,60,#N/A,#N/A,FALSE,FALSE,FALSE,FALSE,FALSE,FALSE,FALSE,9,65532,65532,FALSE,FALSE,TRUE,TRUE,TRUE}</definedName>
    <definedName name="___LL2" hidden="1">{FALSE,FALSE,-1.25,-15.5,484.5,276.75,FALSE,FALSE,TRUE,TRUE,0,12,#N/A,46,#N/A,2.93460490463215,15.35,1,FALSE,FALSE,3,TRUE,1,FALSE,100,"Swvu.PLA1.","ACwvu.PLA1.",#N/A,FALSE,FALSE,0,0,0,0,2,"","",TRUE,TRUE,FALSE,FALSE,1,60,#N/A,#N/A,FALSE,FALSE,FALSE,FALSE,FALSE,FALSE,FALSE,9,65532,65532,FALSE,FALSE,TRUE,TRUE,TRUE}</definedName>
    <definedName name="___MEX1" localSheetId="7">#REF!</definedName>
    <definedName name="___MEX1" localSheetId="6">#REF!</definedName>
    <definedName name="___MEX1" localSheetId="0">#REF!</definedName>
    <definedName name="___MEX1" localSheetId="1">#REF!</definedName>
    <definedName name="___MEX1" localSheetId="2">#REF!</definedName>
    <definedName name="___MEX1" localSheetId="8">#REF!</definedName>
    <definedName name="___MEX1">#REF!</definedName>
    <definedName name="___PTA1" localSheetId="6">#REF!</definedName>
    <definedName name="___PTA1" localSheetId="0">#REF!</definedName>
    <definedName name="___PTA1" localSheetId="1">#REF!</definedName>
    <definedName name="___PTA1" localSheetId="2">#REF!</definedName>
    <definedName name="___PTA1" localSheetId="8">#REF!</definedName>
    <definedName name="___PTA1">#REF!</definedName>
    <definedName name="___ROS1">#N/A</definedName>
    <definedName name="___ROS2">#N/A</definedName>
    <definedName name="___ROS3">#N/A</definedName>
    <definedName name="___ROS4">#N/A</definedName>
    <definedName name="___SAR1" localSheetId="7">#REF!</definedName>
    <definedName name="___SAR1" localSheetId="6">#REF!</definedName>
    <definedName name="___SAR1" localSheetId="0">#REF!</definedName>
    <definedName name="___SAR1" localSheetId="1">#REF!</definedName>
    <definedName name="___SAR1" localSheetId="2">#REF!</definedName>
    <definedName name="___SAR1" localSheetId="8">#REF!</definedName>
    <definedName name="___SAR1">#REF!</definedName>
    <definedName name="___SRT11" localSheetId="7" hidden="1">{"Minpmon",#N/A,FALSE,"Monthinput"}</definedName>
    <definedName name="___SRT11" localSheetId="6" hidden="1">{"Minpmon",#N/A,FALSE,"Monthinput"}</definedName>
    <definedName name="___SRT11" localSheetId="0" hidden="1">{"Minpmon",#N/A,FALSE,"Monthinput"}</definedName>
    <definedName name="___SRT11" localSheetId="1" hidden="1">{"Minpmon",#N/A,FALSE,"Monthinput"}</definedName>
    <definedName name="___SRT11" localSheetId="2" hidden="1">{"Minpmon",#N/A,FALSE,"Monthinput"}</definedName>
    <definedName name="___SRT11" localSheetId="8" hidden="1">{"Minpmon",#N/A,FALSE,"Monthinput"}</definedName>
    <definedName name="___SRT11" hidden="1">{"Minpmon",#N/A,FALSE,"Monthinput"}</definedName>
    <definedName name="___tAB4">'[6]shared data'!$A$1:$G$71</definedName>
    <definedName name="___tnt1">#N/A</definedName>
    <definedName name="___TOT58" localSheetId="7">[7]GROWTH!#REF!</definedName>
    <definedName name="___TOT58" localSheetId="6">[7]GROWTH!#REF!</definedName>
    <definedName name="___TOT58" localSheetId="0">[7]GROWTH!#REF!</definedName>
    <definedName name="___TOT58" localSheetId="1">[7]GROWTH!#REF!</definedName>
    <definedName name="___TOT58" localSheetId="2">[7]GROWTH!#REF!</definedName>
    <definedName name="___TOT58" localSheetId="8">[7]GROWTH!#REF!</definedName>
    <definedName name="___TOT58">[7]GROWTH!#REF!</definedName>
    <definedName name="__10FA_L" localSheetId="7">#REF!</definedName>
    <definedName name="__10FA_L" localSheetId="6">#REF!</definedName>
    <definedName name="__10FA_L" localSheetId="0">#REF!</definedName>
    <definedName name="__10FA_L" localSheetId="1">#REF!</definedName>
    <definedName name="__10FA_L" localSheetId="2">#REF!</definedName>
    <definedName name="__10FA_L" localSheetId="8">#REF!</definedName>
    <definedName name="__10FA_L">#REF!</definedName>
    <definedName name="__11GAZ_LIABS" localSheetId="6">#REF!</definedName>
    <definedName name="__11GAZ_LIABS" localSheetId="0">#REF!</definedName>
    <definedName name="__11GAZ_LIABS" localSheetId="1">#REF!</definedName>
    <definedName name="__11GAZ_LIABS" localSheetId="2">#REF!</definedName>
    <definedName name="__11GAZ_LIABS" localSheetId="8">#REF!</definedName>
    <definedName name="__11GAZ_LIABS">#REF!</definedName>
    <definedName name="__123Graph_A" localSheetId="6" hidden="1">[9]C!#REF!</definedName>
    <definedName name="__123Graph_A" localSheetId="0" hidden="1">[9]C!#REF!</definedName>
    <definedName name="__123Graph_A" localSheetId="1" hidden="1">#REF!</definedName>
    <definedName name="__123Graph_A" localSheetId="2" hidden="1">[9]C!#REF!</definedName>
    <definedName name="__123Graph_A" localSheetId="8" hidden="1">[9]C!#REF!</definedName>
    <definedName name="__123Graph_A" hidden="1">[9]C!#REF!</definedName>
    <definedName name="__123Graph_AChart1" localSheetId="6" hidden="1">[10]IN_Cable!#REF!</definedName>
    <definedName name="__123Graph_AChart1" localSheetId="0" hidden="1">[10]IN_Cable!#REF!</definedName>
    <definedName name="__123Graph_AChart1" localSheetId="2" hidden="1">[10]IN_Cable!#REF!</definedName>
    <definedName name="__123Graph_AChart1" localSheetId="8" hidden="1">[10]IN_Cable!#REF!</definedName>
    <definedName name="__123Graph_AChart1" hidden="1">[10]IN_Cable!#REF!</definedName>
    <definedName name="__123Graph_AChart2" hidden="1">[10]IN_Cable!#REF!</definedName>
    <definedName name="__123Graph_AChart3" hidden="1">[10]IN_Cable!#REF!</definedName>
    <definedName name="__123Graph_AChart4" hidden="1">[10]IN_Cable!#REF!</definedName>
    <definedName name="__123Graph_AChart5" hidden="1">[10]IN_Cable!#REF!</definedName>
    <definedName name="__123Graph_AChart6" hidden="1">[10]IN_Cable!#REF!</definedName>
    <definedName name="__123Graph_AChart7" hidden="1">[10]IN_Cable!#REF!</definedName>
    <definedName name="__123Graph_ACurrent" hidden="1">[10]IN_Cable!#REF!</definedName>
    <definedName name="__123Graph_ADEBT" localSheetId="7" hidden="1">#REF!</definedName>
    <definedName name="__123Graph_ADEBT" localSheetId="6" hidden="1">#REF!</definedName>
    <definedName name="__123Graph_ADEBT" localSheetId="0" hidden="1">#REF!</definedName>
    <definedName name="__123Graph_ADEBT" localSheetId="1" hidden="1">#REF!</definedName>
    <definedName name="__123Graph_ADEBT" localSheetId="2" hidden="1">#REF!</definedName>
    <definedName name="__123Graph_ADEBT" localSheetId="8" hidden="1">#REF!</definedName>
    <definedName name="__123Graph_ADEBT" hidden="1">#REF!</definedName>
    <definedName name="__123Graph_ADIFFERENTIAL" localSheetId="7" hidden="1">[11]TAB25b!#REF!</definedName>
    <definedName name="__123Graph_ADIFFERENTIAL" localSheetId="6" hidden="1">[11]TAB25b!#REF!</definedName>
    <definedName name="__123Graph_ADIFFERENTIAL" localSheetId="0" hidden="1">[11]TAB25b!#REF!</definedName>
    <definedName name="__123Graph_ADIFFERENTIAL" localSheetId="1" hidden="1">#REF!</definedName>
    <definedName name="__123Graph_ADIFFERENTIAL" localSheetId="8" hidden="1">[11]TAB25b!#REF!</definedName>
    <definedName name="__123Graph_ADIFFERENTIAL" hidden="1">[11]TAB25b!#REF!</definedName>
    <definedName name="__123Graph_AINTEREST" localSheetId="7" hidden="1">[11]TAB25b!#REF!</definedName>
    <definedName name="__123Graph_AINTEREST" localSheetId="1" hidden="1">#REF!</definedName>
    <definedName name="__123Graph_AINTEREST" hidden="1">[11]TAB25b!#REF!</definedName>
    <definedName name="__123Graph_AREER" localSheetId="7" hidden="1">[12]ER!#REF!</definedName>
    <definedName name="__123Graph_AREER" localSheetId="1" hidden="1">[12]ER!#REF!</definedName>
    <definedName name="__123Graph_AREER" hidden="1">[12]ER!#REF!</definedName>
    <definedName name="__123Graph_ASPREAD" localSheetId="7" hidden="1">[11]TAB25b!#REF!</definedName>
    <definedName name="__123Graph_ASPREAD" localSheetId="1" hidden="1">#REF!</definedName>
    <definedName name="__123Graph_ASPREAD" hidden="1">[11]TAB25b!#REF!</definedName>
    <definedName name="__123Graph_B" localSheetId="1" hidden="1">#REF!</definedName>
    <definedName name="__123Graph_B" hidden="1">[13]FLUJO!$B$7929:$C$7929</definedName>
    <definedName name="__123Graph_BChart1" localSheetId="7" hidden="1">#REF!</definedName>
    <definedName name="__123Graph_BChart1" localSheetId="6" hidden="1">#REF!</definedName>
    <definedName name="__123Graph_BChart1" localSheetId="0" hidden="1">#REF!</definedName>
    <definedName name="__123Graph_BChart1" localSheetId="1" hidden="1">#REF!</definedName>
    <definedName name="__123Graph_BChart1" localSheetId="2" hidden="1">#REF!</definedName>
    <definedName name="__123Graph_BChart1" localSheetId="8" hidden="1">#REF!</definedName>
    <definedName name="__123Graph_BChart1" hidden="1">#REF!</definedName>
    <definedName name="__123Graph_BChart2" localSheetId="7" hidden="1">#REF!</definedName>
    <definedName name="__123Graph_BChart2" localSheetId="6" hidden="1">#REF!</definedName>
    <definedName name="__123Graph_BChart2" localSheetId="0" hidden="1">#REF!</definedName>
    <definedName name="__123Graph_BChart2" localSheetId="1" hidden="1">#REF!</definedName>
    <definedName name="__123Graph_BChart2" localSheetId="2" hidden="1">#REF!</definedName>
    <definedName name="__123Graph_BChart2" localSheetId="8" hidden="1">#REF!</definedName>
    <definedName name="__123Graph_BChart2" hidden="1">#REF!</definedName>
    <definedName name="__123Graph_BChart3" localSheetId="6" hidden="1">#REF!</definedName>
    <definedName name="__123Graph_BChart3" localSheetId="0" hidden="1">#REF!</definedName>
    <definedName name="__123Graph_BChart3" localSheetId="2" hidden="1">#REF!</definedName>
    <definedName name="__123Graph_BChart3" localSheetId="8" hidden="1">#REF!</definedName>
    <definedName name="__123Graph_BChart3" hidden="1">#REF!</definedName>
    <definedName name="__123Graph_BChart4" localSheetId="6" hidden="1">#REF!</definedName>
    <definedName name="__123Graph_BChart4" localSheetId="0" hidden="1">#REF!</definedName>
    <definedName name="__123Graph_BChart4" hidden="1">#REF!</definedName>
    <definedName name="__123Graph_BChart5" localSheetId="6" hidden="1">#REF!</definedName>
    <definedName name="__123Graph_BChart5" localSheetId="0" hidden="1">#REF!</definedName>
    <definedName name="__123Graph_BChart5" hidden="1">#REF!</definedName>
    <definedName name="__123Graph_BChart6" localSheetId="6" hidden="1">#REF!</definedName>
    <definedName name="__123Graph_BChart6" localSheetId="0" hidden="1">#REF!</definedName>
    <definedName name="__123Graph_BChart6" hidden="1">#REF!</definedName>
    <definedName name="__123Graph_BChart7" localSheetId="6" hidden="1">#REF!</definedName>
    <definedName name="__123Graph_BChart7" localSheetId="0" hidden="1">#REF!</definedName>
    <definedName name="__123Graph_BChart7" hidden="1">#REF!</definedName>
    <definedName name="__123Graph_BCurrent" localSheetId="1" hidden="1">#REF!</definedName>
    <definedName name="__123Graph_BCurrent" hidden="1">[14]G!#REF!</definedName>
    <definedName name="__123Graph_BDEBT" localSheetId="7" hidden="1">#REF!</definedName>
    <definedName name="__123Graph_BDEBT" localSheetId="6" hidden="1">#REF!</definedName>
    <definedName name="__123Graph_BDEBT" localSheetId="0" hidden="1">#REF!</definedName>
    <definedName name="__123Graph_BDEBT" localSheetId="1" hidden="1">#REF!</definedName>
    <definedName name="__123Graph_BDEBT" localSheetId="2" hidden="1">#REF!</definedName>
    <definedName name="__123Graph_BDEBT" localSheetId="8" hidden="1">#REF!</definedName>
    <definedName name="__123Graph_BDEBT" hidden="1">#REF!</definedName>
    <definedName name="__123Graph_BINTEREST" localSheetId="7" hidden="1">[11]TAB25b!#REF!</definedName>
    <definedName name="__123Graph_BINTEREST" localSheetId="6" hidden="1">[11]TAB25b!#REF!</definedName>
    <definedName name="__123Graph_BINTEREST" localSheetId="0" hidden="1">[11]TAB25b!#REF!</definedName>
    <definedName name="__123Graph_BINTEREST" localSheetId="1" hidden="1">#REF!</definedName>
    <definedName name="__123Graph_BINTEREST" localSheetId="8" hidden="1">[11]TAB25b!#REF!</definedName>
    <definedName name="__123Graph_BINTEREST" hidden="1">[11]TAB25b!#REF!</definedName>
    <definedName name="__123Graph_BREER" localSheetId="7" hidden="1">[12]ER!#REF!</definedName>
    <definedName name="__123Graph_BREER" localSheetId="1" hidden="1">[12]ER!#REF!</definedName>
    <definedName name="__123Graph_BREER" hidden="1">[12]ER!#REF!</definedName>
    <definedName name="__123Graph_C" localSheetId="1" hidden="1">#REF!</definedName>
    <definedName name="__123Graph_C" hidden="1">[13]FLUJO!$B$7936:$C$7936</definedName>
    <definedName name="__123Graph_CCurrent" localSheetId="7" hidden="1">'[15]Base Original'!#REF!</definedName>
    <definedName name="__123Graph_CCurrent" localSheetId="6" hidden="1">'[15]Base Original'!#REF!</definedName>
    <definedName name="__123Graph_CCurrent" localSheetId="0" hidden="1">'[15]Base Original'!#REF!</definedName>
    <definedName name="__123Graph_CCurrent" localSheetId="1" hidden="1">#REF!</definedName>
    <definedName name="__123Graph_CCurrent" localSheetId="2" hidden="1">'[15]Base Original'!#REF!</definedName>
    <definedName name="__123Graph_CCurrent" localSheetId="8" hidden="1">'[15]Base Original'!#REF!</definedName>
    <definedName name="__123Graph_CCurrent" hidden="1">'[15]Base Original'!#REF!</definedName>
    <definedName name="__123Graph_CREER" localSheetId="7" hidden="1">[12]ER!#REF!</definedName>
    <definedName name="__123Graph_CREER" localSheetId="6" hidden="1">[12]ER!#REF!</definedName>
    <definedName name="__123Graph_CREER" localSheetId="0" hidden="1">[12]ER!#REF!</definedName>
    <definedName name="__123Graph_CREER" localSheetId="1" hidden="1">#REF!</definedName>
    <definedName name="__123Graph_CREER" localSheetId="2" hidden="1">[12]ER!#REF!</definedName>
    <definedName name="__123Graph_CREER" localSheetId="8" hidden="1">[12]ER!#REF!</definedName>
    <definedName name="__123Graph_CREER" hidden="1">[12]ER!#REF!</definedName>
    <definedName name="__123Graph_D" hidden="1">[13]FLUJO!$B$7942:$C$7942</definedName>
    <definedName name="__123Graph_DCurrent" localSheetId="7" hidden="1">'[15]Base Original'!#REF!</definedName>
    <definedName name="__123Graph_DCurrent" localSheetId="6" hidden="1">'[15]Base Original'!#REF!</definedName>
    <definedName name="__123Graph_DCurrent" localSheetId="0" hidden="1">'[15]Base Original'!#REF!</definedName>
    <definedName name="__123Graph_DCurrent" localSheetId="1" hidden="1">#REF!</definedName>
    <definedName name="__123Graph_DCurrent" localSheetId="2" hidden="1">'[15]Base Original'!#REF!</definedName>
    <definedName name="__123Graph_DCurrent" localSheetId="8" hidden="1">'[15]Base Original'!#REF!</definedName>
    <definedName name="__123Graph_DCurrent" hidden="1">'[15]Base Original'!#REF!</definedName>
    <definedName name="__123Graph_E" localSheetId="7" hidden="1">[9]C!#REF!</definedName>
    <definedName name="__123Graph_E" localSheetId="6" hidden="1">[9]C!#REF!</definedName>
    <definedName name="__123Graph_E" localSheetId="0" hidden="1">[9]C!#REF!</definedName>
    <definedName name="__123Graph_E" localSheetId="1" hidden="1">#REF!</definedName>
    <definedName name="__123Graph_E" localSheetId="2" hidden="1">[9]C!#REF!</definedName>
    <definedName name="__123Graph_E" localSheetId="8" hidden="1">[9]C!#REF!</definedName>
    <definedName name="__123Graph_E" hidden="1">[9]C!#REF!</definedName>
    <definedName name="__123Graph_ECurrent" localSheetId="7" hidden="1">'[15]Base Original'!#REF!</definedName>
    <definedName name="__123Graph_ECurrent" localSheetId="6" hidden="1">'[15]Base Original'!#REF!</definedName>
    <definedName name="__123Graph_ECurrent" localSheetId="0" hidden="1">'[15]Base Original'!#REF!</definedName>
    <definedName name="__123Graph_ECurrent" localSheetId="1" hidden="1">#REF!</definedName>
    <definedName name="__123Graph_ECurrent" localSheetId="2" hidden="1">'[15]Base Original'!#REF!</definedName>
    <definedName name="__123Graph_ECurrent" localSheetId="8" hidden="1">'[15]Base Original'!#REF!</definedName>
    <definedName name="__123Graph_ECurrent" hidden="1">'[15]Base Original'!#REF!</definedName>
    <definedName name="__123Graph_F" localSheetId="7" hidden="1">[9]C!#REF!</definedName>
    <definedName name="__123Graph_F" localSheetId="6" hidden="1">[9]C!#REF!</definedName>
    <definedName name="__123Graph_F" localSheetId="0" hidden="1">[9]C!#REF!</definedName>
    <definedName name="__123Graph_F" localSheetId="1" hidden="1">#REF!</definedName>
    <definedName name="__123Graph_F" localSheetId="2" hidden="1">[9]C!#REF!</definedName>
    <definedName name="__123Graph_F" localSheetId="8" hidden="1">[9]C!#REF!</definedName>
    <definedName name="__123Graph_F" hidden="1">[9]C!#REF!</definedName>
    <definedName name="__123Graph_FCurrent" localSheetId="7" hidden="1">[16]Base!#REF!</definedName>
    <definedName name="__123Graph_FCurrent" localSheetId="6" hidden="1">[16]Base!#REF!</definedName>
    <definedName name="__123Graph_FCurrent" localSheetId="0" hidden="1">[16]Base!#REF!</definedName>
    <definedName name="__123Graph_FCurrent" localSheetId="1" hidden="1">[16]Base!#REF!</definedName>
    <definedName name="__123Graph_FCurrent" localSheetId="2" hidden="1">[16]Base!#REF!</definedName>
    <definedName name="__123Graph_FCurrent" localSheetId="8" hidden="1">[16]Base!#REF!</definedName>
    <definedName name="__123Graph_FCurrent" hidden="1">[16]Base!#REF!</definedName>
    <definedName name="__123Graph_X" hidden="1">[13]FLUJO!$B$7906:$C$7906</definedName>
    <definedName name="__123Graph_XDIFFERENTIAL" localSheetId="7" hidden="1">[11]TAB25b!#REF!</definedName>
    <definedName name="__123Graph_XDIFFERENTIAL" localSheetId="6" hidden="1">[11]TAB25b!#REF!</definedName>
    <definedName name="__123Graph_XDIFFERENTIAL" localSheetId="0" hidden="1">[11]TAB25b!#REF!</definedName>
    <definedName name="__123Graph_XDIFFERENTIAL" localSheetId="1" hidden="1">#REF!</definedName>
    <definedName name="__123Graph_XDIFFERENTIAL" localSheetId="2" hidden="1">[11]TAB25b!#REF!</definedName>
    <definedName name="__123Graph_XDIFFERENTIAL" localSheetId="8" hidden="1">[11]TAB25b!#REF!</definedName>
    <definedName name="__123Graph_XDIFFERENTIAL" hidden="1">[11]TAB25b!#REF!</definedName>
    <definedName name="__123Graph_XSPREAD" localSheetId="7" hidden="1">[11]TAB25b!#REF!</definedName>
    <definedName name="__123Graph_XSPREAD" localSheetId="6" hidden="1">[11]TAB25b!#REF!</definedName>
    <definedName name="__123Graph_XSPREAD" localSheetId="0" hidden="1">[11]TAB25b!#REF!</definedName>
    <definedName name="__123Graph_XSPREAD" localSheetId="1" hidden="1">#REF!</definedName>
    <definedName name="__123Graph_XSPREAD" localSheetId="2" hidden="1">[11]TAB25b!#REF!</definedName>
    <definedName name="__123Graph_XSPREAD" localSheetId="8" hidden="1">[11]TAB25b!#REF!</definedName>
    <definedName name="__123Graph_XSPREAD" hidden="1">[11]TAB25b!#REF!</definedName>
    <definedName name="__12INT_RESERVES" localSheetId="7">#REF!</definedName>
    <definedName name="__12INT_RESERVES" localSheetId="6">#REF!</definedName>
    <definedName name="__12INT_RESERVES" localSheetId="0">#REF!</definedName>
    <definedName name="__12INT_RESERVES" localSheetId="1">#REF!</definedName>
    <definedName name="__12INT_RESERVES" localSheetId="2">#REF!</definedName>
    <definedName name="__12INT_RESERVES" localSheetId="8">#REF!</definedName>
    <definedName name="__12INT_RESERVES">#REF!</definedName>
    <definedName name="__1r" localSheetId="6">#REF!</definedName>
    <definedName name="__1r" localSheetId="0">#REF!</definedName>
    <definedName name="__1r" localSheetId="1">#REF!</definedName>
    <definedName name="__1r" localSheetId="2">#REF!</definedName>
    <definedName name="__1r" localSheetId="8">#REF!</definedName>
    <definedName name="__1r">#REF!</definedName>
    <definedName name="__2Macros_Import_.qbop" localSheetId="1">#REF!</definedName>
    <definedName name="__2Macros_Import_.qbop">[17]!'[Macros Import].qbop'</definedName>
    <definedName name="__3__123Graph_ACPI_ER_LOG" localSheetId="7" hidden="1">[12]ER!#REF!</definedName>
    <definedName name="__3__123Graph_ACPI_ER_LOG" localSheetId="6" hidden="1">[12]ER!#REF!</definedName>
    <definedName name="__3__123Graph_ACPI_ER_LOG" localSheetId="0" hidden="1">[12]ER!#REF!</definedName>
    <definedName name="__3__123Graph_ACPI_ER_LOG" localSheetId="1" hidden="1">#REF!</definedName>
    <definedName name="__3__123Graph_ACPI_ER_LOG" localSheetId="2" hidden="1">[12]ER!#REF!</definedName>
    <definedName name="__3__123Graph_ACPI_ER_LOG" localSheetId="8" hidden="1">[12]ER!#REF!</definedName>
    <definedName name="__3__123Graph_ACPI_ER_LOG" hidden="1">[12]ER!#REF!</definedName>
    <definedName name="__4__123Graph_BCPI_ER_LOG" localSheetId="7" hidden="1">[12]ER!#REF!</definedName>
    <definedName name="__4__123Graph_BCPI_ER_LOG" localSheetId="6" hidden="1">[12]ER!#REF!</definedName>
    <definedName name="__4__123Graph_BCPI_ER_LOG" localSheetId="0" hidden="1">[12]ER!#REF!</definedName>
    <definedName name="__4__123Graph_BCPI_ER_LOG" localSheetId="1" hidden="1">[12]ER!#REF!</definedName>
    <definedName name="__4__123Graph_BCPI_ER_LOG" localSheetId="2" hidden="1">[12]ER!#REF!</definedName>
    <definedName name="__4__123Graph_BCPI_ER_LOG" localSheetId="8" hidden="1">[12]ER!#REF!</definedName>
    <definedName name="__4__123Graph_BCPI_ER_LOG" hidden="1">[12]ER!#REF!</definedName>
    <definedName name="__5__123Graph_BIBA_IBRD" localSheetId="7" hidden="1">[12]WB!#REF!</definedName>
    <definedName name="__5__123Graph_BIBA_IBRD" localSheetId="6" hidden="1">[12]WB!#REF!</definedName>
    <definedName name="__5__123Graph_BIBA_IBRD" localSheetId="0" hidden="1">[12]WB!#REF!</definedName>
    <definedName name="__5__123Graph_BIBA_IBRD" localSheetId="1" hidden="1">[12]WB!#REF!</definedName>
    <definedName name="__5__123Graph_BIBA_IBRD" localSheetId="2" hidden="1">[12]WB!#REF!</definedName>
    <definedName name="__5__123Graph_BIBA_IBRD" localSheetId="8" hidden="1">[12]WB!#REF!</definedName>
    <definedName name="__5__123Graph_BIBA_IBRD" hidden="1">[12]WB!#REF!</definedName>
    <definedName name="__6B.2_B.3" localSheetId="7">#REF!</definedName>
    <definedName name="__6B.2_B.3" localSheetId="6">#REF!</definedName>
    <definedName name="__6B.2_B.3" localSheetId="0">#REF!</definedName>
    <definedName name="__6B.2_B.3" localSheetId="1">#REF!</definedName>
    <definedName name="__6B.2_B.3" localSheetId="2">#REF!</definedName>
    <definedName name="__6B.2_B.3" localSheetId="8">#REF!</definedName>
    <definedName name="__6B.2_B.3">#REF!</definedName>
    <definedName name="__7B.4___5" localSheetId="6">#REF!</definedName>
    <definedName name="__7B.4___5" localSheetId="0">#REF!</definedName>
    <definedName name="__7B.4___5" localSheetId="1">#REF!</definedName>
    <definedName name="__7B.4___5" localSheetId="2">#REF!</definedName>
    <definedName name="__7B.4___5" localSheetId="8">#REF!</definedName>
    <definedName name="__7B.4___5">#REF!</definedName>
    <definedName name="__8CONSOL_B2" localSheetId="6">#REF!</definedName>
    <definedName name="__8CONSOL_B2" localSheetId="0">#REF!</definedName>
    <definedName name="__8CONSOL_B2" localSheetId="1">#REF!</definedName>
    <definedName name="__8CONSOL_B2" localSheetId="2">#REF!</definedName>
    <definedName name="__8CONSOL_B2" localSheetId="8">#REF!</definedName>
    <definedName name="__8CONSOL_B2">#REF!</definedName>
    <definedName name="__9CONSOL_DEPOSITS" localSheetId="6">'[18]A 11'!#REF!</definedName>
    <definedName name="__9CONSOL_DEPOSITS" localSheetId="0">'[18]A 11'!#REF!</definedName>
    <definedName name="__9CONSOL_DEPOSITS" localSheetId="1">#REF!</definedName>
    <definedName name="__9CONSOL_DEPOSITS" localSheetId="2">'[18]A 11'!#REF!</definedName>
    <definedName name="__9CONSOL_DEPOSITS" localSheetId="8">'[18]A 11'!#REF!</definedName>
    <definedName name="__9CONSOL_DEPOSITS">'[18]A 11'!#REF!</definedName>
    <definedName name="__asd1" localSheetId="1">[5]!__asd1</definedName>
    <definedName name="__asd1">[5]!__asd1</definedName>
    <definedName name="__AUS1" localSheetId="7">#REF!</definedName>
    <definedName name="__AUS1" localSheetId="6">#REF!</definedName>
    <definedName name="__AUS1" localSheetId="0">#REF!</definedName>
    <definedName name="__AUS1" localSheetId="1">#REF!</definedName>
    <definedName name="__AUS1" localSheetId="2">#REF!</definedName>
    <definedName name="__AUS1" localSheetId="8">#REF!</definedName>
    <definedName name="__AUS1">#REF!</definedName>
    <definedName name="__BOP2" localSheetId="7">[19]BoP!#REF!</definedName>
    <definedName name="__BOP2" localSheetId="6">[19]BoP!#REF!</definedName>
    <definedName name="__BOP2" localSheetId="0">[19]BoP!#REF!</definedName>
    <definedName name="__BOP2" localSheetId="1">#REF!</definedName>
    <definedName name="__BOP2" localSheetId="2">[19]BoP!#REF!</definedName>
    <definedName name="__BOP2" localSheetId="8">[19]BoP!#REF!</definedName>
    <definedName name="__BOP2">[19]BoP!#REF!</definedName>
    <definedName name="__DEG1" localSheetId="7">#REF!</definedName>
    <definedName name="__DEG1" localSheetId="6">#REF!</definedName>
    <definedName name="__DEG1" localSheetId="0">#REF!</definedName>
    <definedName name="__DEG1" localSheetId="1">#REF!</definedName>
    <definedName name="__DEG1" localSheetId="2">#REF!</definedName>
    <definedName name="__DEG1" localSheetId="8">#REF!</definedName>
    <definedName name="__DEG1">#REF!</definedName>
    <definedName name="__DKR1" localSheetId="6">#REF!</definedName>
    <definedName name="__DKR1" localSheetId="0">#REF!</definedName>
    <definedName name="__DKR1" localSheetId="1">#REF!</definedName>
    <definedName name="__DKR1" localSheetId="2">#REF!</definedName>
    <definedName name="__DKR1" localSheetId="8">#REF!</definedName>
    <definedName name="__DKR1">#REF!</definedName>
    <definedName name="__ECU1" localSheetId="6">#REF!</definedName>
    <definedName name="__ECU1" localSheetId="0">#REF!</definedName>
    <definedName name="__ECU1" localSheetId="1">#REF!</definedName>
    <definedName name="__ECU1" localSheetId="2">#REF!</definedName>
    <definedName name="__ECU1" localSheetId="8">#REF!</definedName>
    <definedName name="__ECU1">#REF!</definedName>
    <definedName name="__END94" localSheetId="6">#REF!</definedName>
    <definedName name="__END94" localSheetId="0">#REF!</definedName>
    <definedName name="__END94">#REF!</definedName>
    <definedName name="__ESC1" localSheetId="6">#REF!</definedName>
    <definedName name="__ESC1" localSheetId="0">#REF!</definedName>
    <definedName name="__ESC1" localSheetId="1">#REF!</definedName>
    <definedName name="__ESC1">#REF!</definedName>
    <definedName name="__F" hidden="1">'[8]Fax a enviar'!#REF!</definedName>
    <definedName name="__FAL2" localSheetId="7">#REF!</definedName>
    <definedName name="__FAL2" localSheetId="6">#REF!</definedName>
    <definedName name="__FAL2" localSheetId="0">#REF!</definedName>
    <definedName name="__FAL2" localSheetId="1">#REF!</definedName>
    <definedName name="__FAL2" localSheetId="2">#REF!</definedName>
    <definedName name="__FAL2" localSheetId="8">#REF!</definedName>
    <definedName name="__FAL2">#REF!</definedName>
    <definedName name="__FAL3" localSheetId="6">#REF!</definedName>
    <definedName name="__FAL3" localSheetId="0">#REF!</definedName>
    <definedName name="__FAL3" localSheetId="1">#REF!</definedName>
    <definedName name="__FAL3" localSheetId="2">#REF!</definedName>
    <definedName name="__FAL3" localSheetId="8">#REF!</definedName>
    <definedName name="__FAL3">#REF!</definedName>
    <definedName name="__FAL4" localSheetId="6">#REF!</definedName>
    <definedName name="__FAL4" localSheetId="0">#REF!</definedName>
    <definedName name="__FAL4" localSheetId="1">#REF!</definedName>
    <definedName name="__FAL4" localSheetId="2">#REF!</definedName>
    <definedName name="__FAL4" localSheetId="8">#REF!</definedName>
    <definedName name="__FAL4">#REF!</definedName>
    <definedName name="__FAL5" localSheetId="6">#REF!</definedName>
    <definedName name="__FAL5" localSheetId="0">#REF!</definedName>
    <definedName name="__FAL5" localSheetId="1">#REF!</definedName>
    <definedName name="__FAL5">#REF!</definedName>
    <definedName name="__FAL6" localSheetId="6">#REF!</definedName>
    <definedName name="__FAL6" localSheetId="0">#REF!</definedName>
    <definedName name="__FAL6" localSheetId="1">#REF!</definedName>
    <definedName name="__FAL6">#REF!</definedName>
    <definedName name="__FAL7" localSheetId="6">#REF!</definedName>
    <definedName name="__FAL7" localSheetId="0">#REF!</definedName>
    <definedName name="__FAL7" localSheetId="1">#REF!</definedName>
    <definedName name="__FAL7">#REF!</definedName>
    <definedName name="__FMK1" localSheetId="6">#REF!</definedName>
    <definedName name="__FMK1" localSheetId="0">#REF!</definedName>
    <definedName name="__FMK1" localSheetId="1">#REF!</definedName>
    <definedName name="__FMK1">#REF!</definedName>
    <definedName name="__IKR1" localSheetId="6">#REF!</definedName>
    <definedName name="__IKR1" localSheetId="0">#REF!</definedName>
    <definedName name="__IKR1" localSheetId="1">#REF!</definedName>
    <definedName name="__IKR1">#REF!</definedName>
    <definedName name="__IRP1" localSheetId="6">#REF!</definedName>
    <definedName name="__IRP1" localSheetId="0">#REF!</definedName>
    <definedName name="__IRP1" localSheetId="1">#REF!</definedName>
    <definedName name="__IRP1">#REF!</definedName>
    <definedName name="__LIT1" localSheetId="6">#REF!</definedName>
    <definedName name="__LIT1" localSheetId="0">#REF!</definedName>
    <definedName name="__LIT1" localSheetId="1">#REF!</definedName>
    <definedName name="__LIT1">#REF!</definedName>
    <definedName name="__MEX1" localSheetId="6">#REF!</definedName>
    <definedName name="__MEX1" localSheetId="0">#REF!</definedName>
    <definedName name="__MEX1" localSheetId="1">#REF!</definedName>
    <definedName name="__MEX1">#REF!</definedName>
    <definedName name="__PTA1" localSheetId="6">#REF!</definedName>
    <definedName name="__PTA1" localSheetId="0">#REF!</definedName>
    <definedName name="__PTA1" localSheetId="1">#REF!</definedName>
    <definedName name="__PTA1">#REF!</definedName>
    <definedName name="__RES2">[19]RES!#REF!</definedName>
    <definedName name="__ROS1">#N/A</definedName>
    <definedName name="__ROS2">#N/A</definedName>
    <definedName name="__ROS3">#N/A</definedName>
    <definedName name="__ROS4">#N/A</definedName>
    <definedName name="__SAR1" localSheetId="7">#REF!</definedName>
    <definedName name="__SAR1" localSheetId="6">#REF!</definedName>
    <definedName name="__SAR1" localSheetId="0">#REF!</definedName>
    <definedName name="__SAR1" localSheetId="1">#REF!</definedName>
    <definedName name="__SAR1" localSheetId="2">#REF!</definedName>
    <definedName name="__SAR1" localSheetId="8">#REF!</definedName>
    <definedName name="__SAR1">#REF!</definedName>
    <definedName name="__SUM2" localSheetId="6">#REF!</definedName>
    <definedName name="__SUM2" localSheetId="0">#REF!</definedName>
    <definedName name="__SUM2" localSheetId="1">#REF!</definedName>
    <definedName name="__SUM2" localSheetId="2">#REF!</definedName>
    <definedName name="__SUM2" localSheetId="8">#REF!</definedName>
    <definedName name="__SUM2">#REF!</definedName>
    <definedName name="__TAB1" localSheetId="6">#REF!</definedName>
    <definedName name="__TAB1" localSheetId="0">#REF!</definedName>
    <definedName name="__TAB1" localSheetId="2">#REF!</definedName>
    <definedName name="__TAB1" localSheetId="8">#REF!</definedName>
    <definedName name="__TAB1">#REF!</definedName>
    <definedName name="__Tab19" localSheetId="6">#REF!</definedName>
    <definedName name="__Tab19" localSheetId="0">#REF!</definedName>
    <definedName name="__Tab19">#REF!</definedName>
    <definedName name="__Tab20" localSheetId="6">#REF!</definedName>
    <definedName name="__Tab20" localSheetId="0">#REF!</definedName>
    <definedName name="__Tab20">#REF!</definedName>
    <definedName name="__Tab21" localSheetId="6">#REF!</definedName>
    <definedName name="__Tab21" localSheetId="0">#REF!</definedName>
    <definedName name="__Tab21">#REF!</definedName>
    <definedName name="__Tab22" localSheetId="6">#REF!</definedName>
    <definedName name="__Tab22" localSheetId="0">#REF!</definedName>
    <definedName name="__Tab22">#REF!</definedName>
    <definedName name="__Tab23" localSheetId="6">#REF!</definedName>
    <definedName name="__Tab23" localSheetId="0">#REF!</definedName>
    <definedName name="__Tab23">#REF!</definedName>
    <definedName name="__Tab24" localSheetId="6">#REF!</definedName>
    <definedName name="__Tab24" localSheetId="0">#REF!</definedName>
    <definedName name="__Tab24">#REF!</definedName>
    <definedName name="__Tab26" localSheetId="6">#REF!</definedName>
    <definedName name="__Tab26" localSheetId="0">#REF!</definedName>
    <definedName name="__Tab26">#REF!</definedName>
    <definedName name="__Tab27" localSheetId="6">#REF!</definedName>
    <definedName name="__Tab27" localSheetId="0">#REF!</definedName>
    <definedName name="__Tab27">#REF!</definedName>
    <definedName name="__Tab28" localSheetId="6">#REF!</definedName>
    <definedName name="__Tab28" localSheetId="0">#REF!</definedName>
    <definedName name="__Tab28">#REF!</definedName>
    <definedName name="__Tab29" localSheetId="6">#REF!</definedName>
    <definedName name="__Tab29" localSheetId="0">#REF!</definedName>
    <definedName name="__Tab29">#REF!</definedName>
    <definedName name="__Tab30" localSheetId="6">#REF!</definedName>
    <definedName name="__Tab30" localSheetId="0">#REF!</definedName>
    <definedName name="__Tab30">#REF!</definedName>
    <definedName name="__Tab31" localSheetId="6">#REF!</definedName>
    <definedName name="__Tab31" localSheetId="0">#REF!</definedName>
    <definedName name="__Tab31">#REF!</definedName>
    <definedName name="__Tab32" localSheetId="6">#REF!</definedName>
    <definedName name="__Tab32" localSheetId="0">#REF!</definedName>
    <definedName name="__Tab32">#REF!</definedName>
    <definedName name="__Tab33" localSheetId="6">#REF!</definedName>
    <definedName name="__Tab33" localSheetId="0">#REF!</definedName>
    <definedName name="__Tab33">#REF!</definedName>
    <definedName name="__Tab34" localSheetId="6">#REF!</definedName>
    <definedName name="__Tab34" localSheetId="0">#REF!</definedName>
    <definedName name="__Tab34">#REF!</definedName>
    <definedName name="__Tab35" localSheetId="6">#REF!</definedName>
    <definedName name="__Tab35" localSheetId="0">#REF!</definedName>
    <definedName name="__Tab35">#REF!</definedName>
    <definedName name="__tAB4">'[6]shared data'!$A$1:$G$71</definedName>
    <definedName name="__tnt1" localSheetId="1">[5]!__tnt1</definedName>
    <definedName name="__tnt1">[5]!__tnt1</definedName>
    <definedName name="__TOT58" localSheetId="7">[7]GROWTH!#REF!</definedName>
    <definedName name="__TOT58" localSheetId="6">[7]GROWTH!#REF!</definedName>
    <definedName name="__TOT58" localSheetId="0">[7]GROWTH!#REF!</definedName>
    <definedName name="__TOT58" localSheetId="1">#REF!</definedName>
    <definedName name="__TOT58" localSheetId="2">[7]GROWTH!#REF!</definedName>
    <definedName name="__TOT58" localSheetId="8">[7]GROWTH!#REF!</definedName>
    <definedName name="__TOT58">[7]GROWTH!#REF!</definedName>
    <definedName name="__WB2" localSheetId="7">#REF!</definedName>
    <definedName name="__WB2" localSheetId="6">#REF!</definedName>
    <definedName name="__WB2" localSheetId="0">#REF!</definedName>
    <definedName name="__WB2" localSheetId="1">#REF!</definedName>
    <definedName name="__WB2" localSheetId="2">#REF!</definedName>
    <definedName name="__WB2" localSheetId="8">#REF!</definedName>
    <definedName name="__WB2">#REF!</definedName>
    <definedName name="__YR0110">'[3]Imp:DSA output'!$O$9:$R$464</definedName>
    <definedName name="__YR89">'[3]Imp:DSA output'!$C$9:$C$464</definedName>
    <definedName name="__YR90">'[3]Imp:DSA output'!$D$9:$D$464</definedName>
    <definedName name="__YR91">'[3]Imp:DSA output'!$E$9:$E$464</definedName>
    <definedName name="__YR92">'[3]Imp:DSA output'!$F$9:$F$464</definedName>
    <definedName name="__YR93">'[3]Imp:DSA output'!$G$9:$G$464</definedName>
    <definedName name="__YR94">'[3]Imp:DSA output'!$H$9:$H$464</definedName>
    <definedName name="__YR95">'[3]Imp:DSA output'!$I$9:$I$464</definedName>
    <definedName name="_1">#N/A</definedName>
    <definedName name="_10__123Graph_AWB_ADJ_PRJ" hidden="1">[20]WB!$Q$255:$AK$255</definedName>
    <definedName name="_10_0GRÁFICO_N_10.2" localSheetId="7">[21]Afiliados!#REF!</definedName>
    <definedName name="_10_0GRÁFICO_N_10.2" localSheetId="6">[21]Afiliados!#REF!</definedName>
    <definedName name="_10_0GRÁFICO_N_10.2" localSheetId="0">[21]Afiliados!#REF!</definedName>
    <definedName name="_10_0GRÁFICO_N_10.2" localSheetId="1">[21]Afiliados!#REF!</definedName>
    <definedName name="_10_0GRÁFICO_N_10.2" localSheetId="2">[21]Afiliados!#REF!</definedName>
    <definedName name="_10_0GRÁFICO_N_10.2" localSheetId="8">[21]Afiliados!#REF!</definedName>
    <definedName name="_10_0GRÁFICO_N_10.2">[21]Afiliados!#REF!</definedName>
    <definedName name="_10FA_L" localSheetId="7">#REF!</definedName>
    <definedName name="_10FA_L" localSheetId="6">#REF!</definedName>
    <definedName name="_10FA_L" localSheetId="0">#REF!</definedName>
    <definedName name="_10FA_L" localSheetId="1">#REF!</definedName>
    <definedName name="_10FA_L" localSheetId="2">#REF!</definedName>
    <definedName name="_10FA_L" localSheetId="8">#REF!</definedName>
    <definedName name="_10FA_L">#REF!</definedName>
    <definedName name="_11__123Graph_AFIG_D" localSheetId="6" hidden="1">#REF!</definedName>
    <definedName name="_11__123Graph_AFIG_D" localSheetId="0" hidden="1">#REF!</definedName>
    <definedName name="_11__123Graph_AFIG_D" localSheetId="1" hidden="1">#REF!</definedName>
    <definedName name="_11__123Graph_AFIG_D" localSheetId="2" hidden="1">#REF!</definedName>
    <definedName name="_11__123Graph_AFIG_D" localSheetId="8" hidden="1">#REF!</definedName>
    <definedName name="_11__123Graph_AFIG_D" hidden="1">#REF!</definedName>
    <definedName name="_11__123Graph_BCPI_ER_LOG" localSheetId="6" hidden="1">[20]ER!#REF!</definedName>
    <definedName name="_11__123Graph_BCPI_ER_LOG" localSheetId="0" hidden="1">[20]ER!#REF!</definedName>
    <definedName name="_11__123Graph_BCPI_ER_LOG" localSheetId="2" hidden="1">[20]ER!#REF!</definedName>
    <definedName name="_11__123Graph_BCPI_ER_LOG" localSheetId="8" hidden="1">[20]ER!#REF!</definedName>
    <definedName name="_11__123Graph_BCPI_ER_LOG" hidden="1">[20]ER!#REF!</definedName>
    <definedName name="_11absorc" localSheetId="6">[22]Programa!#REF!</definedName>
    <definedName name="_11absorc" localSheetId="0">[22]Programa!#REF!</definedName>
    <definedName name="_11absorc" localSheetId="1">[22]Programa!#REF!</definedName>
    <definedName name="_11absorc" localSheetId="2">[22]Programa!#REF!</definedName>
    <definedName name="_11absorc" localSheetId="8">[22]Programa!#REF!</definedName>
    <definedName name="_11absorc">[22]Programa!#REF!</definedName>
    <definedName name="_11GAZ_LIABS" localSheetId="7">#REF!</definedName>
    <definedName name="_11GAZ_LIABS" localSheetId="6">#REF!</definedName>
    <definedName name="_11GAZ_LIABS" localSheetId="0">#REF!</definedName>
    <definedName name="_11GAZ_LIABS" localSheetId="1">#REF!</definedName>
    <definedName name="_11GAZ_LIABS" localSheetId="2">#REF!</definedName>
    <definedName name="_11GAZ_LIABS" localSheetId="8">#REF!</definedName>
    <definedName name="_11GAZ_LIABS">#REF!</definedName>
    <definedName name="_12__123Graph_AIBA_IBRD" hidden="1">[20]WB!$Q$62:$AK$62</definedName>
    <definedName name="_12__123Graph_BIBA_IBRD" localSheetId="7" hidden="1">[20]WB!#REF!</definedName>
    <definedName name="_12__123Graph_BIBA_IBRD" localSheetId="6" hidden="1">[20]WB!#REF!</definedName>
    <definedName name="_12__123Graph_BIBA_IBRD" localSheetId="0" hidden="1">[20]WB!#REF!</definedName>
    <definedName name="_12__123Graph_BIBA_IBRD" localSheetId="1" hidden="1">[20]WB!#REF!</definedName>
    <definedName name="_12__123Graph_BIBA_IBRD" localSheetId="2" hidden="1">[20]WB!#REF!</definedName>
    <definedName name="_12__123Graph_BIBA_IBRD" localSheetId="8" hidden="1">[20]WB!#REF!</definedName>
    <definedName name="_12__123Graph_BIBA_IBRD" hidden="1">[20]WB!#REF!</definedName>
    <definedName name="_12c" localSheetId="7">[22]Programa!#REF!</definedName>
    <definedName name="_12c" localSheetId="6">[22]Programa!#REF!</definedName>
    <definedName name="_12c" localSheetId="0">[22]Programa!#REF!</definedName>
    <definedName name="_12c" localSheetId="1">[22]Programa!#REF!</definedName>
    <definedName name="_12c" localSheetId="2">[22]Programa!#REF!</definedName>
    <definedName name="_12c" localSheetId="8">[22]Programa!#REF!</definedName>
    <definedName name="_12c">[22]Programa!#REF!</definedName>
    <definedName name="_12INT_RESERVES" localSheetId="7">#REF!</definedName>
    <definedName name="_12INT_RESERVES" localSheetId="6">#REF!</definedName>
    <definedName name="_12INT_RESERVES" localSheetId="0">#REF!</definedName>
    <definedName name="_12INT_RESERVES" localSheetId="1">#REF!</definedName>
    <definedName name="_12INT_RESERVES" localSheetId="2">#REF!</definedName>
    <definedName name="_12INT_RESERVES" localSheetId="8">#REF!</definedName>
    <definedName name="_12INT_RESERVES">#REF!</definedName>
    <definedName name="_15Macros_Import_.qbop" localSheetId="1">#REF!</definedName>
    <definedName name="_15Macros_Import_.qbop">[17]!'[Macros Import].qbop'</definedName>
    <definedName name="_16__123Graph_ATERMS_OF_TRADE" localSheetId="7" hidden="1">#REF!</definedName>
    <definedName name="_16__123Graph_ATERMS_OF_TRADE" localSheetId="6" hidden="1">#REF!</definedName>
    <definedName name="_16__123Graph_ATERMS_OF_TRADE" localSheetId="0" hidden="1">#REF!</definedName>
    <definedName name="_16__123Graph_ATERMS_OF_TRADE" localSheetId="1" hidden="1">#REF!</definedName>
    <definedName name="_16__123Graph_ATERMS_OF_TRADE" localSheetId="2" hidden="1">#REF!</definedName>
    <definedName name="_16__123Graph_ATERMS_OF_TRADE" localSheetId="8" hidden="1">#REF!</definedName>
    <definedName name="_16__123Graph_ATERMS_OF_TRADE" hidden="1">#REF!</definedName>
    <definedName name="_16__123Graph_BWB_ADJ_PRJ" hidden="1">[20]WB!$Q$257:$AK$257</definedName>
    <definedName name="_17__123Graph_AWB_ADJ_PRJ" hidden="1">[20]WB!$Q$255:$AK$255</definedName>
    <definedName name="_19__123Graph_BCPI_ER_LOG" localSheetId="7" hidden="1">[20]ER!#REF!</definedName>
    <definedName name="_19__123Graph_BCPI_ER_LOG" localSheetId="6" hidden="1">[20]ER!#REF!</definedName>
    <definedName name="_19__123Graph_BCPI_ER_LOG" localSheetId="0" hidden="1">[20]ER!#REF!</definedName>
    <definedName name="_19__123Graph_BCPI_ER_LOG" localSheetId="1" hidden="1">#REF!</definedName>
    <definedName name="_19__123Graph_BCPI_ER_LOG" localSheetId="8" hidden="1">[20]ER!#REF!</definedName>
    <definedName name="_19__123Graph_BCPI_ER_LOG" hidden="1">[20]ER!#REF!</definedName>
    <definedName name="_1981" localSheetId="7">#REF!</definedName>
    <definedName name="_1981" localSheetId="6">#REF!</definedName>
    <definedName name="_1981" localSheetId="0">#REF!</definedName>
    <definedName name="_1981" localSheetId="1">#REF!</definedName>
    <definedName name="_1981" localSheetId="2">#REF!</definedName>
    <definedName name="_1981" localSheetId="8">#REF!</definedName>
    <definedName name="_1981">#REF!</definedName>
    <definedName name="_1982" localSheetId="6">#REF!</definedName>
    <definedName name="_1982" localSheetId="0">#REF!</definedName>
    <definedName name="_1982" localSheetId="1">#REF!</definedName>
    <definedName name="_1982" localSheetId="2">#REF!</definedName>
    <definedName name="_1982" localSheetId="8">#REF!</definedName>
    <definedName name="_1982">#REF!</definedName>
    <definedName name="_1983" localSheetId="6">#REF!</definedName>
    <definedName name="_1983" localSheetId="0">#REF!</definedName>
    <definedName name="_1983" localSheetId="1">#REF!</definedName>
    <definedName name="_1983" localSheetId="2">#REF!</definedName>
    <definedName name="_1983" localSheetId="8">#REF!</definedName>
    <definedName name="_1983">#REF!</definedName>
    <definedName name="_1984" localSheetId="6">#REF!</definedName>
    <definedName name="_1984" localSheetId="0">#REF!</definedName>
    <definedName name="_1984">#REF!</definedName>
    <definedName name="_1985" localSheetId="6">#REF!</definedName>
    <definedName name="_1985" localSheetId="0">#REF!</definedName>
    <definedName name="_1985">#REF!</definedName>
    <definedName name="_1986" localSheetId="6">#REF!</definedName>
    <definedName name="_1986" localSheetId="0">#REF!</definedName>
    <definedName name="_1986">#REF!</definedName>
    <definedName name="_1987">#N/A</definedName>
    <definedName name="_1988" localSheetId="7">#REF!</definedName>
    <definedName name="_1988" localSheetId="6">#REF!</definedName>
    <definedName name="_1988" localSheetId="0">#REF!</definedName>
    <definedName name="_1988" localSheetId="1">#REF!</definedName>
    <definedName name="_1988" localSheetId="2">#REF!</definedName>
    <definedName name="_1988" localSheetId="8">#REF!</definedName>
    <definedName name="_1988">#REF!</definedName>
    <definedName name="_1989" localSheetId="7">#REF!</definedName>
    <definedName name="_1989" localSheetId="6">#REF!</definedName>
    <definedName name="_1989" localSheetId="0">#REF!</definedName>
    <definedName name="_1989" localSheetId="1">#REF!</definedName>
    <definedName name="_1989" localSheetId="2">#REF!</definedName>
    <definedName name="_1989" localSheetId="8">#REF!</definedName>
    <definedName name="_1989">#REF!</definedName>
    <definedName name="_1990" localSheetId="6">#REF!</definedName>
    <definedName name="_1990" localSheetId="0">#REF!</definedName>
    <definedName name="_1990" localSheetId="2">#REF!</definedName>
    <definedName name="_1990" localSheetId="8">#REF!</definedName>
    <definedName name="_1990">#REF!</definedName>
    <definedName name="_1991" localSheetId="6">#REF!</definedName>
    <definedName name="_1991" localSheetId="0">#REF!</definedName>
    <definedName name="_1991">#REF!</definedName>
    <definedName name="_1992" localSheetId="6">#REF!</definedName>
    <definedName name="_1992" localSheetId="0">#REF!</definedName>
    <definedName name="_1992">#REF!</definedName>
    <definedName name="_1993" localSheetId="6">#REF!</definedName>
    <definedName name="_1993" localSheetId="0">#REF!</definedName>
    <definedName name="_1993">#REF!</definedName>
    <definedName name="_1994" localSheetId="6">#REF!</definedName>
    <definedName name="_1994" localSheetId="0">#REF!</definedName>
    <definedName name="_1994">#REF!</definedName>
    <definedName name="_1995" localSheetId="6">#REF!</definedName>
    <definedName name="_1995" localSheetId="0">#REF!</definedName>
    <definedName name="_1995">#REF!</definedName>
    <definedName name="_1996" localSheetId="6">#REF!</definedName>
    <definedName name="_1996" localSheetId="0">#REF!</definedName>
    <definedName name="_1996">#REF!</definedName>
    <definedName name="_1997" localSheetId="6">#REF!</definedName>
    <definedName name="_1997" localSheetId="0">#REF!</definedName>
    <definedName name="_1997">#REF!</definedName>
    <definedName name="_1998" localSheetId="6">#REF!</definedName>
    <definedName name="_1998" localSheetId="0">#REF!</definedName>
    <definedName name="_1998">#REF!</definedName>
    <definedName name="_1999" localSheetId="6">#REF!</definedName>
    <definedName name="_1999" localSheetId="0">#REF!</definedName>
    <definedName name="_1999">#REF!</definedName>
    <definedName name="_1IMPRESION" localSheetId="6">#REF!</definedName>
    <definedName name="_1IMPRESION" localSheetId="0">#REF!</definedName>
    <definedName name="_1IMPRESION" localSheetId="1">#REF!</definedName>
    <definedName name="_1IMPRESION">#REF!</definedName>
    <definedName name="_1Macros_Import_.qbop">#N/A</definedName>
    <definedName name="_1r" localSheetId="7">#REF!</definedName>
    <definedName name="_1r" localSheetId="6">#REF!</definedName>
    <definedName name="_1r" localSheetId="0">#REF!</definedName>
    <definedName name="_1r" localSheetId="1">#REF!</definedName>
    <definedName name="_1r" localSheetId="2">#REF!</definedName>
    <definedName name="_1r" localSheetId="8">#REF!</definedName>
    <definedName name="_1r">#REF!</definedName>
    <definedName name="_2">#N/A</definedName>
    <definedName name="_2__123Graph_ACPI_ER_LOG" localSheetId="7" hidden="1">[20]ER!#REF!</definedName>
    <definedName name="_2__123Graph_ACPI_ER_LOG" localSheetId="6" hidden="1">[20]ER!#REF!</definedName>
    <definedName name="_2__123Graph_ACPI_ER_LOG" localSheetId="0" hidden="1">[20]ER!#REF!</definedName>
    <definedName name="_2__123Graph_ACPI_ER_LOG" localSheetId="1" hidden="1">[20]ER!#REF!</definedName>
    <definedName name="_2__123Graph_ACPI_ER_LOG" localSheetId="8" hidden="1">[20]ER!#REF!</definedName>
    <definedName name="_2__123Graph_ACPI_ER_LOG" hidden="1">[20]ER!#REF!</definedName>
    <definedName name="_2__123Graph_AFIG_D" localSheetId="7" hidden="1">#REF!</definedName>
    <definedName name="_2__123Graph_AFIG_D" localSheetId="6" hidden="1">#REF!</definedName>
    <definedName name="_2__123Graph_AFIG_D" localSheetId="0" hidden="1">#REF!</definedName>
    <definedName name="_2__123Graph_AFIG_D" localSheetId="1" hidden="1">#REF!</definedName>
    <definedName name="_2__123Graph_AFIG_D" localSheetId="2" hidden="1">#REF!</definedName>
    <definedName name="_2__123Graph_AFIG_D" localSheetId="8" hidden="1">#REF!</definedName>
    <definedName name="_2__123Graph_AFIG_D" hidden="1">#REF!</definedName>
    <definedName name="_20__123Graph_BIBA_IBRD" localSheetId="7" hidden="1">[20]WB!#REF!</definedName>
    <definedName name="_20__123Graph_BIBA_IBRD" localSheetId="6" hidden="1">[20]WB!#REF!</definedName>
    <definedName name="_20__123Graph_BIBA_IBRD" localSheetId="0" hidden="1">[20]WB!#REF!</definedName>
    <definedName name="_20__123Graph_BIBA_IBRD" localSheetId="1" hidden="1">#REF!</definedName>
    <definedName name="_20__123Graph_BIBA_IBRD" localSheetId="8" hidden="1">[20]WB!#REF!</definedName>
    <definedName name="_20__123Graph_BIBA_IBRD" hidden="1">[20]WB!#REF!</definedName>
    <definedName name="_20__123Graph_XREALEX_WAGE" localSheetId="7" hidden="1">[23]PRIVATE!#REF!</definedName>
    <definedName name="_20__123Graph_XREALEX_WAGE" localSheetId="6" hidden="1">[23]PRIVATE!#REF!</definedName>
    <definedName name="_20__123Graph_XREALEX_WAGE" localSheetId="0" hidden="1">[23]PRIVATE!#REF!</definedName>
    <definedName name="_20__123Graph_XREALEX_WAGE" localSheetId="1" hidden="1">[23]PRIVATE!#REF!</definedName>
    <definedName name="_20__123Graph_XREALEX_WAGE" hidden="1">[23]PRIVATE!#REF!</definedName>
    <definedName name="_2000" localSheetId="7">#REF!</definedName>
    <definedName name="_2000" localSheetId="6">#REF!</definedName>
    <definedName name="_2000" localSheetId="0">#REF!</definedName>
    <definedName name="_2000" localSheetId="1">#REF!</definedName>
    <definedName name="_2000" localSheetId="2">#REF!</definedName>
    <definedName name="_2000" localSheetId="8">#REF!</definedName>
    <definedName name="_2000">#REF!</definedName>
    <definedName name="_2001" localSheetId="6">#REF!</definedName>
    <definedName name="_2001" localSheetId="0">#REF!</definedName>
    <definedName name="_2001" localSheetId="1">#REF!</definedName>
    <definedName name="_2001" localSheetId="2">#REF!</definedName>
    <definedName name="_2001" localSheetId="8">#REF!</definedName>
    <definedName name="_2001">#REF!</definedName>
    <definedName name="_2002" localSheetId="6">#REF!</definedName>
    <definedName name="_2002" localSheetId="0">#REF!</definedName>
    <definedName name="_2002" localSheetId="1">#REF!</definedName>
    <definedName name="_2002" localSheetId="2">#REF!</definedName>
    <definedName name="_2002" localSheetId="8">#REF!</definedName>
    <definedName name="_2002">#REF!</definedName>
    <definedName name="_2003" localSheetId="6">#REF!</definedName>
    <definedName name="_2003" localSheetId="0">#REF!</definedName>
    <definedName name="_2003">#REF!</definedName>
    <definedName name="_24__123Graph_BTERMS_OF_TRADE" localSheetId="6" hidden="1">#REF!</definedName>
    <definedName name="_24__123Graph_BTERMS_OF_TRADE" localSheetId="0" hidden="1">#REF!</definedName>
    <definedName name="_24__123Graph_BTERMS_OF_TRADE" localSheetId="1" hidden="1">#REF!</definedName>
    <definedName name="_24__123Graph_BTERMS_OF_TRADE" hidden="1">#REF!</definedName>
    <definedName name="_24Macros_Import_.qbop" localSheetId="1">#REF!</definedName>
    <definedName name="_24Macros_Import_.qbop">[24]!'[Macros Import].qbop'</definedName>
    <definedName name="_25__123Graph_ACPI_ER_LOG" localSheetId="7" hidden="1">[25]ER!#REF!</definedName>
    <definedName name="_25__123Graph_ACPI_ER_LOG" localSheetId="6" hidden="1">[25]ER!#REF!</definedName>
    <definedName name="_25__123Graph_ACPI_ER_LOG" localSheetId="0" hidden="1">[25]ER!#REF!</definedName>
    <definedName name="_25__123Graph_ACPI_ER_LOG" localSheetId="1" hidden="1">#REF!</definedName>
    <definedName name="_25__123Graph_ACPI_ER_LOG" localSheetId="2" hidden="1">[25]ER!#REF!</definedName>
    <definedName name="_25__123Graph_ACPI_ER_LOG" localSheetId="8" hidden="1">[25]ER!#REF!</definedName>
    <definedName name="_25__123Graph_ACPI_ER_LOG" hidden="1">[25]ER!#REF!</definedName>
    <definedName name="_25__123Graph_BWB_ADJ_PRJ" hidden="1">[20]WB!$Q$257:$AK$257</definedName>
    <definedName name="_26__123Graph_BCPI_ER_LOG" localSheetId="7" hidden="1">[25]ER!#REF!</definedName>
    <definedName name="_26__123Graph_BCPI_ER_LOG" localSheetId="6" hidden="1">[25]ER!#REF!</definedName>
    <definedName name="_26__123Graph_BCPI_ER_LOG" localSheetId="0" hidden="1">[25]ER!#REF!</definedName>
    <definedName name="_26__123Graph_BCPI_ER_LOG" localSheetId="1" hidden="1">#REF!</definedName>
    <definedName name="_26__123Graph_BCPI_ER_LOG" localSheetId="2" hidden="1">[25]ER!#REF!</definedName>
    <definedName name="_26__123Graph_BCPI_ER_LOG" localSheetId="8" hidden="1">[25]ER!#REF!</definedName>
    <definedName name="_26__123Graph_BCPI_ER_LOG" hidden="1">[25]ER!#REF!</definedName>
    <definedName name="_27__123Graph_ACPI_ER_LOG" localSheetId="7" hidden="1">[12]ER!#REF!</definedName>
    <definedName name="_27__123Graph_ACPI_ER_LOG" localSheetId="6" hidden="1">[12]ER!#REF!</definedName>
    <definedName name="_27__123Graph_ACPI_ER_LOG" localSheetId="0" hidden="1">[12]ER!#REF!</definedName>
    <definedName name="_27__123Graph_ACPI_ER_LOG" localSheetId="1" hidden="1">[12]ER!#REF!</definedName>
    <definedName name="_27__123Graph_ACPI_ER_LOG" localSheetId="2" hidden="1">[12]ER!#REF!</definedName>
    <definedName name="_27__123Graph_ACPI_ER_LOG" localSheetId="8" hidden="1">[12]ER!#REF!</definedName>
    <definedName name="_27__123Graph_ACPI_ER_LOG" hidden="1">[12]ER!#REF!</definedName>
    <definedName name="_27__123Graph_BIBA_IBRD" localSheetId="7" hidden="1">[25]WB!#REF!</definedName>
    <definedName name="_27__123Graph_BIBA_IBRD" localSheetId="6" hidden="1">[25]WB!#REF!</definedName>
    <definedName name="_27__123Graph_BIBA_IBRD" localSheetId="0" hidden="1">[25]WB!#REF!</definedName>
    <definedName name="_27__123Graph_BIBA_IBRD" localSheetId="1" hidden="1">[25]WB!#REF!</definedName>
    <definedName name="_27__123Graph_BIBA_IBRD" localSheetId="2" hidden="1">[25]WB!#REF!</definedName>
    <definedName name="_27__123Graph_BIBA_IBRD" localSheetId="8" hidden="1">[25]WB!#REF!</definedName>
    <definedName name="_27__123Graph_BIBA_IBRD" hidden="1">[25]WB!#REF!</definedName>
    <definedName name="_27_0CUADRO_N__4." localSheetId="6">[26]monthly!#REF!</definedName>
    <definedName name="_27_0CUADRO_N__4." localSheetId="0">[26]monthly!#REF!</definedName>
    <definedName name="_27_0CUADRO_N__4." localSheetId="2">[26]monthly!#REF!</definedName>
    <definedName name="_27_0CUADRO_N__4." localSheetId="8">[26]monthly!#REF!</definedName>
    <definedName name="_27_0CUADRO_N__4.">[26]monthly!#REF!</definedName>
    <definedName name="_28B.2_B.3" localSheetId="7">#REF!</definedName>
    <definedName name="_28B.2_B.3" localSheetId="6">#REF!</definedName>
    <definedName name="_28B.2_B.3" localSheetId="0">#REF!</definedName>
    <definedName name="_28B.2_B.3" localSheetId="1">#REF!</definedName>
    <definedName name="_28B.2_B.3" localSheetId="2">#REF!</definedName>
    <definedName name="_28B.2_B.3" localSheetId="8">#REF!</definedName>
    <definedName name="_28B.2_B.3">#REF!</definedName>
    <definedName name="_29__123Graph_XFIG_D" localSheetId="6" hidden="1">#REF!</definedName>
    <definedName name="_29__123Graph_XFIG_D" localSheetId="0" hidden="1">#REF!</definedName>
    <definedName name="_29__123Graph_XFIG_D" localSheetId="1" hidden="1">#REF!</definedName>
    <definedName name="_29__123Graph_XFIG_D" localSheetId="2" hidden="1">#REF!</definedName>
    <definedName name="_29__123Graph_XFIG_D" localSheetId="8" hidden="1">#REF!</definedName>
    <definedName name="_29__123Graph_XFIG_D" hidden="1">#REF!</definedName>
    <definedName name="_29B.4___5" localSheetId="6">#REF!</definedName>
    <definedName name="_29B.4___5" localSheetId="0">#REF!</definedName>
    <definedName name="_29B.4___5" localSheetId="2">#REF!</definedName>
    <definedName name="_29B.4___5" localSheetId="8">#REF!</definedName>
    <definedName name="_29B.4___5">#REF!</definedName>
    <definedName name="_2IMPRESION" localSheetId="6">#REF!</definedName>
    <definedName name="_2IMPRESION" localSheetId="0">#REF!</definedName>
    <definedName name="_2IMPRESION">#REF!</definedName>
    <definedName name="_2Macros_Import_.qbop" localSheetId="1">#REF!</definedName>
    <definedName name="_2Macros_Import_.qbop">[27]!'[Macros Import].qbop'</definedName>
    <definedName name="_3">#N/A</definedName>
    <definedName name="_3.__No_club_de_París__Después_del_30_Jun_84" localSheetId="7">#REF!</definedName>
    <definedName name="_3.__No_club_de_París__Después_del_30_Jun_84" localSheetId="6">#REF!</definedName>
    <definedName name="_3.__No_club_de_París__Después_del_30_Jun_84" localSheetId="0">#REF!</definedName>
    <definedName name="_3.__No_club_de_París__Después_del_30_Jun_84" localSheetId="1">#REF!</definedName>
    <definedName name="_3.__No_club_de_París__Después_del_30_Jun_84" localSheetId="2">#REF!</definedName>
    <definedName name="_3.__No_club_de_París__Después_del_30_Jun_84" localSheetId="8">#REF!</definedName>
    <definedName name="_3.__No_club_de_París__Después_del_30_Jun_84">#REF!</definedName>
    <definedName name="_3__123Graph_ACPI_ER_LOG" localSheetId="7" hidden="1">[12]ER!#REF!</definedName>
    <definedName name="_3__123Graph_ACPI_ER_LOG" localSheetId="6" hidden="1">[12]ER!#REF!</definedName>
    <definedName name="_3__123Graph_ACPI_ER_LOG" localSheetId="0" hidden="1">[12]ER!#REF!</definedName>
    <definedName name="_3__123Graph_ACPI_ER_LOG" localSheetId="1" hidden="1">#REF!</definedName>
    <definedName name="_3__123Graph_ACPI_ER_LOG" localSheetId="2" hidden="1">[12]ER!#REF!</definedName>
    <definedName name="_3__123Graph_ACPI_ER_LOG" localSheetId="8" hidden="1">[12]ER!#REF!</definedName>
    <definedName name="_3__123Graph_ACPI_ER_LOG" hidden="1">[12]ER!#REF!</definedName>
    <definedName name="_3__123Graph_ATERMS_OF_TRADE" localSheetId="7" hidden="1">#REF!</definedName>
    <definedName name="_3__123Graph_ATERMS_OF_TRADE" localSheetId="6" hidden="1">#REF!</definedName>
    <definedName name="_3__123Graph_ATERMS_OF_TRADE" localSheetId="0" hidden="1">#REF!</definedName>
    <definedName name="_3__123Graph_ATERMS_OF_TRADE" localSheetId="1" hidden="1">#REF!</definedName>
    <definedName name="_3__123Graph_ATERMS_OF_TRADE" localSheetId="2" hidden="1">#REF!</definedName>
    <definedName name="_3__123Graph_ATERMS_OF_TRADE" localSheetId="8" hidden="1">#REF!</definedName>
    <definedName name="_3__123Graph_ATERMS_OF_TRADE" hidden="1">#REF!</definedName>
    <definedName name="_30__123Graph_XREALEX_WAGE" localSheetId="7" hidden="1">[23]PRIVATE!#REF!</definedName>
    <definedName name="_30__123Graph_XREALEX_WAGE" localSheetId="6" hidden="1">[23]PRIVATE!#REF!</definedName>
    <definedName name="_30__123Graph_XREALEX_WAGE" localSheetId="0" hidden="1">[23]PRIVATE!#REF!</definedName>
    <definedName name="_30__123Graph_XREALEX_WAGE" localSheetId="1" hidden="1">#REF!</definedName>
    <definedName name="_30__123Graph_XREALEX_WAGE" localSheetId="2" hidden="1">[23]PRIVATE!#REF!</definedName>
    <definedName name="_30__123Graph_XREALEX_WAGE" localSheetId="8" hidden="1">[23]PRIVATE!#REF!</definedName>
    <definedName name="_30__123Graph_XREALEX_WAGE" hidden="1">[23]PRIVATE!#REF!</definedName>
    <definedName name="_30CONSOL_B2" localSheetId="7">#REF!</definedName>
    <definedName name="_30CONSOL_B2" localSheetId="6">#REF!</definedName>
    <definedName name="_30CONSOL_B2" localSheetId="0">#REF!</definedName>
    <definedName name="_30CONSOL_B2" localSheetId="1">#REF!</definedName>
    <definedName name="_30CONSOL_B2" localSheetId="2">#REF!</definedName>
    <definedName name="_30CONSOL_B2" localSheetId="8">#REF!</definedName>
    <definedName name="_30CONSOL_B2">#REF!</definedName>
    <definedName name="_31_0GRÁFICO_N_10.2" localSheetId="7">[26]monthly!#REF!</definedName>
    <definedName name="_31_0GRÁFICO_N_10.2" localSheetId="6">[26]monthly!#REF!</definedName>
    <definedName name="_31_0GRÁFICO_N_10.2" localSheetId="0">[26]monthly!#REF!</definedName>
    <definedName name="_31_0GRÁFICO_N_10.2" localSheetId="1">[26]monthly!#REF!</definedName>
    <definedName name="_31_0GRÁFICO_N_10.2" localSheetId="2">[26]monthly!#REF!</definedName>
    <definedName name="_31_0GRÁFICO_N_10.2" localSheetId="8">[26]monthly!#REF!</definedName>
    <definedName name="_31_0GRÁFICO_N_10.2">[26]monthly!#REF!</definedName>
    <definedName name="_31CONSOL_DEPOSITS" localSheetId="7">'[28]A 11'!#REF!</definedName>
    <definedName name="_31CONSOL_DEPOSITS" localSheetId="6">'[28]A 11'!#REF!</definedName>
    <definedName name="_31CONSOL_DEPOSITS" localSheetId="0">'[28]A 11'!#REF!</definedName>
    <definedName name="_31CONSOL_DEPOSITS" localSheetId="1">#REF!</definedName>
    <definedName name="_31CONSOL_DEPOSITS" localSheetId="2">'[28]A 11'!#REF!</definedName>
    <definedName name="_31CONSOL_DEPOSITS" localSheetId="8">'[28]A 11'!#REF!</definedName>
    <definedName name="_31CONSOL_DEPOSITS">'[28]A 11'!#REF!</definedName>
    <definedName name="_32FA_L" localSheetId="7">#REF!</definedName>
    <definedName name="_32FA_L" localSheetId="6">#REF!</definedName>
    <definedName name="_32FA_L" localSheetId="0">#REF!</definedName>
    <definedName name="_32FA_L" localSheetId="1">#REF!</definedName>
    <definedName name="_32FA_L" localSheetId="2">#REF!</definedName>
    <definedName name="_32FA_L" localSheetId="8">#REF!</definedName>
    <definedName name="_32FA_L">#REF!</definedName>
    <definedName name="_33GAZ_LIABS" localSheetId="6">#REF!</definedName>
    <definedName name="_33GAZ_LIABS" localSheetId="0">#REF!</definedName>
    <definedName name="_33GAZ_LIABS" localSheetId="1">#REF!</definedName>
    <definedName name="_33GAZ_LIABS" localSheetId="2">#REF!</definedName>
    <definedName name="_33GAZ_LIABS" localSheetId="8">#REF!</definedName>
    <definedName name="_33GAZ_LIABS">#REF!</definedName>
    <definedName name="_34__123Graph_XTERMS_OF_TRADE" localSheetId="6" hidden="1">#REF!</definedName>
    <definedName name="_34__123Graph_XTERMS_OF_TRADE" localSheetId="0" hidden="1">#REF!</definedName>
    <definedName name="_34__123Graph_XTERMS_OF_TRADE" localSheetId="1" hidden="1">#REF!</definedName>
    <definedName name="_34__123Graph_XTERMS_OF_TRADE" localSheetId="2" hidden="1">#REF!</definedName>
    <definedName name="_34__123Graph_XTERMS_OF_TRADE" localSheetId="8" hidden="1">#REF!</definedName>
    <definedName name="_34__123Graph_XTERMS_OF_TRADE" hidden="1">#REF!</definedName>
    <definedName name="_34INT_RESERVES" localSheetId="6">#REF!</definedName>
    <definedName name="_34INT_RESERVES" localSheetId="0">#REF!</definedName>
    <definedName name="_34INT_RESERVES">#REF!</definedName>
    <definedName name="_39__123Graph_BCPI_ER_LOG" hidden="1">[12]ER!#REF!</definedName>
    <definedName name="_4">#N/A</definedName>
    <definedName name="_4__123Graph_BCPI_ER_LOG" hidden="1">[12]ER!#REF!</definedName>
    <definedName name="_4__123Graph_BTERMS_OF_TRADE" localSheetId="7" hidden="1">#REF!</definedName>
    <definedName name="_4__123Graph_BTERMS_OF_TRADE" localSheetId="6" hidden="1">#REF!</definedName>
    <definedName name="_4__123Graph_BTERMS_OF_TRADE" localSheetId="0" hidden="1">#REF!</definedName>
    <definedName name="_4__123Graph_BTERMS_OF_TRADE" localSheetId="1" hidden="1">#REF!</definedName>
    <definedName name="_4__123Graph_BTERMS_OF_TRADE" localSheetId="2" hidden="1">#REF!</definedName>
    <definedName name="_4__123Graph_BTERMS_OF_TRADE" localSheetId="8" hidden="1">#REF!</definedName>
    <definedName name="_4__123Graph_BTERMS_OF_TRADE" hidden="1">#REF!</definedName>
    <definedName name="_5">#N/A</definedName>
    <definedName name="_5__123Graph_BIBA_IBRD" localSheetId="7" hidden="1">[12]WB!#REF!</definedName>
    <definedName name="_5__123Graph_BIBA_IBRD" localSheetId="6" hidden="1">[12]WB!#REF!</definedName>
    <definedName name="_5__123Graph_BIBA_IBRD" localSheetId="0" hidden="1">[12]WB!#REF!</definedName>
    <definedName name="_5__123Graph_BIBA_IBRD" localSheetId="1" hidden="1">[12]WB!#REF!</definedName>
    <definedName name="_5__123Graph_BIBA_IBRD" localSheetId="8" hidden="1">[12]WB!#REF!</definedName>
    <definedName name="_5__123Graph_BIBA_IBRD" hidden="1">[12]WB!#REF!</definedName>
    <definedName name="_5__123Graph_XFIG_D" localSheetId="7" hidden="1">#REF!</definedName>
    <definedName name="_5__123Graph_XFIG_D" localSheetId="6" hidden="1">#REF!</definedName>
    <definedName name="_5__123Graph_XFIG_D" localSheetId="0" hidden="1">#REF!</definedName>
    <definedName name="_5__123Graph_XFIG_D" localSheetId="1" hidden="1">#REF!</definedName>
    <definedName name="_5__123Graph_XFIG_D" localSheetId="2" hidden="1">#REF!</definedName>
    <definedName name="_5__123Graph_XFIG_D" localSheetId="8" hidden="1">#REF!</definedName>
    <definedName name="_5__123Graph_XFIG_D" hidden="1">#REF!</definedName>
    <definedName name="_51__123Graph_BIBA_IBRD" localSheetId="7" hidden="1">[12]WB!#REF!</definedName>
    <definedName name="_51__123Graph_BIBA_IBRD" localSheetId="6" hidden="1">[12]WB!#REF!</definedName>
    <definedName name="_51__123Graph_BIBA_IBRD" localSheetId="0" hidden="1">[12]WB!#REF!</definedName>
    <definedName name="_51__123Graph_BIBA_IBRD" localSheetId="1" hidden="1">[12]WB!#REF!</definedName>
    <definedName name="_51__123Graph_BIBA_IBRD" localSheetId="8" hidden="1">[12]WB!#REF!</definedName>
    <definedName name="_51__123Graph_BIBA_IBRD" hidden="1">[12]WB!#REF!</definedName>
    <definedName name="_518" localSheetId="7">#REF!</definedName>
    <definedName name="_518" localSheetId="6">#REF!</definedName>
    <definedName name="_518" localSheetId="0">#REF!</definedName>
    <definedName name="_518" localSheetId="1">#REF!</definedName>
    <definedName name="_518" localSheetId="2">#REF!</definedName>
    <definedName name="_518" localSheetId="8">#REF!</definedName>
    <definedName name="_518">#REF!</definedName>
    <definedName name="_52B.2_B.3" localSheetId="6">#REF!</definedName>
    <definedName name="_52B.2_B.3" localSheetId="0">#REF!</definedName>
    <definedName name="_52B.2_B.3" localSheetId="1">#REF!</definedName>
    <definedName name="_52B.2_B.3" localSheetId="2">#REF!</definedName>
    <definedName name="_52B.2_B.3" localSheetId="8">#REF!</definedName>
    <definedName name="_52B.2_B.3">#REF!</definedName>
    <definedName name="_53B.4___5" localSheetId="6">#REF!</definedName>
    <definedName name="_53B.4___5" localSheetId="0">#REF!</definedName>
    <definedName name="_53B.4___5" localSheetId="1">#REF!</definedName>
    <definedName name="_53B.4___5" localSheetId="2">#REF!</definedName>
    <definedName name="_53B.4___5" localSheetId="8">#REF!</definedName>
    <definedName name="_53B.4___5">#REF!</definedName>
    <definedName name="_54CONSOL_B2" localSheetId="6">#REF!</definedName>
    <definedName name="_54CONSOL_B2" localSheetId="0">#REF!</definedName>
    <definedName name="_54CONSOL_B2" localSheetId="1">#REF!</definedName>
    <definedName name="_54CONSOL_B2">#REF!</definedName>
    <definedName name="_6">#N/A</definedName>
    <definedName name="_6__123Graph_AIBA_IBRD" hidden="1">[20]WB!$Q$62:$AK$62</definedName>
    <definedName name="_6__123Graph_XTERMS_OF_TRADE" localSheetId="7" hidden="1">#REF!</definedName>
    <definedName name="_6__123Graph_XTERMS_OF_TRADE" localSheetId="6" hidden="1">#REF!</definedName>
    <definedName name="_6__123Graph_XTERMS_OF_TRADE" localSheetId="0" hidden="1">#REF!</definedName>
    <definedName name="_6__123Graph_XTERMS_OF_TRADE" localSheetId="1" hidden="1">#REF!</definedName>
    <definedName name="_6__123Graph_XTERMS_OF_TRADE" localSheetId="2" hidden="1">#REF!</definedName>
    <definedName name="_6__123Graph_XTERMS_OF_TRADE" localSheetId="8" hidden="1">#REF!</definedName>
    <definedName name="_6__123Graph_XTERMS_OF_TRADE" hidden="1">#REF!</definedName>
    <definedName name="_617" localSheetId="7">#REF!</definedName>
    <definedName name="_617" localSheetId="6">#REF!</definedName>
    <definedName name="_617" localSheetId="0">#REF!</definedName>
    <definedName name="_617" localSheetId="1">#REF!</definedName>
    <definedName name="_617" localSheetId="2">#REF!</definedName>
    <definedName name="_617" localSheetId="8">#REF!</definedName>
    <definedName name="_617">#REF!</definedName>
    <definedName name="_675" localSheetId="6">#REF!</definedName>
    <definedName name="_675" localSheetId="0">#REF!</definedName>
    <definedName name="_675" localSheetId="2">#REF!</definedName>
    <definedName name="_675" localSheetId="8">#REF!</definedName>
    <definedName name="_675">#REF!</definedName>
    <definedName name="_681" localSheetId="6">#REF!</definedName>
    <definedName name="_681" localSheetId="0">#REF!</definedName>
    <definedName name="_681">#REF!</definedName>
    <definedName name="_68CONSOL_DEPOSITS" localSheetId="6">'[18]A 11'!#REF!</definedName>
    <definedName name="_68CONSOL_DEPOSITS" localSheetId="1">#REF!</definedName>
    <definedName name="_68CONSOL_DEPOSITS">'[18]A 11'!#REF!</definedName>
    <definedName name="_69FA_L" localSheetId="7">#REF!</definedName>
    <definedName name="_69FA_L" localSheetId="6">#REF!</definedName>
    <definedName name="_69FA_L" localSheetId="0">#REF!</definedName>
    <definedName name="_69FA_L" localSheetId="1">#REF!</definedName>
    <definedName name="_69FA_L" localSheetId="2">#REF!</definedName>
    <definedName name="_69FA_L" localSheetId="8">#REF!</definedName>
    <definedName name="_69FA_L">#REF!</definedName>
    <definedName name="_6B.2_B.3" localSheetId="6">#REF!</definedName>
    <definedName name="_6B.2_B.3" localSheetId="0">#REF!</definedName>
    <definedName name="_6B.2_B.3" localSheetId="1">#REF!</definedName>
    <definedName name="_6B.2_B.3" localSheetId="2">#REF!</definedName>
    <definedName name="_6B.2_B.3" localSheetId="8">#REF!</definedName>
    <definedName name="_6B.2_B.3">#REF!</definedName>
    <definedName name="_7">#N/A</definedName>
    <definedName name="_7__123Graph_ACPI_ER_LOG" localSheetId="6" hidden="1">[20]ER!#REF!</definedName>
    <definedName name="_7__123Graph_ACPI_ER_LOG" localSheetId="0" hidden="1">[20]ER!#REF!</definedName>
    <definedName name="_7__123Graph_ACPI_ER_LOG" localSheetId="1" hidden="1">#REF!</definedName>
    <definedName name="_7__123Graph_ACPI_ER_LOG" localSheetId="2" hidden="1">[20]ER!#REF!</definedName>
    <definedName name="_7__123Graph_ACPI_ER_LOG" localSheetId="8" hidden="1">[20]ER!#REF!</definedName>
    <definedName name="_7__123Graph_ACPI_ER_LOG" hidden="1">[20]ER!#REF!</definedName>
    <definedName name="_7_0absorc" localSheetId="6">[22]Programa!#REF!</definedName>
    <definedName name="_7_0absorc" localSheetId="0">[22]Programa!#REF!</definedName>
    <definedName name="_7_0absorc" localSheetId="1">[22]Programa!#REF!</definedName>
    <definedName name="_7_0absorc" localSheetId="2">[22]Programa!#REF!</definedName>
    <definedName name="_7_0absorc" localSheetId="8">[22]Programa!#REF!</definedName>
    <definedName name="_7_0absorc">[22]Programa!#REF!</definedName>
    <definedName name="_70GAZ_LIABS" localSheetId="7">#REF!</definedName>
    <definedName name="_70GAZ_LIABS" localSheetId="6">#REF!</definedName>
    <definedName name="_70GAZ_LIABS" localSheetId="0">#REF!</definedName>
    <definedName name="_70GAZ_LIABS" localSheetId="1">#REF!</definedName>
    <definedName name="_70GAZ_LIABS" localSheetId="2">#REF!</definedName>
    <definedName name="_70GAZ_LIABS" localSheetId="8">#REF!</definedName>
    <definedName name="_70GAZ_LIABS">#REF!</definedName>
    <definedName name="_71INT_RESERVES" localSheetId="6">#REF!</definedName>
    <definedName name="_71INT_RESERVES" localSheetId="0">#REF!</definedName>
    <definedName name="_71INT_RESERVES" localSheetId="1">#REF!</definedName>
    <definedName name="_71INT_RESERVES" localSheetId="2">#REF!</definedName>
    <definedName name="_71INT_RESERVES" localSheetId="8">#REF!</definedName>
    <definedName name="_71INT_RESERVES">#REF!</definedName>
    <definedName name="_7B.4___5" localSheetId="6">#REF!</definedName>
    <definedName name="_7B.4___5" localSheetId="0">#REF!</definedName>
    <definedName name="_7B.4___5" localSheetId="1">#REF!</definedName>
    <definedName name="_7B.4___5" localSheetId="2">#REF!</definedName>
    <definedName name="_7B.4___5" localSheetId="8">#REF!</definedName>
    <definedName name="_7B.4___5">#REF!</definedName>
    <definedName name="_8">#N/A</definedName>
    <definedName name="_8_0c" localSheetId="6">[22]Programa!#REF!</definedName>
    <definedName name="_8_0c" localSheetId="0">[22]Programa!#REF!</definedName>
    <definedName name="_8_0c" localSheetId="1">[22]Programa!#REF!</definedName>
    <definedName name="_8_0c" localSheetId="2">[22]Programa!#REF!</definedName>
    <definedName name="_8_0c" localSheetId="8">[22]Programa!#REF!</definedName>
    <definedName name="_8_0c">[22]Programa!#REF!</definedName>
    <definedName name="_88" localSheetId="7">#REF!</definedName>
    <definedName name="_88" localSheetId="6">#REF!</definedName>
    <definedName name="_88" localSheetId="0">#REF!</definedName>
    <definedName name="_88" localSheetId="1">#REF!</definedName>
    <definedName name="_88" localSheetId="2">#REF!</definedName>
    <definedName name="_88" localSheetId="8">#REF!</definedName>
    <definedName name="_88">#REF!</definedName>
    <definedName name="_89" localSheetId="6">#REF!</definedName>
    <definedName name="_89" localSheetId="0">#REF!</definedName>
    <definedName name="_89" localSheetId="1">#REF!</definedName>
    <definedName name="_89" localSheetId="2">#REF!</definedName>
    <definedName name="_89" localSheetId="8">#REF!</definedName>
    <definedName name="_89">#REF!</definedName>
    <definedName name="_8CONSOL_B2" localSheetId="6">#REF!</definedName>
    <definedName name="_8CONSOL_B2" localSheetId="0">#REF!</definedName>
    <definedName name="_8CONSOL_B2" localSheetId="2">#REF!</definedName>
    <definedName name="_8CONSOL_B2" localSheetId="8">#REF!</definedName>
    <definedName name="_8CONSOL_B2">#REF!</definedName>
    <definedName name="_9_0CUADRO_N__4." localSheetId="6">[21]Afiliados!#REF!</definedName>
    <definedName name="_9_0CUADRO_N__4." localSheetId="0">[21]Afiliados!#REF!</definedName>
    <definedName name="_9_0CUADRO_N__4." localSheetId="2">[21]Afiliados!#REF!</definedName>
    <definedName name="_9_0CUADRO_N__4." localSheetId="8">[21]Afiliados!#REF!</definedName>
    <definedName name="_9_0CUADRO_N__4.">[21]Afiliados!#REF!</definedName>
    <definedName name="_9CONSOL_DEPOSITS" localSheetId="6">'[29]A 11'!#REF!</definedName>
    <definedName name="_9CONSOL_DEPOSITS" localSheetId="0">'[29]A 11'!#REF!</definedName>
    <definedName name="_9CONSOL_DEPOSITS" localSheetId="2">'[29]A 11'!#REF!</definedName>
    <definedName name="_9CONSOL_DEPOSITS" localSheetId="8">'[29]A 11'!#REF!</definedName>
    <definedName name="_9CONSOL_DEPOSITS">'[29]A 11'!#REF!</definedName>
    <definedName name="_aaV110" localSheetId="6">[30]QNEWLOR!#REF!</definedName>
    <definedName name="_aaV110" localSheetId="0">[30]QNEWLOR!#REF!</definedName>
    <definedName name="_aaV110" localSheetId="2">[30]QNEWLOR!#REF!</definedName>
    <definedName name="_aaV110" localSheetId="8">[30]QNEWLOR!#REF!</definedName>
    <definedName name="_aaV110">[30]QNEWLOR!#REF!</definedName>
    <definedName name="_aIV114" localSheetId="6">[30]QNEWLOR!#REF!</definedName>
    <definedName name="_aIV114" localSheetId="0">[30]QNEWLOR!#REF!</definedName>
    <definedName name="_aIV114" localSheetId="2">[30]QNEWLOR!#REF!</definedName>
    <definedName name="_aIV114" localSheetId="8">[30]QNEWLOR!#REF!</definedName>
    <definedName name="_aIV114">[30]QNEWLOR!#REF!</definedName>
    <definedName name="_aIV190">[30]QNEWLOR!#REF!</definedName>
    <definedName name="_AJU97" localSheetId="7">#REF!</definedName>
    <definedName name="_AJU97" localSheetId="6">#REF!</definedName>
    <definedName name="_AJU97" localSheetId="0">#REF!</definedName>
    <definedName name="_AJU97" localSheetId="1">#REF!</definedName>
    <definedName name="_AJU97" localSheetId="2">#REF!</definedName>
    <definedName name="_AJU97" localSheetId="8">#REF!</definedName>
    <definedName name="_AJU97">#REF!</definedName>
    <definedName name="_AJU98" localSheetId="7">#REF!</definedName>
    <definedName name="_AJU98" localSheetId="6">#REF!</definedName>
    <definedName name="_AJU98" localSheetId="0">#REF!</definedName>
    <definedName name="_AJU98" localSheetId="1">#REF!</definedName>
    <definedName name="_AJU98" localSheetId="2">#REF!</definedName>
    <definedName name="_AJU98" localSheetId="8">#REF!</definedName>
    <definedName name="_AJU98">#REF!</definedName>
    <definedName name="_AJU99" localSheetId="6">#REF!</definedName>
    <definedName name="_AJU99" localSheetId="0">#REF!</definedName>
    <definedName name="_AJU99" localSheetId="2">#REF!</definedName>
    <definedName name="_AJU99" localSheetId="8">#REF!</definedName>
    <definedName name="_AJU99">#REF!</definedName>
    <definedName name="_ANO97" localSheetId="6">#REF!</definedName>
    <definedName name="_ANO97" localSheetId="0">#REF!</definedName>
    <definedName name="_ANO97">#REF!</definedName>
    <definedName name="_ANO98" localSheetId="6">#REF!</definedName>
    <definedName name="_ANO98" localSheetId="0">#REF!</definedName>
    <definedName name="_ANO98">#REF!</definedName>
    <definedName name="_ANO99" localSheetId="6">#REF!</definedName>
    <definedName name="_ANO99" localSheetId="0">#REF!</definedName>
    <definedName name="_ANO99">#REF!</definedName>
    <definedName name="_asd1">#N/A</definedName>
    <definedName name="_AUS1" localSheetId="7">#REF!</definedName>
    <definedName name="_AUS1" localSheetId="6">#REF!</definedName>
    <definedName name="_AUS1" localSheetId="0">#REF!</definedName>
    <definedName name="_AUS1" localSheetId="1">#REF!</definedName>
    <definedName name="_AUS1" localSheetId="2">#REF!</definedName>
    <definedName name="_AUS1" localSheetId="8">#REF!</definedName>
    <definedName name="_AUS1">#REF!</definedName>
    <definedName name="_bla2" localSheetId="6" hidden="1">#REF!</definedName>
    <definedName name="_bla2" localSheetId="0" hidden="1">#REF!</definedName>
    <definedName name="_bla2" localSheetId="1" hidden="1">#REF!</definedName>
    <definedName name="_bla2" localSheetId="2" hidden="1">#REF!</definedName>
    <definedName name="_bla2" localSheetId="8" hidden="1">#REF!</definedName>
    <definedName name="_bla2" hidden="1">#REF!</definedName>
    <definedName name="_bla3" localSheetId="6" hidden="1">#REF!</definedName>
    <definedName name="_bla3" localSheetId="0" hidden="1">#REF!</definedName>
    <definedName name="_bla3" localSheetId="1" hidden="1">#REF!</definedName>
    <definedName name="_bla3" localSheetId="2" hidden="1">#REF!</definedName>
    <definedName name="_bla3" localSheetId="8" hidden="1">#REF!</definedName>
    <definedName name="_bla3" hidden="1">#REF!</definedName>
    <definedName name="_bla4" localSheetId="6" hidden="1">#REF!</definedName>
    <definedName name="_bla4" localSheetId="0" hidden="1">#REF!</definedName>
    <definedName name="_bla4" localSheetId="1" hidden="1">#REF!</definedName>
    <definedName name="_bla4" hidden="1">#REF!</definedName>
    <definedName name="_BOP1" localSheetId="6">#REF!</definedName>
    <definedName name="_BOP1" localSheetId="0">#REF!</definedName>
    <definedName name="_BOP1">#REF!</definedName>
    <definedName name="_BOP2">[31]BoP!#REF!</definedName>
    <definedName name="_bop3">[32]BOP!#REF!</definedName>
    <definedName name="_BTO2" localSheetId="7">#REF!</definedName>
    <definedName name="_BTO2" localSheetId="6">#REF!</definedName>
    <definedName name="_BTO2" localSheetId="0">#REF!</definedName>
    <definedName name="_BTO2" localSheetId="1">#REF!</definedName>
    <definedName name="_BTO2" localSheetId="2">#REF!</definedName>
    <definedName name="_BTO2" localSheetId="8">#REF!</definedName>
    <definedName name="_BTO2">#REF!</definedName>
    <definedName name="_CEL96" localSheetId="7">#REF!</definedName>
    <definedName name="_CEL96" localSheetId="6">#REF!</definedName>
    <definedName name="_CEL96" localSheetId="0">#REF!</definedName>
    <definedName name="_CEL96" localSheetId="1">#REF!</definedName>
    <definedName name="_CEL96" localSheetId="2">#REF!</definedName>
    <definedName name="_CEL96" localSheetId="8">#REF!</definedName>
    <definedName name="_CEL96">#REF!</definedName>
    <definedName name="_cud21" localSheetId="6">#REF!</definedName>
    <definedName name="_cud21" localSheetId="0">#REF!</definedName>
    <definedName name="_cud21" localSheetId="2">#REF!</definedName>
    <definedName name="_cud21" localSheetId="8">#REF!</definedName>
    <definedName name="_cud21">#REF!</definedName>
    <definedName name="_D" localSheetId="6">#REF!</definedName>
    <definedName name="_D" localSheetId="0">#REF!</definedName>
    <definedName name="_D" localSheetId="1">#REF!</definedName>
    <definedName name="_D">#REF!</definedName>
    <definedName name="_dcc2000" localSheetId="6">#REF!</definedName>
    <definedName name="_dcc2000" localSheetId="0">#REF!</definedName>
    <definedName name="_dcc2000">#REF!</definedName>
    <definedName name="_dcc2001" localSheetId="6">#REF!</definedName>
    <definedName name="_dcc2001" localSheetId="0">#REF!</definedName>
    <definedName name="_dcc2001">#REF!</definedName>
    <definedName name="_dcc2002" localSheetId="6">#REF!</definedName>
    <definedName name="_dcc2002" localSheetId="0">#REF!</definedName>
    <definedName name="_dcc2002">#REF!</definedName>
    <definedName name="_dcc2003" localSheetId="6">#REF!</definedName>
    <definedName name="_dcc2003" localSheetId="0">#REF!</definedName>
    <definedName name="_dcc2003">#REF!</definedName>
    <definedName name="_dcc98" localSheetId="6">[22]Programa!#REF!</definedName>
    <definedName name="_dcc98" localSheetId="1">[22]Programa!#REF!</definedName>
    <definedName name="_dcc98">[22]Programa!#REF!</definedName>
    <definedName name="_dcc99" localSheetId="7">#REF!</definedName>
    <definedName name="_dcc99" localSheetId="6">#REF!</definedName>
    <definedName name="_dcc99" localSheetId="0">#REF!</definedName>
    <definedName name="_dcc99" localSheetId="1">#REF!</definedName>
    <definedName name="_dcc99" localSheetId="2">#REF!</definedName>
    <definedName name="_dcc99" localSheetId="8">#REF!</definedName>
    <definedName name="_dcc99">#REF!</definedName>
    <definedName name="_DEG1" localSheetId="6">#REF!</definedName>
    <definedName name="_DEG1" localSheetId="0">#REF!</definedName>
    <definedName name="_DEG1" localSheetId="1">#REF!</definedName>
    <definedName name="_DEG1" localSheetId="2">#REF!</definedName>
    <definedName name="_DEG1" localSheetId="8">#REF!</definedName>
    <definedName name="_DEG1">#REF!</definedName>
    <definedName name="_dic96" localSheetId="6">#REF!</definedName>
    <definedName name="_dic96" localSheetId="0">#REF!</definedName>
    <definedName name="_dic96" localSheetId="2">#REF!</definedName>
    <definedName name="_dic96" localSheetId="8">#REF!</definedName>
    <definedName name="_dic96">#REF!</definedName>
    <definedName name="_DKR1" localSheetId="6">#REF!</definedName>
    <definedName name="_DKR1" localSheetId="0">#REF!</definedName>
    <definedName name="_DKR1" localSheetId="1">#REF!</definedName>
    <definedName name="_DKR1">#REF!</definedName>
    <definedName name="_DLX1.EMA" localSheetId="6">#REF!</definedName>
    <definedName name="_DLX1.EMA" localSheetId="0">#REF!</definedName>
    <definedName name="_DLX1.EMA" localSheetId="1">#REF!</definedName>
    <definedName name="_DLX1.EMA">#REF!</definedName>
    <definedName name="_DLX1.EMG" localSheetId="6">#REF!</definedName>
    <definedName name="_DLX1.EMG" localSheetId="0">#REF!</definedName>
    <definedName name="_DLX1.EMG" localSheetId="1">#REF!</definedName>
    <definedName name="_DLX1.EMG">#REF!</definedName>
    <definedName name="_DLX10.EMA" localSheetId="6">#REF!</definedName>
    <definedName name="_DLX10.EMA" localSheetId="0">#REF!</definedName>
    <definedName name="_DLX10.EMA" localSheetId="1">#REF!</definedName>
    <definedName name="_DLX10.EMA">#REF!</definedName>
    <definedName name="_DLX11.EMA" localSheetId="6">#REF!</definedName>
    <definedName name="_DLX11.EMA" localSheetId="0">#REF!</definedName>
    <definedName name="_DLX11.EMA" localSheetId="1">#REF!</definedName>
    <definedName name="_DLX11.EMA">#REF!</definedName>
    <definedName name="_DLX12.EMA" localSheetId="6">#REF!</definedName>
    <definedName name="_DLX12.EMA" localSheetId="0">#REF!</definedName>
    <definedName name="_DLX12.EMA" localSheetId="1">#REF!</definedName>
    <definedName name="_DLX12.EMA">#REF!</definedName>
    <definedName name="_DLX13.EMA" localSheetId="6">#REF!</definedName>
    <definedName name="_DLX13.EMA" localSheetId="0">#REF!</definedName>
    <definedName name="_DLX13.EMA" localSheetId="1">#REF!</definedName>
    <definedName name="_DLX13.EMA">#REF!</definedName>
    <definedName name="_DLX14.EMA" localSheetId="6">#REF!</definedName>
    <definedName name="_DLX14.EMA" localSheetId="0">#REF!</definedName>
    <definedName name="_DLX14.EMA" localSheetId="1">#REF!</definedName>
    <definedName name="_DLX14.EMA">#REF!</definedName>
    <definedName name="_DLX16.EMA" localSheetId="6">#REF!</definedName>
    <definedName name="_DLX16.EMA" localSheetId="0">#REF!</definedName>
    <definedName name="_DLX16.EMA" localSheetId="1">#REF!</definedName>
    <definedName name="_DLX16.EMA">#REF!</definedName>
    <definedName name="_DLX2.EMA" localSheetId="7">#REF!,#REF!</definedName>
    <definedName name="_DLX2.EMA" localSheetId="6">#REF!,#REF!</definedName>
    <definedName name="_DLX2.EMA" localSheetId="0">#REF!,#REF!</definedName>
    <definedName name="_DLX2.EMA" localSheetId="1">#REF!,#REF!</definedName>
    <definedName name="_DLX2.EMA" localSheetId="2">#REF!,#REF!</definedName>
    <definedName name="_DLX2.EMA" localSheetId="8">#REF!,#REF!</definedName>
    <definedName name="_DLX2.EMA">#REF!,#REF!</definedName>
    <definedName name="_DLX2.EMG" localSheetId="7">#REF!</definedName>
    <definedName name="_DLX2.EMG" localSheetId="6">#REF!</definedName>
    <definedName name="_DLX2.EMG" localSheetId="0">#REF!</definedName>
    <definedName name="_DLX2.EMG" localSheetId="1">#REF!</definedName>
    <definedName name="_DLX2.EMG" localSheetId="2">#REF!</definedName>
    <definedName name="_DLX2.EMG" localSheetId="8">#REF!</definedName>
    <definedName name="_DLX2.EMG">#REF!</definedName>
    <definedName name="_DLX4.EMA" localSheetId="6">#REF!</definedName>
    <definedName name="_DLX4.EMA" localSheetId="0">#REF!</definedName>
    <definedName name="_DLX4.EMA" localSheetId="1">#REF!</definedName>
    <definedName name="_DLX4.EMA" localSheetId="2">#REF!</definedName>
    <definedName name="_DLX4.EMA" localSheetId="8">#REF!</definedName>
    <definedName name="_DLX4.EMA">#REF!</definedName>
    <definedName name="_DLX4.EMG" localSheetId="6">#REF!</definedName>
    <definedName name="_DLX4.EMG" localSheetId="0">#REF!</definedName>
    <definedName name="_DLX4.EMG" localSheetId="1">#REF!</definedName>
    <definedName name="_DLX4.EMG" localSheetId="2">#REF!</definedName>
    <definedName name="_DLX4.EMG" localSheetId="8">#REF!</definedName>
    <definedName name="_DLX4.EMG">#REF!</definedName>
    <definedName name="_DLX5.EMA" localSheetId="6">#REF!</definedName>
    <definedName name="_DLX5.EMA" localSheetId="0">#REF!</definedName>
    <definedName name="_DLX5.EMA" localSheetId="1">#REF!</definedName>
    <definedName name="_DLX5.EMA">#REF!</definedName>
    <definedName name="_DLX6.EMA" localSheetId="6">#REF!</definedName>
    <definedName name="_DLX6.EMA" localSheetId="0">#REF!</definedName>
    <definedName name="_DLX6.EMA" localSheetId="1">#REF!</definedName>
    <definedName name="_DLX6.EMA">#REF!</definedName>
    <definedName name="_DLX7.EMA" localSheetId="6">#REF!</definedName>
    <definedName name="_DLX7.EMA" localSheetId="0">#REF!</definedName>
    <definedName name="_DLX7.EMA" localSheetId="1">#REF!</definedName>
    <definedName name="_DLX7.EMA">#REF!</definedName>
    <definedName name="_DLX8.EMA" localSheetId="6">#REF!</definedName>
    <definedName name="_DLX8.EMA" localSheetId="0">#REF!</definedName>
    <definedName name="_DLX8.EMA" localSheetId="1">#REF!</definedName>
    <definedName name="_DLX8.EMA">#REF!</definedName>
    <definedName name="_DLX9.EMA" localSheetId="6">#REF!</definedName>
    <definedName name="_DLX9.EMA" localSheetId="0">#REF!</definedName>
    <definedName name="_DLX9.EMA" localSheetId="1">#REF!</definedName>
    <definedName name="_DLX9.EMA">#REF!</definedName>
    <definedName name="_ECU1" localSheetId="6">#REF!</definedName>
    <definedName name="_ECU1" localSheetId="0">#REF!</definedName>
    <definedName name="_ECU1" localSheetId="1">#REF!</definedName>
    <definedName name="_ECU1">#REF!</definedName>
    <definedName name="_emi2000" localSheetId="6">#REF!</definedName>
    <definedName name="_emi2000" localSheetId="0">#REF!</definedName>
    <definedName name="_emi2000">#REF!</definedName>
    <definedName name="_emi2001" localSheetId="6">#REF!</definedName>
    <definedName name="_emi2001" localSheetId="0">#REF!</definedName>
    <definedName name="_emi2001">#REF!</definedName>
    <definedName name="_emi2002" localSheetId="6">#REF!</definedName>
    <definedName name="_emi2002" localSheetId="0">#REF!</definedName>
    <definedName name="_emi2002">#REF!</definedName>
    <definedName name="_emi2003" localSheetId="6">#REF!</definedName>
    <definedName name="_emi2003" localSheetId="0">#REF!</definedName>
    <definedName name="_emi2003">#REF!</definedName>
    <definedName name="_emi98" localSheetId="6">#REF!</definedName>
    <definedName name="_emi98" localSheetId="0">#REF!</definedName>
    <definedName name="_emi98">#REF!</definedName>
    <definedName name="_emi99" localSheetId="6">#REF!</definedName>
    <definedName name="_emi99" localSheetId="0">#REF!</definedName>
    <definedName name="_emi99">#REF!</definedName>
    <definedName name="_END94" localSheetId="6">#REF!</definedName>
    <definedName name="_END94" localSheetId="0">#REF!</definedName>
    <definedName name="_END94">#REF!</definedName>
    <definedName name="_ESC1" localSheetId="6">#REF!</definedName>
    <definedName name="_ESC1" localSheetId="0">#REF!</definedName>
    <definedName name="_ESC1" localSheetId="1">#REF!</definedName>
    <definedName name="_ESC1">#REF!</definedName>
    <definedName name="_EX9596" localSheetId="6">#REF!</definedName>
    <definedName name="_EX9596" localSheetId="0">#REF!</definedName>
    <definedName name="_EX9596" localSheetId="1">#REF!</definedName>
    <definedName name="_EX9596">#REF!</definedName>
    <definedName name="_EXP5" localSheetId="6">#REF!</definedName>
    <definedName name="_EXP5" localSheetId="0">#REF!</definedName>
    <definedName name="_EXP5">#REF!</definedName>
    <definedName name="_EXP6" localSheetId="6">#REF!</definedName>
    <definedName name="_EXP6" localSheetId="0">#REF!</definedName>
    <definedName name="_EXP6">#REF!</definedName>
    <definedName name="_EXP7" localSheetId="6">#REF!</definedName>
    <definedName name="_EXP7" localSheetId="0">#REF!</definedName>
    <definedName name="_EXP7">#REF!</definedName>
    <definedName name="_EXP9" localSheetId="6">#REF!</definedName>
    <definedName name="_EXP9" localSheetId="0">#REF!</definedName>
    <definedName name="_EXP9">#REF!</definedName>
    <definedName name="_EXR1" localSheetId="6">#REF!</definedName>
    <definedName name="_EXR1" localSheetId="0">#REF!</definedName>
    <definedName name="_EXR1">#REF!</definedName>
    <definedName name="_EXR2" localSheetId="6">#REF!</definedName>
    <definedName name="_EXR2" localSheetId="0">#REF!</definedName>
    <definedName name="_EXR2">#REF!</definedName>
    <definedName name="_EXR3" localSheetId="6">#REF!</definedName>
    <definedName name="_EXR3" localSheetId="0">#REF!</definedName>
    <definedName name="_EXR3">#REF!</definedName>
    <definedName name="_F" localSheetId="6" hidden="1">'[33]Fax a enviar'!#REF!</definedName>
    <definedName name="_F" hidden="1">'[33]Fax a enviar'!#REF!</definedName>
    <definedName name="_FAL1" localSheetId="7">#REF!</definedName>
    <definedName name="_FAL1" localSheetId="6">#REF!</definedName>
    <definedName name="_FAL1" localSheetId="0">#REF!</definedName>
    <definedName name="_FAL1" localSheetId="1">#REF!</definedName>
    <definedName name="_FAL1" localSheetId="2">#REF!</definedName>
    <definedName name="_FAL1" localSheetId="8">#REF!</definedName>
    <definedName name="_FAL1">#REF!</definedName>
    <definedName name="_FAL10" localSheetId="7">#REF!</definedName>
    <definedName name="_FAL10" localSheetId="6">#REF!</definedName>
    <definedName name="_FAL10" localSheetId="0">#REF!</definedName>
    <definedName name="_FAL10" localSheetId="1">#REF!</definedName>
    <definedName name="_FAL10" localSheetId="2">#REF!</definedName>
    <definedName name="_FAL10" localSheetId="8">#REF!</definedName>
    <definedName name="_FAL10">#REF!</definedName>
    <definedName name="_FAL11" localSheetId="6">#REF!</definedName>
    <definedName name="_FAL11" localSheetId="0">#REF!</definedName>
    <definedName name="_FAL11" localSheetId="2">#REF!</definedName>
    <definedName name="_FAL11" localSheetId="8">#REF!</definedName>
    <definedName name="_FAL11">#REF!</definedName>
    <definedName name="_FAL12" localSheetId="6">#REF!</definedName>
    <definedName name="_FAL12" localSheetId="0">#REF!</definedName>
    <definedName name="_FAL12">#REF!</definedName>
    <definedName name="_FAL2" localSheetId="6">#REF!</definedName>
    <definedName name="_FAL2" localSheetId="0">#REF!</definedName>
    <definedName name="_FAL2" localSheetId="1">#REF!</definedName>
    <definedName name="_FAL2">#REF!</definedName>
    <definedName name="_FAL3" localSheetId="6">#REF!</definedName>
    <definedName name="_FAL3" localSheetId="0">#REF!</definedName>
    <definedName name="_FAL3" localSheetId="1">#REF!</definedName>
    <definedName name="_FAL3">#REF!</definedName>
    <definedName name="_FAL4" localSheetId="6">#REF!</definedName>
    <definedName name="_FAL4" localSheetId="0">#REF!</definedName>
    <definedName name="_FAL4" localSheetId="1">#REF!</definedName>
    <definedName name="_FAL4">#REF!</definedName>
    <definedName name="_FAL5" localSheetId="6">#REF!</definedName>
    <definedName name="_FAL5" localSheetId="0">#REF!</definedName>
    <definedName name="_FAL5" localSheetId="1">#REF!</definedName>
    <definedName name="_FAL5">#REF!</definedName>
    <definedName name="_FAL6" localSheetId="6">#REF!</definedName>
    <definedName name="_FAL6" localSheetId="0">#REF!</definedName>
    <definedName name="_FAL6" localSheetId="1">#REF!</definedName>
    <definedName name="_FAL6">#REF!</definedName>
    <definedName name="_FAL7" localSheetId="6">#REF!</definedName>
    <definedName name="_FAL7" localSheetId="0">#REF!</definedName>
    <definedName name="_FAL7" localSheetId="1">#REF!</definedName>
    <definedName name="_FAL7">#REF!</definedName>
    <definedName name="_FAL8" localSheetId="6">#REF!</definedName>
    <definedName name="_FAL8" localSheetId="0">#REF!</definedName>
    <definedName name="_FAL8">#REF!</definedName>
    <definedName name="_FAL89" localSheetId="6">#REF!</definedName>
    <definedName name="_FAL89" localSheetId="0">#REF!</definedName>
    <definedName name="_FAL89" localSheetId="1">#REF!</definedName>
    <definedName name="_FAL89">#REF!</definedName>
    <definedName name="_FAL9" localSheetId="6">#REF!</definedName>
    <definedName name="_FAL9" localSheetId="0">#REF!</definedName>
    <definedName name="_FAL9">#REF!</definedName>
    <definedName name="_Fill" localSheetId="6" hidden="1">#REF!</definedName>
    <definedName name="_Fill" localSheetId="0" hidden="1">#REF!</definedName>
    <definedName name="_Fill" localSheetId="1" hidden="1">#REF!</definedName>
    <definedName name="_Fill" hidden="1">#REF!</definedName>
    <definedName name="_Fill1" localSheetId="6" hidden="1">#REF!</definedName>
    <definedName name="_Fill1" localSheetId="0" hidden="1">#REF!</definedName>
    <definedName name="_Fill1" localSheetId="1" hidden="1">#REF!</definedName>
    <definedName name="_Fill1" hidden="1">#REF!</definedName>
    <definedName name="_xlnm._FilterDatabase" hidden="1">[34]C!$P$428:$T$428</definedName>
    <definedName name="_FIS96" localSheetId="7">#REF!</definedName>
    <definedName name="_FIS96" localSheetId="6">#REF!</definedName>
    <definedName name="_FIS96" localSheetId="0">#REF!</definedName>
    <definedName name="_FIS96" localSheetId="1">#REF!</definedName>
    <definedName name="_FIS96" localSheetId="2">#REF!</definedName>
    <definedName name="_FIS96" localSheetId="8">#REF!</definedName>
    <definedName name="_FIS96">#REF!</definedName>
    <definedName name="_FIV1" localSheetId="7">#REF!</definedName>
    <definedName name="_FIV1" localSheetId="6">#REF!</definedName>
    <definedName name="_FIV1" localSheetId="0">#REF!</definedName>
    <definedName name="_FIV1" localSheetId="1">#REF!</definedName>
    <definedName name="_FIV1" localSheetId="2">#REF!</definedName>
    <definedName name="_FIV1" localSheetId="8">#REF!</definedName>
    <definedName name="_FIV1">#REF!</definedName>
    <definedName name="_FMK1" localSheetId="6">#REF!</definedName>
    <definedName name="_FMK1" localSheetId="0">#REF!</definedName>
    <definedName name="_FMK1" localSheetId="1">#REF!</definedName>
    <definedName name="_FMK1" localSheetId="2">#REF!</definedName>
    <definedName name="_FMK1" localSheetId="8">#REF!</definedName>
    <definedName name="_FMK1">#REF!</definedName>
    <definedName name="_ftnref1" localSheetId="6">#REF!</definedName>
    <definedName name="_ftnref1" localSheetId="0">#REF!</definedName>
    <definedName name="_ftnref1">#REF!</definedName>
    <definedName name="_IKR1" localSheetId="6">#REF!</definedName>
    <definedName name="_IKR1" localSheetId="0">#REF!</definedName>
    <definedName name="_IKR1" localSheetId="1">#REF!</definedName>
    <definedName name="_IKR1">#REF!</definedName>
    <definedName name="_IMP10" localSheetId="6">#REF!</definedName>
    <definedName name="_IMP10" localSheetId="0">#REF!</definedName>
    <definedName name="_IMP10">#REF!</definedName>
    <definedName name="_IMP2" localSheetId="6">#REF!</definedName>
    <definedName name="_IMP2" localSheetId="0">#REF!</definedName>
    <definedName name="_IMP2">#REF!</definedName>
    <definedName name="_IMP4" localSheetId="6">#REF!</definedName>
    <definedName name="_IMP4" localSheetId="0">#REF!</definedName>
    <definedName name="_IMP4">#REF!</definedName>
    <definedName name="_IMP6" localSheetId="6">#REF!</definedName>
    <definedName name="_IMP6" localSheetId="0">#REF!</definedName>
    <definedName name="_IMP6">#REF!</definedName>
    <definedName name="_IMP7" localSheetId="6">#REF!</definedName>
    <definedName name="_IMP7" localSheetId="0">#REF!</definedName>
    <definedName name="_IMP7">#REF!</definedName>
    <definedName name="_IMP8" localSheetId="6">#REF!</definedName>
    <definedName name="_IMP8" localSheetId="0">#REF!</definedName>
    <definedName name="_IMP8">#REF!</definedName>
    <definedName name="_INE1" localSheetId="6">#REF!</definedName>
    <definedName name="_INE1" localSheetId="0">#REF!</definedName>
    <definedName name="_INE1">#REF!</definedName>
    <definedName name="_ipc2000" localSheetId="6">#REF!</definedName>
    <definedName name="_ipc2000" localSheetId="0">#REF!</definedName>
    <definedName name="_ipc2000">#REF!</definedName>
    <definedName name="_ipc2001" localSheetId="6">#REF!</definedName>
    <definedName name="_ipc2001" localSheetId="0">#REF!</definedName>
    <definedName name="_ipc2001">#REF!</definedName>
    <definedName name="_ipc2002" localSheetId="6">#REF!</definedName>
    <definedName name="_ipc2002" localSheetId="0">#REF!</definedName>
    <definedName name="_ipc2002">#REF!</definedName>
    <definedName name="_ipc2003" localSheetId="6">#REF!</definedName>
    <definedName name="_ipc2003" localSheetId="0">#REF!</definedName>
    <definedName name="_ipc2003">#REF!</definedName>
    <definedName name="_ipc98" localSheetId="6">#REF!</definedName>
    <definedName name="_ipc98" localSheetId="0">#REF!</definedName>
    <definedName name="_ipc98">#REF!</definedName>
    <definedName name="_ipc99" localSheetId="6">#REF!</definedName>
    <definedName name="_ipc99" localSheetId="0">#REF!</definedName>
    <definedName name="_ipc99">#REF!</definedName>
    <definedName name="_IRP1" localSheetId="6">#REF!</definedName>
    <definedName name="_IRP1" localSheetId="0">#REF!</definedName>
    <definedName name="_IRP1" localSheetId="1">#REF!</definedName>
    <definedName name="_IRP1">#REF!</definedName>
    <definedName name="_Jin2" localSheetId="6">[35]CCFF!#REF!</definedName>
    <definedName name="_Jin2">[35]CCFF!#REF!</definedName>
    <definedName name="_JR1" localSheetId="7">#REF!</definedName>
    <definedName name="_JR1" localSheetId="6">#REF!</definedName>
    <definedName name="_JR1" localSheetId="0">#REF!</definedName>
    <definedName name="_JR1" localSheetId="1">#REF!</definedName>
    <definedName name="_JR1" localSheetId="2">#REF!</definedName>
    <definedName name="_JR1" localSheetId="8">#REF!</definedName>
    <definedName name="_JR1">#REF!</definedName>
    <definedName name="_JR2" localSheetId="7">#REF!</definedName>
    <definedName name="_JR2" localSheetId="6">#REF!</definedName>
    <definedName name="_JR2" localSheetId="0">#REF!</definedName>
    <definedName name="_JR2" localSheetId="1">#REF!</definedName>
    <definedName name="_JR2" localSheetId="2">#REF!</definedName>
    <definedName name="_JR2" localSheetId="8">#REF!</definedName>
    <definedName name="_JR2">#REF!</definedName>
    <definedName name="_Key1" localSheetId="6" hidden="1">#REF!</definedName>
    <definedName name="_Key1" localSheetId="0" hidden="1">#REF!</definedName>
    <definedName name="_Key1" localSheetId="1" hidden="1">#REF!</definedName>
    <definedName name="_Key1" localSheetId="2" hidden="1">#REF!</definedName>
    <definedName name="_Key1" localSheetId="8" hidden="1">#REF!</definedName>
    <definedName name="_Key1" hidden="1">#REF!</definedName>
    <definedName name="_Key2" localSheetId="6" hidden="1">#REF!</definedName>
    <definedName name="_Key2" localSheetId="0" hidden="1">#REF!</definedName>
    <definedName name="_Key2" localSheetId="1" hidden="1">#REF!</definedName>
    <definedName name="_Key2" hidden="1">#REF!</definedName>
    <definedName name="_LIT1" localSheetId="6">#REF!</definedName>
    <definedName name="_LIT1" localSheetId="0">#REF!</definedName>
    <definedName name="_LIT1" localSheetId="1">#REF!</definedName>
    <definedName name="_LIT1">#REF!</definedName>
    <definedName name="_LL2" localSheetId="7" hidden="1">{FALSE,FALSE,-1.25,-15.5,484.5,276.75,FALSE,FALSE,TRUE,TRUE,0,12,#N/A,46,#N/A,2.93460490463215,15.35,1,FALSE,FALSE,3,TRUE,1,FALSE,100,"Swvu.PLA1.","ACwvu.PLA1.",#N/A,FALSE,FALSE,0,0,0,0,2,"","",TRUE,TRUE,FALSE,FALSE,1,60,#N/A,#N/A,FALSE,FALSE,FALSE,FALSE,FALSE,FALSE,FALSE,9,65532,65532,FALSE,FALSE,TRUE,TRUE,TRUE}</definedName>
    <definedName name="_LL2" localSheetId="6" hidden="1">{FALSE,FALSE,-1.25,-15.5,484.5,276.75,FALSE,FALSE,TRUE,TRUE,0,12,#N/A,46,#N/A,2.93460490463215,15.35,1,FALSE,FALSE,3,TRUE,1,FALSE,100,"Swvu.PLA1.","ACwvu.PLA1.",#N/A,FALSE,FALSE,0,0,0,0,2,"","",TRUE,TRUE,FALSE,FALSE,1,60,#N/A,#N/A,FALSE,FALSE,FALSE,FALSE,FALSE,FALSE,FALSE,9,65532,65532,FALSE,FALSE,TRUE,TRUE,TRUE}</definedName>
    <definedName name="_LL2" localSheetId="0" hidden="1">{FALSE,FALSE,-1.25,-15.5,484.5,276.75,FALSE,FALSE,TRUE,TRUE,0,12,#N/A,46,#N/A,2.93460490463215,15.35,1,FALSE,FALSE,3,TRUE,1,FALSE,100,"Swvu.PLA1.","ACwvu.PLA1.",#N/A,FALSE,FALSE,0,0,0,0,2,"","",TRUE,TRUE,FALSE,FALSE,1,60,#N/A,#N/A,FALSE,FALSE,FALSE,FALSE,FALSE,FALSE,FALSE,9,65532,65532,FALSE,FALSE,TRUE,TRUE,TRUE}</definedName>
    <definedName name="_LL2" localSheetId="1" hidden="1">{FALSE,FALSE,-1.25,-15.5,484.5,276.75,FALSE,FALSE,TRUE,TRUE,0,12,#N/A,46,#N/A,2.93460490463215,15.35,1,FALSE,FALSE,3,TRUE,1,FALSE,100,"Swvu.PLA1.","ACwvu.PLA1.",#N/A,FALSE,FALSE,0,0,0,0,2,"","",TRUE,TRUE,FALSE,FALSE,1,60,#N/A,#N/A,FALSE,FALSE,FALSE,FALSE,FALSE,FALSE,FALSE,9,65532,65532,FALSE,FALSE,TRUE,TRUE,TRUE}</definedName>
    <definedName name="_LL2" localSheetId="2" hidden="1">{FALSE,FALSE,-1.25,-15.5,484.5,276.75,FALSE,FALSE,TRUE,TRUE,0,12,#N/A,46,#N/A,2.93460490463215,15.35,1,FALSE,FALSE,3,TRUE,1,FALSE,100,"Swvu.PLA1.","ACwvu.PLA1.",#N/A,FALSE,FALSE,0,0,0,0,2,"","",TRUE,TRUE,FALSE,FALSE,1,60,#N/A,#N/A,FALSE,FALSE,FALSE,FALSE,FALSE,FALSE,FALSE,9,65532,65532,FALSE,FALSE,TRUE,TRUE,TRUE}</definedName>
    <definedName name="_LL2" localSheetId="8"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 localSheetId="7">#REF!</definedName>
    <definedName name="_M" localSheetId="6">#REF!</definedName>
    <definedName name="_M" localSheetId="0">#REF!</definedName>
    <definedName name="_M" localSheetId="1">#REF!</definedName>
    <definedName name="_M" localSheetId="2">#REF!</definedName>
    <definedName name="_M" localSheetId="8">#REF!</definedName>
    <definedName name="_M">#REF!</definedName>
    <definedName name="_MAR1" localSheetId="7">#REF!</definedName>
    <definedName name="_MAR1" localSheetId="6">#REF!</definedName>
    <definedName name="_MAR1" localSheetId="0">#REF!</definedName>
    <definedName name="_MAR1" localSheetId="1">#REF!</definedName>
    <definedName name="_MAR1" localSheetId="2">#REF!</definedName>
    <definedName name="_MAR1" localSheetId="8">#REF!</definedName>
    <definedName name="_MAR1">#REF!</definedName>
    <definedName name="_MAR2" localSheetId="6">#REF!</definedName>
    <definedName name="_MAR2" localSheetId="0">#REF!</definedName>
    <definedName name="_MAR2" localSheetId="2">#REF!</definedName>
    <definedName name="_MAR2" localSheetId="8">#REF!</definedName>
    <definedName name="_MAR2">#REF!</definedName>
    <definedName name="_MAR3" localSheetId="6">#REF!</definedName>
    <definedName name="_MAR3" localSheetId="0">#REF!</definedName>
    <definedName name="_MAR3">#REF!</definedName>
    <definedName name="_MAR4" localSheetId="6">#REF!</definedName>
    <definedName name="_MAR4" localSheetId="0">#REF!</definedName>
    <definedName name="_MAR4">#REF!</definedName>
    <definedName name="_MAR5" localSheetId="6">#REF!</definedName>
    <definedName name="_MAR5" localSheetId="0">#REF!</definedName>
    <definedName name="_MAR5">#REF!</definedName>
    <definedName name="_MAR6" localSheetId="6">#REF!</definedName>
    <definedName name="_MAR6" localSheetId="0">#REF!</definedName>
    <definedName name="_MAR6">#REF!</definedName>
    <definedName name="_MatMult_A" localSheetId="6" hidden="1">'[36]Fax a enviar'!#REF!</definedName>
    <definedName name="_MatMult_A" hidden="1">'[36]Fax a enviar'!#REF!</definedName>
    <definedName name="_MatMult_AxB" localSheetId="6" hidden="1">'[36]Fax a enviar'!#REF!</definedName>
    <definedName name="_MatMult_AxB" hidden="1">'[36]Fax a enviar'!#REF!</definedName>
    <definedName name="_MatMult_B" hidden="1">'[36]Fax a enviar'!#REF!</definedName>
    <definedName name="_mcv2">[37]Q2!$E$63:$AH$63</definedName>
    <definedName name="_me98" localSheetId="7">[22]Programa!#REF!</definedName>
    <definedName name="_me98" localSheetId="6">[22]Programa!#REF!</definedName>
    <definedName name="_me98" localSheetId="0">[22]Programa!#REF!</definedName>
    <definedName name="_me98" localSheetId="1">[22]Programa!#REF!</definedName>
    <definedName name="_me98" localSheetId="2">[22]Programa!#REF!</definedName>
    <definedName name="_me98" localSheetId="8">[22]Programa!#REF!</definedName>
    <definedName name="_me98">[22]Programa!#REF!</definedName>
    <definedName name="_MEX1" localSheetId="7">#REF!</definedName>
    <definedName name="_MEX1" localSheetId="6">#REF!</definedName>
    <definedName name="_MEX1" localSheetId="0">#REF!</definedName>
    <definedName name="_MEX1" localSheetId="1">#REF!</definedName>
    <definedName name="_MEX1" localSheetId="2">#REF!</definedName>
    <definedName name="_MEX1" localSheetId="8">#REF!</definedName>
    <definedName name="_MEX1">#REF!</definedName>
    <definedName name="_mk14" localSheetId="7">[38]NFPEntps!#REF!</definedName>
    <definedName name="_mk14" localSheetId="6">[38]NFPEntps!#REF!</definedName>
    <definedName name="_mk14" localSheetId="0">[38]NFPEntps!#REF!</definedName>
    <definedName name="_mk14" localSheetId="1">[38]NFPEntps!#REF!</definedName>
    <definedName name="_mk14" localSheetId="2">[38]NFPEntps!#REF!</definedName>
    <definedName name="_mk14" localSheetId="8">[38]NFPEntps!#REF!</definedName>
    <definedName name="_mk14">[38]NFPEntps!#REF!</definedName>
    <definedName name="_MTS2" localSheetId="6">'[39]Annual Tables'!#REF!</definedName>
    <definedName name="_MTS2" localSheetId="0">'[39]Annual Tables'!#REF!</definedName>
    <definedName name="_MTS2" localSheetId="2">'[39]Annual Tables'!#REF!</definedName>
    <definedName name="_MTS2" localSheetId="8">'[39]Annual Tables'!#REF!</definedName>
    <definedName name="_MTS2">'[39]Annual Tables'!#REF!</definedName>
    <definedName name="_NA1" localSheetId="6">[40]raw!#REF!</definedName>
    <definedName name="_NA1" localSheetId="0">[40]raw!#REF!</definedName>
    <definedName name="_NA1" localSheetId="2">[40]raw!#REF!</definedName>
    <definedName name="_NA1" localSheetId="8">[40]raw!#REF!</definedName>
    <definedName name="_NA1">[40]raw!#REF!</definedName>
    <definedName name="_NA2" localSheetId="6">[40]raw!#REF!</definedName>
    <definedName name="_NA2" localSheetId="0">[40]raw!#REF!</definedName>
    <definedName name="_NA2" localSheetId="2">[40]raw!#REF!</definedName>
    <definedName name="_NA2" localSheetId="8">[40]raw!#REF!</definedName>
    <definedName name="_NA2">[40]raw!#REF!</definedName>
    <definedName name="_NA3" localSheetId="6">[40]raw!#REF!</definedName>
    <definedName name="_NA3" localSheetId="0">[40]raw!#REF!</definedName>
    <definedName name="_NA3" localSheetId="2">[40]raw!#REF!</definedName>
    <definedName name="_NA3" localSheetId="8">[40]raw!#REF!</definedName>
    <definedName name="_NA3">[40]raw!#REF!</definedName>
    <definedName name="_NB1">[40]raw!#REF!</definedName>
    <definedName name="_NB2">[40]raw!#REF!</definedName>
    <definedName name="_NB3" localSheetId="1">[41]raw!$A$513:$F$513</definedName>
    <definedName name="_NB3">[41]raw!$A$513:$F$513</definedName>
    <definedName name="_NC1" localSheetId="7">[40]raw!#REF!</definedName>
    <definedName name="_NC1" localSheetId="6">[40]raw!#REF!</definedName>
    <definedName name="_NC1" localSheetId="0">[40]raw!#REF!</definedName>
    <definedName name="_NC1" localSheetId="1">[40]raw!#REF!</definedName>
    <definedName name="_NC1" localSheetId="2">[40]raw!#REF!</definedName>
    <definedName name="_NC1" localSheetId="8">[40]raw!#REF!</definedName>
    <definedName name="_NC1">[40]raw!#REF!</definedName>
    <definedName name="_NC3" localSheetId="7">[40]raw!#REF!</definedName>
    <definedName name="_NC3" localSheetId="6">[40]raw!#REF!</definedName>
    <definedName name="_NC3" localSheetId="0">[40]raw!#REF!</definedName>
    <definedName name="_NC3" localSheetId="1">[40]raw!#REF!</definedName>
    <definedName name="_NC3" localSheetId="2">[40]raw!#REF!</definedName>
    <definedName name="_NC3" localSheetId="8">[40]raw!#REF!</definedName>
    <definedName name="_NC3">[40]raw!#REF!</definedName>
    <definedName name="_NC4" localSheetId="6">[40]raw!#REF!</definedName>
    <definedName name="_NC4" localSheetId="0">[40]raw!#REF!</definedName>
    <definedName name="_NC4" localSheetId="1">[40]raw!#REF!</definedName>
    <definedName name="_NC4" localSheetId="2">[40]raw!#REF!</definedName>
    <definedName name="_NC4" localSheetId="8">[40]raw!#REF!</definedName>
    <definedName name="_NC4">[40]raw!#REF!</definedName>
    <definedName name="_npp2000" localSheetId="7">#REF!</definedName>
    <definedName name="_npp2000" localSheetId="6">#REF!</definedName>
    <definedName name="_npp2000" localSheetId="0">#REF!</definedName>
    <definedName name="_npp2000" localSheetId="1">#REF!</definedName>
    <definedName name="_npp2000" localSheetId="2">#REF!</definedName>
    <definedName name="_npp2000" localSheetId="8">#REF!</definedName>
    <definedName name="_npp2000">#REF!</definedName>
    <definedName name="_npp2001" localSheetId="7">#REF!</definedName>
    <definedName name="_npp2001" localSheetId="6">#REF!</definedName>
    <definedName name="_npp2001" localSheetId="0">#REF!</definedName>
    <definedName name="_npp2001" localSheetId="1">#REF!</definedName>
    <definedName name="_npp2001" localSheetId="2">#REF!</definedName>
    <definedName name="_npp2001" localSheetId="8">#REF!</definedName>
    <definedName name="_npp2001">#REF!</definedName>
    <definedName name="_npp2002" localSheetId="6">#REF!</definedName>
    <definedName name="_npp2002" localSheetId="0">#REF!</definedName>
    <definedName name="_npp2002" localSheetId="2">#REF!</definedName>
    <definedName name="_npp2002" localSheetId="8">#REF!</definedName>
    <definedName name="_npp2002">#REF!</definedName>
    <definedName name="_npp2003" localSheetId="6">#REF!</definedName>
    <definedName name="_npp2003" localSheetId="0">#REF!</definedName>
    <definedName name="_npp2003">#REF!</definedName>
    <definedName name="_npp98" localSheetId="6">#REF!</definedName>
    <definedName name="_npp98" localSheetId="0">#REF!</definedName>
    <definedName name="_npp98">#REF!</definedName>
    <definedName name="_npp99" localSheetId="6">#REF!</definedName>
    <definedName name="_npp99" localSheetId="0">#REF!</definedName>
    <definedName name="_npp99">#REF!</definedName>
    <definedName name="_ORC98" localSheetId="6">#REF!</definedName>
    <definedName name="_ORC98" localSheetId="0">#REF!</definedName>
    <definedName name="_ORC98">#REF!</definedName>
    <definedName name="_Order1" localSheetId="1" hidden="1">255</definedName>
    <definedName name="_Order1" hidden="1">255</definedName>
    <definedName name="_Order2" hidden="1">255</definedName>
    <definedName name="_os1">#N/A</definedName>
    <definedName name="_P" localSheetId="7">#REF!</definedName>
    <definedName name="_P" localSheetId="6">#REF!</definedName>
    <definedName name="_P" localSheetId="0">#REF!</definedName>
    <definedName name="_P" localSheetId="1">#REF!</definedName>
    <definedName name="_P" localSheetId="2">#REF!</definedName>
    <definedName name="_P" localSheetId="8">#REF!</definedName>
    <definedName name="_P">#REF!</definedName>
    <definedName name="_PAG2" localSheetId="7">[39]Index!#REF!</definedName>
    <definedName name="_PAG2" localSheetId="6">[39]Index!#REF!</definedName>
    <definedName name="_PAG2" localSheetId="0">[39]Index!#REF!</definedName>
    <definedName name="_PAG2" localSheetId="1">[39]Index!#REF!</definedName>
    <definedName name="_PAG2" localSheetId="8">[39]Index!#REF!</definedName>
    <definedName name="_PAG2">[39]Index!#REF!</definedName>
    <definedName name="_PAG3" localSheetId="1">[39]Index!#REF!</definedName>
    <definedName name="_PAG3">[39]Index!#REF!</definedName>
    <definedName name="_PAG4">[39]Index!#REF!</definedName>
    <definedName name="_PAG5">[39]Index!#REF!</definedName>
    <definedName name="_PAG6">[39]Index!#REF!</definedName>
    <definedName name="_PAG7" localSheetId="7">#REF!</definedName>
    <definedName name="_PAG7" localSheetId="6">#REF!</definedName>
    <definedName name="_PAG7" localSheetId="0">#REF!</definedName>
    <definedName name="_PAG7" localSheetId="1">#REF!</definedName>
    <definedName name="_PAG7" localSheetId="2">#REF!</definedName>
    <definedName name="_PAG7" localSheetId="8">#REF!</definedName>
    <definedName name="_PAG7">#REF!</definedName>
    <definedName name="_Parse_Out" localSheetId="6" hidden="1">#REF!</definedName>
    <definedName name="_Parse_Out" localSheetId="0" hidden="1">#REF!</definedName>
    <definedName name="_Parse_Out" localSheetId="1" hidden="1">#REF!</definedName>
    <definedName name="_Parse_Out" localSheetId="2" hidden="1">#REF!</definedName>
    <definedName name="_Parse_Out" localSheetId="8" hidden="1">#REF!</definedName>
    <definedName name="_Parse_Out" hidden="1">#REF!</definedName>
    <definedName name="_pib2000" localSheetId="6">#REF!</definedName>
    <definedName name="_pib2000" localSheetId="0">#REF!</definedName>
    <definedName name="_pib2000" localSheetId="2">#REF!</definedName>
    <definedName name="_pib2000" localSheetId="8">#REF!</definedName>
    <definedName name="_pib2000">#REF!</definedName>
    <definedName name="_pib2001" localSheetId="6">#REF!</definedName>
    <definedName name="_pib2001" localSheetId="0">#REF!</definedName>
    <definedName name="_pib2001">#REF!</definedName>
    <definedName name="_pib2002" localSheetId="6">#REF!</definedName>
    <definedName name="_pib2002" localSheetId="0">#REF!</definedName>
    <definedName name="_pib2002">#REF!</definedName>
    <definedName name="_pib2003" localSheetId="6">#REF!</definedName>
    <definedName name="_pib2003" localSheetId="0">#REF!</definedName>
    <definedName name="_pib2003">#REF!</definedName>
    <definedName name="_pib98" localSheetId="6">[22]Programa!#REF!</definedName>
    <definedName name="_pib98" localSheetId="1">[22]Programa!#REF!</definedName>
    <definedName name="_pib98">[22]Programa!#REF!</definedName>
    <definedName name="_pib99" localSheetId="7">#REF!</definedName>
    <definedName name="_pib99" localSheetId="6">#REF!</definedName>
    <definedName name="_pib99" localSheetId="0">#REF!</definedName>
    <definedName name="_pib99" localSheetId="1">#REF!</definedName>
    <definedName name="_pib99" localSheetId="2">#REF!</definedName>
    <definedName name="_pib99" localSheetId="8">#REF!</definedName>
    <definedName name="_pib99">#REF!</definedName>
    <definedName name="_POR96" localSheetId="7">#REF!</definedName>
    <definedName name="_POR96" localSheetId="6">#REF!</definedName>
    <definedName name="_POR96" localSheetId="0">#REF!</definedName>
    <definedName name="_POR96" localSheetId="1">#REF!</definedName>
    <definedName name="_POR96" localSheetId="2">#REF!</definedName>
    <definedName name="_POR96" localSheetId="8">#REF!</definedName>
    <definedName name="_POR96">#REF!</definedName>
    <definedName name="_PRN96" localSheetId="6">#REF!</definedName>
    <definedName name="_PRN96" localSheetId="0">#REF!</definedName>
    <definedName name="_PRN96" localSheetId="2">#REF!</definedName>
    <definedName name="_PRN96" localSheetId="8">#REF!</definedName>
    <definedName name="_PRN96">#REF!</definedName>
    <definedName name="_PTA1" localSheetId="6">#REF!</definedName>
    <definedName name="_PTA1" localSheetId="0">#REF!</definedName>
    <definedName name="_PTA1" localSheetId="1">#REF!</definedName>
    <definedName name="_PTA1">#REF!</definedName>
    <definedName name="_qV196" localSheetId="6">[30]QNEWLOR!#REF!</definedName>
    <definedName name="_qV196">[30]QNEWLOR!#REF!</definedName>
    <definedName name="_red42" localSheetId="1">'[42]RED Table 41'!$A$7:$I$7</definedName>
    <definedName name="_red42">'[42]RED Table 41'!$A$7:$I$7</definedName>
    <definedName name="_ref2" localSheetId="7">#REF!</definedName>
    <definedName name="_ref2" localSheetId="6">#REF!</definedName>
    <definedName name="_ref2" localSheetId="0">#REF!</definedName>
    <definedName name="_ref2" localSheetId="1">#REF!</definedName>
    <definedName name="_ref2" localSheetId="2">#REF!</definedName>
    <definedName name="_ref2" localSheetId="8">#REF!</definedName>
    <definedName name="_ref2">#REF!</definedName>
    <definedName name="_Regression_Int" hidden="1">1</definedName>
    <definedName name="_Regression_Out" localSheetId="7" hidden="1">#REF!</definedName>
    <definedName name="_Regression_Out" localSheetId="6" hidden="1">#REF!</definedName>
    <definedName name="_Regression_Out" localSheetId="0" hidden="1">#REF!</definedName>
    <definedName name="_Regression_Out" localSheetId="1" hidden="1">#REF!</definedName>
    <definedName name="_Regression_Out" localSheetId="2" hidden="1">#REF!</definedName>
    <definedName name="_Regression_Out" localSheetId="8" hidden="1">#REF!</definedName>
    <definedName name="_Regression_Out" hidden="1">#REF!</definedName>
    <definedName name="_Regression_X" localSheetId="6" hidden="1">#REF!</definedName>
    <definedName name="_Regression_X" localSheetId="0" hidden="1">#REF!</definedName>
    <definedName name="_Regression_X" localSheetId="1" hidden="1">#REF!</definedName>
    <definedName name="_Regression_X" localSheetId="2" hidden="1">#REF!</definedName>
    <definedName name="_Regression_X" localSheetId="8" hidden="1">#REF!</definedName>
    <definedName name="_Regression_X" hidden="1">#REF!</definedName>
    <definedName name="_Regression_Y" localSheetId="6" hidden="1">#REF!</definedName>
    <definedName name="_Regression_Y" localSheetId="0" hidden="1">#REF!</definedName>
    <definedName name="_Regression_Y" localSheetId="1" hidden="1">#REF!</definedName>
    <definedName name="_Regression_Y" localSheetId="2" hidden="1">#REF!</definedName>
    <definedName name="_Regression_Y" localSheetId="8" hidden="1">#REF!</definedName>
    <definedName name="_Regression_Y" hidden="1">#REF!</definedName>
    <definedName name="_RES2" localSheetId="6">[31]RES!#REF!</definedName>
    <definedName name="_RES2" localSheetId="0">[31]RES!#REF!</definedName>
    <definedName name="_RES2" localSheetId="2">[31]RES!#REF!</definedName>
    <definedName name="_RES2" localSheetId="8">[31]RES!#REF!</definedName>
    <definedName name="_RES2">[31]RES!#REF!</definedName>
    <definedName name="_rge1" localSheetId="7">#REF!</definedName>
    <definedName name="_rge1" localSheetId="6">#REF!</definedName>
    <definedName name="_rge1" localSheetId="0">#REF!</definedName>
    <definedName name="_rge1" localSheetId="1">#REF!</definedName>
    <definedName name="_rge1" localSheetId="2">#REF!</definedName>
    <definedName name="_rge1" localSheetId="8">#REF!</definedName>
    <definedName name="_rge1">#REF!</definedName>
    <definedName name="_ROS1">#N/A</definedName>
    <definedName name="_ROS2">#N/A</definedName>
    <definedName name="_ROS3">#N/A</definedName>
    <definedName name="_ROS4">#N/A</definedName>
    <definedName name="_SAR1" localSheetId="7">#REF!</definedName>
    <definedName name="_SAR1" localSheetId="6">#REF!</definedName>
    <definedName name="_SAR1" localSheetId="0">#REF!</definedName>
    <definedName name="_SAR1" localSheetId="1">#REF!</definedName>
    <definedName name="_SAR1" localSheetId="2">#REF!</definedName>
    <definedName name="_SAR1" localSheetId="8">#REF!</definedName>
    <definedName name="_SAR1">#REF!</definedName>
    <definedName name="_sei2" localSheetId="7">#REF!</definedName>
    <definedName name="_sei2" localSheetId="6">#REF!</definedName>
    <definedName name="_sei2" localSheetId="0">#REF!</definedName>
    <definedName name="_sei2" localSheetId="1">#REF!</definedName>
    <definedName name="_sei2" localSheetId="2">#REF!</definedName>
    <definedName name="_sei2" localSheetId="8">#REF!</definedName>
    <definedName name="_sei2">#REF!</definedName>
    <definedName name="_sei98" localSheetId="6">#REF!</definedName>
    <definedName name="_sei98" localSheetId="0">#REF!</definedName>
    <definedName name="_sei98" localSheetId="2">#REF!</definedName>
    <definedName name="_sei98" localSheetId="8">#REF!</definedName>
    <definedName name="_sei98">#REF!</definedName>
    <definedName name="_Sort" localSheetId="6" hidden="1">#REF!</definedName>
    <definedName name="_Sort" localSheetId="0" hidden="1">#REF!</definedName>
    <definedName name="_Sort" localSheetId="1" hidden="1">#REF!</definedName>
    <definedName name="_Sort" hidden="1">#REF!</definedName>
    <definedName name="_SRN96" localSheetId="6">#REF!</definedName>
    <definedName name="_SRN96" localSheetId="0">#REF!</definedName>
    <definedName name="_SRN96">#REF!</definedName>
    <definedName name="_SRT11" localSheetId="7" hidden="1">{"Minpmon",#N/A,FALSE,"Monthinput"}</definedName>
    <definedName name="_SRT11" localSheetId="6" hidden="1">{"Minpmon",#N/A,FALSE,"Monthinput"}</definedName>
    <definedName name="_SRT11" localSheetId="0" hidden="1">{"Minpmon",#N/A,FALSE,"Monthinput"}</definedName>
    <definedName name="_SRT11" localSheetId="1" hidden="1">{"Minpmon",#N/A,FALSE,"Monthinput"}</definedName>
    <definedName name="_SRT11" localSheetId="2" hidden="1">{"Minpmon",#N/A,FALSE,"Monthinput"}</definedName>
    <definedName name="_SRT11" localSheetId="8" hidden="1">{"Minpmon",#N/A,FALSE,"Monthinput"}</definedName>
    <definedName name="_SRT11" hidden="1">{"Minpmon",#N/A,FALSE,"Monthinput"}</definedName>
    <definedName name="_SRT111" localSheetId="7" hidden="1">{"Minpmon",#N/A,FALSE,"Monthinput"}</definedName>
    <definedName name="_SRT111" localSheetId="6" hidden="1">{"Minpmon",#N/A,FALSE,"Monthinput"}</definedName>
    <definedName name="_SRT111" localSheetId="0" hidden="1">{"Minpmon",#N/A,FALSE,"Monthinput"}</definedName>
    <definedName name="_SRT111" localSheetId="1" hidden="1">{"Minpmon",#N/A,FALSE,"Monthinput"}</definedName>
    <definedName name="_SRT111" localSheetId="2" hidden="1">{"Minpmon",#N/A,FALSE,"Monthinput"}</definedName>
    <definedName name="_SRT111" localSheetId="8" hidden="1">{"Minpmon",#N/A,FALSE,"Monthinput"}</definedName>
    <definedName name="_SRT111" hidden="1">{"Minpmon",#N/A,FALSE,"Monthinput"}</definedName>
    <definedName name="_SUM2" localSheetId="7">#REF!</definedName>
    <definedName name="_SUM2" localSheetId="6">#REF!</definedName>
    <definedName name="_SUM2" localSheetId="0">#REF!</definedName>
    <definedName name="_SUM2" localSheetId="1">#REF!</definedName>
    <definedName name="_SUM2" localSheetId="2">#REF!</definedName>
    <definedName name="_SUM2" localSheetId="8">#REF!</definedName>
    <definedName name="_SUM2">#REF!</definedName>
    <definedName name="_t7">[43]R7!$A$1:$G$31</definedName>
    <definedName name="_TAB1" localSheetId="7">#REF!</definedName>
    <definedName name="_TAB1" localSheetId="6">#REF!</definedName>
    <definedName name="_TAB1" localSheetId="0">#REF!</definedName>
    <definedName name="_TAB1" localSheetId="1">#REF!</definedName>
    <definedName name="_TAB1" localSheetId="2">#REF!</definedName>
    <definedName name="_TAB1" localSheetId="8">#REF!</definedName>
    <definedName name="_TAB1">#REF!</definedName>
    <definedName name="_TAB10" localSheetId="7">[44]TC!#REF!</definedName>
    <definedName name="_TAB10" localSheetId="6">[44]TC!#REF!</definedName>
    <definedName name="_TAB10" localSheetId="0">[44]TC!#REF!</definedName>
    <definedName name="_TAB10" localSheetId="1">[44]TC!#REF!</definedName>
    <definedName name="_TAB10" localSheetId="8">[44]TC!#REF!</definedName>
    <definedName name="_TAB10">[44]TC!#REF!</definedName>
    <definedName name="_TAB11" localSheetId="1">[44]TC!#REF!</definedName>
    <definedName name="_TAB11">[44]TC!#REF!</definedName>
    <definedName name="_TAB12" localSheetId="7">#REF!</definedName>
    <definedName name="_TAB12" localSheetId="6">#REF!</definedName>
    <definedName name="_TAB12" localSheetId="0">#REF!</definedName>
    <definedName name="_TAB12" localSheetId="1">#REF!</definedName>
    <definedName name="_TAB12" localSheetId="2">#REF!</definedName>
    <definedName name="_TAB12" localSheetId="8">#REF!</definedName>
    <definedName name="_TAB12">#REF!</definedName>
    <definedName name="_TAB13" localSheetId="7">[44]TC!#REF!</definedName>
    <definedName name="_TAB13" localSheetId="6">[44]TC!#REF!</definedName>
    <definedName name="_TAB13" localSheetId="0">[44]TC!#REF!</definedName>
    <definedName name="_TAB13" localSheetId="1">#REF!</definedName>
    <definedName name="_TAB13" localSheetId="8">[44]TC!#REF!</definedName>
    <definedName name="_TAB13">[44]TC!#REF!</definedName>
    <definedName name="_TAB16" localSheetId="7">[44]Null1!#REF!</definedName>
    <definedName name="_TAB16" localSheetId="1">[44]Null1!#REF!</definedName>
    <definedName name="_TAB16">[44]Null1!#REF!</definedName>
    <definedName name="_TAB18" localSheetId="1">[44]TC!#REF!</definedName>
    <definedName name="_TAB18">[44]TC!#REF!</definedName>
    <definedName name="_Tab19" localSheetId="7">#REF!</definedName>
    <definedName name="_Tab19" localSheetId="6">#REF!</definedName>
    <definedName name="_Tab19" localSheetId="0">#REF!</definedName>
    <definedName name="_Tab19" localSheetId="1">#REF!</definedName>
    <definedName name="_Tab19" localSheetId="2">#REF!</definedName>
    <definedName name="_Tab19" localSheetId="8">#REF!</definedName>
    <definedName name="_Tab19">#REF!</definedName>
    <definedName name="_Tab2" localSheetId="7">#REF!</definedName>
    <definedName name="_Tab2" localSheetId="6">#REF!</definedName>
    <definedName name="_Tab2" localSheetId="0">#REF!</definedName>
    <definedName name="_Tab2" localSheetId="1">#REF!</definedName>
    <definedName name="_Tab2" localSheetId="2">#REF!</definedName>
    <definedName name="_Tab2" localSheetId="8">#REF!</definedName>
    <definedName name="_Tab2">#REF!</definedName>
    <definedName name="_Tab20" localSheetId="6">#REF!</definedName>
    <definedName name="_Tab20" localSheetId="0">#REF!</definedName>
    <definedName name="_Tab20" localSheetId="2">#REF!</definedName>
    <definedName name="_Tab20" localSheetId="8">#REF!</definedName>
    <definedName name="_Tab20">#REF!</definedName>
    <definedName name="_Tab21" localSheetId="6">#REF!</definedName>
    <definedName name="_Tab21" localSheetId="0">#REF!</definedName>
    <definedName name="_Tab21">#REF!</definedName>
    <definedName name="_Tab22" localSheetId="6">#REF!</definedName>
    <definedName name="_Tab22" localSheetId="0">#REF!</definedName>
    <definedName name="_Tab22">#REF!</definedName>
    <definedName name="_Tab23" localSheetId="6">#REF!</definedName>
    <definedName name="_Tab23" localSheetId="0">#REF!</definedName>
    <definedName name="_Tab23">#REF!</definedName>
    <definedName name="_Tab24" localSheetId="6">#REF!</definedName>
    <definedName name="_Tab24" localSheetId="0">#REF!</definedName>
    <definedName name="_Tab24">#REF!</definedName>
    <definedName name="_Tab26" localSheetId="6">#REF!</definedName>
    <definedName name="_Tab26" localSheetId="0">#REF!</definedName>
    <definedName name="_Tab26">#REF!</definedName>
    <definedName name="_Tab27" localSheetId="6">#REF!</definedName>
    <definedName name="_Tab27" localSheetId="0">#REF!</definedName>
    <definedName name="_Tab27">#REF!</definedName>
    <definedName name="_Tab28" localSheetId="6">#REF!</definedName>
    <definedName name="_Tab28" localSheetId="0">#REF!</definedName>
    <definedName name="_Tab28">#REF!</definedName>
    <definedName name="_Tab29" localSheetId="6">#REF!</definedName>
    <definedName name="_Tab29" localSheetId="0">#REF!</definedName>
    <definedName name="_Tab29">#REF!</definedName>
    <definedName name="_TAB3" localSheetId="6">[44]TC!#REF!</definedName>
    <definedName name="_TAB3">[44]TC!#REF!</definedName>
    <definedName name="_Tab30" localSheetId="7">#REF!</definedName>
    <definedName name="_Tab30" localSheetId="6">#REF!</definedName>
    <definedName name="_Tab30" localSheetId="0">#REF!</definedName>
    <definedName name="_Tab30" localSheetId="1">#REF!</definedName>
    <definedName name="_Tab30" localSheetId="2">#REF!</definedName>
    <definedName name="_Tab30" localSheetId="8">#REF!</definedName>
    <definedName name="_Tab30">#REF!</definedName>
    <definedName name="_Tab31" localSheetId="7">#REF!</definedName>
    <definedName name="_Tab31" localSheetId="6">#REF!</definedName>
    <definedName name="_Tab31" localSheetId="0">#REF!</definedName>
    <definedName name="_Tab31" localSheetId="1">#REF!</definedName>
    <definedName name="_Tab31" localSheetId="2">#REF!</definedName>
    <definedName name="_Tab31" localSheetId="8">#REF!</definedName>
    <definedName name="_Tab31">#REF!</definedName>
    <definedName name="_Tab32" localSheetId="6">#REF!</definedName>
    <definedName name="_Tab32" localSheetId="0">#REF!</definedName>
    <definedName name="_Tab32" localSheetId="2">#REF!</definedName>
    <definedName name="_Tab32" localSheetId="8">#REF!</definedName>
    <definedName name="_Tab32">#REF!</definedName>
    <definedName name="_Tab33" localSheetId="6">#REF!</definedName>
    <definedName name="_Tab33" localSheetId="0">#REF!</definedName>
    <definedName name="_Tab33">#REF!</definedName>
    <definedName name="_Tab34" localSheetId="6">#REF!</definedName>
    <definedName name="_Tab34" localSheetId="0">#REF!</definedName>
    <definedName name="_Tab34">#REF!</definedName>
    <definedName name="_Tab35" localSheetId="6">#REF!</definedName>
    <definedName name="_Tab35" localSheetId="0">#REF!</definedName>
    <definedName name="_Tab35">#REF!</definedName>
    <definedName name="_Tab36" localSheetId="6">#REF!</definedName>
    <definedName name="_Tab36" localSheetId="0">#REF!</definedName>
    <definedName name="_Tab36">#REF!</definedName>
    <definedName name="_Tab37" localSheetId="6">#REF!</definedName>
    <definedName name="_Tab37" localSheetId="0">#REF!</definedName>
    <definedName name="_Tab37">#REF!</definedName>
    <definedName name="_Tab38" localSheetId="6">#REF!</definedName>
    <definedName name="_Tab38" localSheetId="0">#REF!</definedName>
    <definedName name="_Tab38">#REF!</definedName>
    <definedName name="_Tab39" localSheetId="6">#REF!</definedName>
    <definedName name="_Tab39" localSheetId="0">#REF!</definedName>
    <definedName name="_Tab39">#REF!</definedName>
    <definedName name="_tAB4">'[45]shared data'!$A$1:$G$71</definedName>
    <definedName name="_Tab40" localSheetId="7">#REF!</definedName>
    <definedName name="_Tab40" localSheetId="6">#REF!</definedName>
    <definedName name="_Tab40" localSheetId="0">#REF!</definedName>
    <definedName name="_Tab40" localSheetId="1">#REF!</definedName>
    <definedName name="_Tab40" localSheetId="2">#REF!</definedName>
    <definedName name="_Tab40" localSheetId="8">#REF!</definedName>
    <definedName name="_Tab40">#REF!</definedName>
    <definedName name="_tab41" localSheetId="7">#REF!</definedName>
    <definedName name="_tab41" localSheetId="6">#REF!</definedName>
    <definedName name="_tab41" localSheetId="0">#REF!</definedName>
    <definedName name="_tab41" localSheetId="1">#REF!</definedName>
    <definedName name="_tab41" localSheetId="2">#REF!</definedName>
    <definedName name="_tab41" localSheetId="8">#REF!</definedName>
    <definedName name="_tab41">#REF!</definedName>
    <definedName name="_TAB5" localSheetId="7">[44]TC!#REF!</definedName>
    <definedName name="_TAB5" localSheetId="6">[44]TC!#REF!</definedName>
    <definedName name="_TAB5" localSheetId="0">[44]TC!#REF!</definedName>
    <definedName name="_TAB5" localSheetId="1">[44]TC!#REF!</definedName>
    <definedName name="_TAB5" localSheetId="2">[44]TC!#REF!</definedName>
    <definedName name="_TAB5" localSheetId="8">[44]TC!#REF!</definedName>
    <definedName name="_TAB5">[44]TC!#REF!</definedName>
    <definedName name="_TAB6" localSheetId="7">[44]TC!#REF!</definedName>
    <definedName name="_TAB6" localSheetId="6">[44]TC!#REF!</definedName>
    <definedName name="_TAB6" localSheetId="0">[44]TC!#REF!</definedName>
    <definedName name="_TAB6" localSheetId="1">[44]TC!#REF!</definedName>
    <definedName name="_TAB6" localSheetId="2">[44]TC!#REF!</definedName>
    <definedName name="_TAB6" localSheetId="8">[44]TC!#REF!</definedName>
    <definedName name="_TAB6">[44]TC!#REF!</definedName>
    <definedName name="_TAB7" localSheetId="7">#REF!</definedName>
    <definedName name="_TAB7" localSheetId="6">#REF!</definedName>
    <definedName name="_TAB7" localSheetId="0">#REF!</definedName>
    <definedName name="_TAB7" localSheetId="1">#REF!</definedName>
    <definedName name="_TAB7" localSheetId="2">#REF!</definedName>
    <definedName name="_TAB7" localSheetId="8">#REF!</definedName>
    <definedName name="_TAB7">#REF!</definedName>
    <definedName name="_TAB8" localSheetId="7">[44]TC!#REF!</definedName>
    <definedName name="_TAB8" localSheetId="6">[44]TC!#REF!</definedName>
    <definedName name="_TAB8" localSheetId="0">[44]TC!#REF!</definedName>
    <definedName name="_TAB8" localSheetId="1">[44]TC!#REF!</definedName>
    <definedName name="_TAB8" localSheetId="2">[44]TC!#REF!</definedName>
    <definedName name="_TAB8" localSheetId="8">[44]TC!#REF!</definedName>
    <definedName name="_TAB8">[44]TC!#REF!</definedName>
    <definedName name="_TAB9" localSheetId="6">[44]TC!#REF!</definedName>
    <definedName name="_TAB9" localSheetId="0">[44]TC!#REF!</definedName>
    <definedName name="_TAB9" localSheetId="2">[44]TC!#REF!</definedName>
    <definedName name="_TAB9" localSheetId="8">[44]TC!#REF!</definedName>
    <definedName name="_TAB9">[44]TC!#REF!</definedName>
    <definedName name="_tbl1" localSheetId="7">#REF!</definedName>
    <definedName name="_tbl1" localSheetId="6">#REF!</definedName>
    <definedName name="_tbl1" localSheetId="0">#REF!</definedName>
    <definedName name="_tbl1" localSheetId="1">#REF!</definedName>
    <definedName name="_tbl1" localSheetId="2">#REF!</definedName>
    <definedName name="_tbl1" localSheetId="8">#REF!</definedName>
    <definedName name="_tbl1">#REF!</definedName>
    <definedName name="_tnt1">#N/A</definedName>
    <definedName name="_Toc191191306_3" localSheetId="7">[46]anex7!#REF!</definedName>
    <definedName name="_Toc191191306_3" localSheetId="6">[46]anex7!#REF!</definedName>
    <definedName name="_Toc191191306_3" localSheetId="0">[46]anex7!#REF!</definedName>
    <definedName name="_Toc191191306_3" localSheetId="1">#REF!</definedName>
    <definedName name="_Toc191191306_3" localSheetId="2">[46]anex7!#REF!</definedName>
    <definedName name="_Toc191191306_3" localSheetId="8">[46]anex7!#REF!</definedName>
    <definedName name="_Toc191191306_3">[46]anex7!#REF!</definedName>
    <definedName name="_TOT58" localSheetId="7">[7]GROWTH!#REF!</definedName>
    <definedName name="_TOT58" localSheetId="6">[7]GROWTH!#REF!</definedName>
    <definedName name="_TOT58" localSheetId="0">[7]GROWTH!#REF!</definedName>
    <definedName name="_TOT58" localSheetId="1">#REF!</definedName>
    <definedName name="_TOT58" localSheetId="2">[7]GROWTH!#REF!</definedName>
    <definedName name="_TOT58" localSheetId="8">[7]GROWTH!#REF!</definedName>
    <definedName name="_TOT58">[7]GROWTH!#REF!</definedName>
    <definedName name="_UES96" localSheetId="7">#REF!</definedName>
    <definedName name="_UES96" localSheetId="6">#REF!</definedName>
    <definedName name="_UES96" localSheetId="0">#REF!</definedName>
    <definedName name="_UES96" localSheetId="1">#REF!</definedName>
    <definedName name="_UES96" localSheetId="2">#REF!</definedName>
    <definedName name="_UES96" localSheetId="8">#REF!</definedName>
    <definedName name="_UES96">#REF!</definedName>
    <definedName name="_VAO98" localSheetId="7">#REF!</definedName>
    <definedName name="_VAO98" localSheetId="6">#REF!</definedName>
    <definedName name="_VAO98" localSheetId="0">#REF!</definedName>
    <definedName name="_VAO98" localSheetId="1">#REF!</definedName>
    <definedName name="_VAO98" localSheetId="2">#REF!</definedName>
    <definedName name="_VAO98" localSheetId="8">#REF!</definedName>
    <definedName name="_VAO98">#REF!</definedName>
    <definedName name="_VAO99" localSheetId="6">#REF!</definedName>
    <definedName name="_VAO99" localSheetId="0">#REF!</definedName>
    <definedName name="_VAO99" localSheetId="2">#REF!</definedName>
    <definedName name="_VAO99" localSheetId="8">#REF!</definedName>
    <definedName name="_VAO99">#REF!</definedName>
    <definedName name="_WB2" localSheetId="6">#REF!</definedName>
    <definedName name="_WB2" localSheetId="0">#REF!</definedName>
    <definedName name="_WB2" localSheetId="1">#REF!</definedName>
    <definedName name="_WB2">#REF!</definedName>
    <definedName name="_WEO1" localSheetId="6">#REF!</definedName>
    <definedName name="_WEO1" localSheetId="0">#REF!</definedName>
    <definedName name="_WEO1">#REF!</definedName>
    <definedName name="_WEO2" localSheetId="6">#REF!</definedName>
    <definedName name="_WEO2" localSheetId="0">#REF!</definedName>
    <definedName name="_WEO2">#REF!</definedName>
    <definedName name="_xlchart.v5.0" hidden="1">'Mapa 1'!$A$4:$B$4</definedName>
    <definedName name="_xlchart.v5.1" hidden="1">'Mapa 1'!$A$5:$B$36</definedName>
    <definedName name="_xlchart.v5.2" hidden="1">'Mapa 1'!$C$4</definedName>
    <definedName name="_xlchart.v5.3" hidden="1">'Mapa 1'!$C$5:$C$36</definedName>
    <definedName name="_xlcn.WorksheetConnection_MUCI2020v3.xlsxTabla1" hidden="1">[47]!Tabla1[#Data]</definedName>
    <definedName name="_YR0110">'[3]Imp:DSA output'!$O$9:$R$464</definedName>
    <definedName name="_YR89">'[3]Imp:DSA output'!$C$9:$C$464</definedName>
    <definedName name="_YR90">'[3]Imp:DSA output'!$D$9:$D$464</definedName>
    <definedName name="_YR91">'[3]Imp:DSA output'!$E$9:$E$464</definedName>
    <definedName name="_YR92">'[3]Imp:DSA output'!$F$9:$F$464</definedName>
    <definedName name="_YR93">'[3]Imp:DSA output'!$G$9:$G$464</definedName>
    <definedName name="_YR94">'[3]Imp:DSA output'!$H$9:$H$464</definedName>
    <definedName name="_YR95">'[3]Imp:DSA output'!$I$9:$I$464</definedName>
    <definedName name="_Z" localSheetId="7">[3]Imp!#REF!</definedName>
    <definedName name="_Z" localSheetId="6">[3]Imp!#REF!</definedName>
    <definedName name="_Z" localSheetId="0">[3]Imp!#REF!</definedName>
    <definedName name="_Z" localSheetId="1">#REF!</definedName>
    <definedName name="_Z" localSheetId="2">[3]Imp!#REF!</definedName>
    <definedName name="_Z" localSheetId="8">[3]Imp!#REF!</definedName>
    <definedName name="_Z">[3]Imp!#REF!</definedName>
    <definedName name="a" localSheetId="7" hidden="1">[20]WB!#REF!</definedName>
    <definedName name="a" localSheetId="6" hidden="1">[20]WB!#REF!</definedName>
    <definedName name="a" localSheetId="0" hidden="1">[20]WB!#REF!</definedName>
    <definedName name="a" localSheetId="1" hidden="1">#REF!</definedName>
    <definedName name="a" localSheetId="2" hidden="1">[20]WB!#REF!</definedName>
    <definedName name="a" localSheetId="8" hidden="1">[20]WB!#REF!</definedName>
    <definedName name="a" hidden="1">[20]WB!#REF!</definedName>
    <definedName name="a\V104" localSheetId="7">[30]QNEWLOR!#REF!</definedName>
    <definedName name="a\V104" localSheetId="6">[30]QNEWLOR!#REF!</definedName>
    <definedName name="a\V104" localSheetId="0">[30]QNEWLOR!#REF!</definedName>
    <definedName name="a\V104" localSheetId="1">#REF!</definedName>
    <definedName name="a\V104" localSheetId="2">[30]QNEWLOR!#REF!</definedName>
    <definedName name="a\V104" localSheetId="8">[30]QNEWLOR!#REF!</definedName>
    <definedName name="a\V104">[30]QNEWLOR!#REF!</definedName>
    <definedName name="A_impresión_IM">'[48]ponder a y p '!$A$1:$N$50</definedName>
    <definedName name="aa" localSheetId="7" hidden="1">{FALSE,FALSE,-1.25,-15.5,484.5,276.75,FALSE,FALSE,TRUE,TRUE,0,12,#N/A,46,#N/A,2.93460490463215,15.35,1,FALSE,FALSE,3,TRUE,1,FALSE,100,"Swvu.PLA1.","ACwvu.PLA1.",#N/A,FALSE,FALSE,0,0,0,0,2,"","",TRUE,TRUE,FALSE,FALSE,1,60,#N/A,#N/A,FALSE,FALSE,FALSE,FALSE,FALSE,FALSE,FALSE,9,65532,65532,FALSE,FALSE,TRUE,TRUE,TRUE}</definedName>
    <definedName name="aa" localSheetId="6" hidden="1">{FALSE,FALSE,-1.25,-15.5,484.5,276.75,FALSE,FALSE,TRUE,TRUE,0,12,#N/A,46,#N/A,2.93460490463215,15.35,1,FALSE,FALSE,3,TRUE,1,FALSE,100,"Swvu.PLA1.","ACwvu.PLA1.",#N/A,FALSE,FALSE,0,0,0,0,2,"","",TRUE,TRUE,FALSE,FALSE,1,60,#N/A,#N/A,FALSE,FALSE,FALSE,FALSE,FALSE,FALSE,FALSE,9,65532,65532,FALSE,FALSE,TRUE,TRUE,TRUE}</definedName>
    <definedName name="aa" localSheetId="0" hidden="1">{FALSE,FALSE,-1.25,-15.5,484.5,276.75,FALSE,FALSE,TRUE,TRUE,0,12,#N/A,46,#N/A,2.93460490463215,15.35,1,FALSE,FALSE,3,TRUE,1,FALSE,100,"Swvu.PLA1.","ACwvu.PLA1.",#N/A,FALSE,FALSE,0,0,0,0,2,"","",TRUE,TRUE,FALSE,FALSE,1,60,#N/A,#N/A,FALSE,FALSE,FALSE,FALSE,FALSE,FALSE,FALSE,9,65532,65532,FALSE,FALSE,TRUE,TRUE,TRUE}</definedName>
    <definedName name="aa" localSheetId="1" hidden="1">{FALSE,FALSE,-1.25,-15.5,484.5,276.75,FALSE,FALSE,TRUE,TRUE,0,12,#N/A,46,#N/A,2.93460490463215,15.35,1,FALSE,FALSE,3,TRUE,1,FALSE,100,"Swvu.PLA1.","ACwvu.PLA1.",#N/A,FALSE,FALSE,0,0,0,0,2,"","",TRUE,TRUE,FALSE,FALSE,1,60,#N/A,#N/A,FALSE,FALSE,FALSE,FALSE,FALSE,FALSE,FALSE,9,65532,65532,FALSE,FALSE,TRUE,TRUE,TRUE}</definedName>
    <definedName name="aa" localSheetId="2" hidden="1">{FALSE,FALSE,-1.25,-15.5,484.5,276.75,FALSE,FALSE,TRUE,TRUE,0,12,#N/A,46,#N/A,2.93460490463215,15.35,1,FALSE,FALSE,3,TRUE,1,FALSE,100,"Swvu.PLA1.","ACwvu.PLA1.",#N/A,FALSE,FALSE,0,0,0,0,2,"","",TRUE,TRUE,FALSE,FALSE,1,60,#N/A,#N/A,FALSE,FALSE,FALSE,FALSE,FALSE,FALSE,FALSE,9,65532,65532,FALSE,FALSE,TRUE,TRUE,TRUE}</definedName>
    <definedName name="aa" localSheetId="8"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7" hidden="1">{"Riqfin97",#N/A,FALSE,"Tran";"Riqfinpro",#N/A,FALSE,"Tran"}</definedName>
    <definedName name="aaa" localSheetId="6" hidden="1">{"Riqfin97",#N/A,FALSE,"Tran";"Riqfinpro",#N/A,FALSE,"Tran"}</definedName>
    <definedName name="aaa" localSheetId="0" hidden="1">{"Riqfin97",#N/A,FALSE,"Tran";"Riqfinpro",#N/A,FALSE,"Tran"}</definedName>
    <definedName name="aaa" localSheetId="1" hidden="1">{"Riqfin97",#N/A,FALSE,"Tran";"Riqfinpro",#N/A,FALSE,"Tran"}</definedName>
    <definedName name="aaa" localSheetId="2" hidden="1">{"Riqfin97",#N/A,FALSE,"Tran";"Riqfinpro",#N/A,FALSE,"Tran"}</definedName>
    <definedName name="aaa" localSheetId="8" hidden="1">{"Riqfin97",#N/A,FALSE,"Tran";"Riqfinpro",#N/A,FALSE,"Tran"}</definedName>
    <definedName name="aaa" hidden="1">{"Riqfin97",#N/A,FALSE,"Tran";"Riqfinpro",#N/A,FALSE,"Tran"}</definedName>
    <definedName name="aaaaaaaaaa">#N/A</definedName>
    <definedName name="ABR._89" localSheetId="7">#REF!</definedName>
    <definedName name="ABR._89" localSheetId="6">#REF!</definedName>
    <definedName name="ABR._89" localSheetId="0">#REF!</definedName>
    <definedName name="ABR._89" localSheetId="1">#REF!</definedName>
    <definedName name="ABR._89" localSheetId="2">#REF!</definedName>
    <definedName name="ABR._89" localSheetId="8">#REF!</definedName>
    <definedName name="ABR._89">#REF!</definedName>
    <definedName name="abu" localSheetId="7" hidden="1">{FALSE,FALSE,-1.25,-15.5,484.5,276.75,FALSE,FALSE,TRUE,TRUE,0,12,#N/A,46,#N/A,2.93460490463215,15.35,1,FALSE,FALSE,3,TRUE,1,FALSE,100,"Swvu.PLA1.","ACwvu.PLA1.",#N/A,FALSE,FALSE,0,0,0,0,2,"","",TRUE,TRUE,FALSE,FALSE,1,60,#N/A,#N/A,FALSE,FALSE,FALSE,FALSE,FALSE,FALSE,FALSE,9,65532,65532,FALSE,FALSE,TRUE,TRUE,TRUE}</definedName>
    <definedName name="abu" localSheetId="6" hidden="1">{FALSE,FALSE,-1.25,-15.5,484.5,276.75,FALSE,FALSE,TRUE,TRUE,0,12,#N/A,46,#N/A,2.93460490463215,15.35,1,FALSE,FALSE,3,TRUE,1,FALSE,100,"Swvu.PLA1.","ACwvu.PLA1.",#N/A,FALSE,FALSE,0,0,0,0,2,"","",TRUE,TRUE,FALSE,FALSE,1,60,#N/A,#N/A,FALSE,FALSE,FALSE,FALSE,FALSE,FALSE,FALSE,9,65532,65532,FALSE,FALSE,TRUE,TRUE,TRUE}</definedName>
    <definedName name="abu" localSheetId="0" hidden="1">{FALSE,FALSE,-1.25,-15.5,484.5,276.75,FALSE,FALSE,TRUE,TRUE,0,12,#N/A,46,#N/A,2.93460490463215,15.35,1,FALSE,FALSE,3,TRUE,1,FALSE,100,"Swvu.PLA1.","ACwvu.PLA1.",#N/A,FALSE,FALSE,0,0,0,0,2,"","",TRUE,TRUE,FALSE,FALSE,1,60,#N/A,#N/A,FALSE,FALSE,FALSE,FALSE,FALSE,FALSE,FALSE,9,65532,65532,FALSE,FALSE,TRUE,TRUE,TRUE}</definedName>
    <definedName name="abu" localSheetId="1" hidden="1">{FALSE,FALSE,-1.25,-15.5,484.5,276.75,FALSE,FALSE,TRUE,TRUE,0,12,#N/A,46,#N/A,2.93460490463215,15.35,1,FALSE,FALSE,3,TRUE,1,FALSE,100,"Swvu.PLA1.","ACwvu.PLA1.",#N/A,FALSE,FALSE,0,0,0,0,2,"","",TRUE,TRUE,FALSE,FALSE,1,60,#N/A,#N/A,FALSE,FALSE,FALSE,FALSE,FALSE,FALSE,FALSE,9,65532,65532,FALSE,FALSE,TRUE,TRUE,TRUE}</definedName>
    <definedName name="abu" localSheetId="2" hidden="1">{FALSE,FALSE,-1.25,-15.5,484.5,276.75,FALSE,FALSE,TRUE,TRUE,0,12,#N/A,46,#N/A,2.93460490463215,15.35,1,FALSE,FALSE,3,TRUE,1,FALSE,100,"Swvu.PLA1.","ACwvu.PLA1.",#N/A,FALSE,FALSE,0,0,0,0,2,"","",TRUE,TRUE,FALSE,FALSE,1,60,#N/A,#N/A,FALSE,FALSE,FALSE,FALSE,FALSE,FALSE,FALSE,9,65532,65532,FALSE,FALSE,TRUE,TRUE,TRUE}</definedName>
    <definedName name="abu" localSheetId="8"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bv" localSheetId="7">#REF!</definedName>
    <definedName name="abv" localSheetId="6">#REF!</definedName>
    <definedName name="abv" localSheetId="0">#REF!</definedName>
    <definedName name="abv" localSheetId="1">#REF!</definedName>
    <definedName name="abv" localSheetId="2">#REF!</definedName>
    <definedName name="abv" localSheetId="8">#REF!</definedName>
    <definedName name="abv">#REF!</definedName>
    <definedName name="abx" localSheetId="6">#REF!</definedName>
    <definedName name="abx" localSheetId="0">#REF!</definedName>
    <definedName name="abx" localSheetId="1">#REF!</definedName>
    <definedName name="abx" localSheetId="2">#REF!</definedName>
    <definedName name="abx" localSheetId="8">#REF!</definedName>
    <definedName name="abx">#REF!</definedName>
    <definedName name="AccessDatabase" hidden="1">"\\De2kp-42538\BOLETIN\Claga\CLAGA2000.mdb"</definedName>
    <definedName name="ACENARIO" localSheetId="7">#REF!</definedName>
    <definedName name="ACENARIO" localSheetId="6">#REF!</definedName>
    <definedName name="ACENARIO" localSheetId="0">#REF!</definedName>
    <definedName name="ACENARIO" localSheetId="1">#REF!</definedName>
    <definedName name="ACENARIO" localSheetId="2">#REF!</definedName>
    <definedName name="ACENARIO" localSheetId="8">#REF!</definedName>
    <definedName name="ACENARIO">#REF!</definedName>
    <definedName name="acentral" localSheetId="7">#REF!</definedName>
    <definedName name="acentral" localSheetId="6">#REF!</definedName>
    <definedName name="acentral" localSheetId="0">#REF!</definedName>
    <definedName name="acentral" localSheetId="1">#REF!</definedName>
    <definedName name="acentral" localSheetId="2">#REF!</definedName>
    <definedName name="acentral" localSheetId="8">#REF!</definedName>
    <definedName name="acentral">#REF!</definedName>
    <definedName name="ACT" localSheetId="6">#REF!</definedName>
    <definedName name="ACT" localSheetId="0">#REF!</definedName>
    <definedName name="ACT" localSheetId="2">#REF!</definedName>
    <definedName name="ACT" localSheetId="8">#REF!</definedName>
    <definedName name="ACT">#REF!</definedName>
    <definedName name="Act.Inmv.Bruto">'[49]Ranking Bancario'!$AX$4:$BB$54</definedName>
    <definedName name="Act.Inmv.Neto">'[49]Ranking Bancario'!$AP$4:$AT$54</definedName>
    <definedName name="ACTIVATE" localSheetId="7">#REF!</definedName>
    <definedName name="ACTIVATE" localSheetId="6">#REF!</definedName>
    <definedName name="ACTIVATE" localSheetId="0">#REF!</definedName>
    <definedName name="ACTIVATE" localSheetId="1">#REF!</definedName>
    <definedName name="ACTIVATE" localSheetId="2">#REF!</definedName>
    <definedName name="ACTIVATE" localSheetId="8">#REF!</definedName>
    <definedName name="ACTIVATE">#REF!</definedName>
    <definedName name="Actual" localSheetId="6">#REF!</definedName>
    <definedName name="Actual" localSheetId="0">#REF!</definedName>
    <definedName name="Actual" localSheetId="1">#REF!</definedName>
    <definedName name="Actual" localSheetId="2">#REF!</definedName>
    <definedName name="Actual" localSheetId="8">#REF!</definedName>
    <definedName name="Actual">#REF!</definedName>
    <definedName name="ACUMULADO">#N/A</definedName>
    <definedName name="ACwvu.PLA1." localSheetId="6" hidden="1">'[50]COP FED'!#REF!</definedName>
    <definedName name="ACwvu.PLA1." localSheetId="0" hidden="1">'[50]COP FED'!#REF!</definedName>
    <definedName name="ACwvu.PLA1." localSheetId="1" hidden="1">#REF!</definedName>
    <definedName name="ACwvu.PLA1." localSheetId="2" hidden="1">'[50]COP FED'!#REF!</definedName>
    <definedName name="ACwvu.PLA1." localSheetId="8" hidden="1">'[50]COP FED'!#REF!</definedName>
    <definedName name="ACwvu.PLA1." hidden="1">'[50]COP FED'!#REF!</definedName>
    <definedName name="ACwvu.PLA2." hidden="1">'[50]COP FED'!$A$1:$N$49</definedName>
    <definedName name="ad" localSheetId="7" hidden="1">{"Riqfin97",#N/A,FALSE,"Tran";"Riqfinpro",#N/A,FALSE,"Tran"}</definedName>
    <definedName name="ad" localSheetId="6" hidden="1">{"Riqfin97",#N/A,FALSE,"Tran";"Riqfinpro",#N/A,FALSE,"Tran"}</definedName>
    <definedName name="ad" localSheetId="0" hidden="1">{"Riqfin97",#N/A,FALSE,"Tran";"Riqfinpro",#N/A,FALSE,"Tran"}</definedName>
    <definedName name="ad" localSheetId="1" hidden="1">{"Riqfin97",#N/A,FALSE,"Tran";"Riqfinpro",#N/A,FALSE,"Tran"}</definedName>
    <definedName name="ad" localSheetId="2" hidden="1">{"Riqfin97",#N/A,FALSE,"Tran";"Riqfinpro",#N/A,FALSE,"Tran"}</definedName>
    <definedName name="ad" localSheetId="8" hidden="1">{"Riqfin97",#N/A,FALSE,"Tran";"Riqfinpro",#N/A,FALSE,"Tran"}</definedName>
    <definedName name="ad" hidden="1">{"Riqfin97",#N/A,FALSE,"Tran";"Riqfinpro",#N/A,FALSE,"Tran"}</definedName>
    <definedName name="adaD" localSheetId="7">#REF!</definedName>
    <definedName name="adaD" localSheetId="6">#REF!</definedName>
    <definedName name="adaD" localSheetId="0">#REF!</definedName>
    <definedName name="adaD" localSheetId="1">#REF!</definedName>
    <definedName name="adaD" localSheetId="2">#REF!</definedName>
    <definedName name="adaD" localSheetId="8">#REF!</definedName>
    <definedName name="adaD">#REF!</definedName>
    <definedName name="Adb">[51]CIRRs!$C$59</definedName>
    <definedName name="Adf">[51]CIRRs!$C$60</definedName>
    <definedName name="ADICIONAIS" localSheetId="7">#REF!</definedName>
    <definedName name="ADICIONAIS" localSheetId="6">#REF!</definedName>
    <definedName name="ADICIONAIS" localSheetId="0">#REF!</definedName>
    <definedName name="ADICIONAIS" localSheetId="1">#REF!</definedName>
    <definedName name="ADICIONAIS" localSheetId="2">#REF!</definedName>
    <definedName name="ADICIONAIS" localSheetId="8">#REF!</definedName>
    <definedName name="ADICIONAIS">#REF!</definedName>
    <definedName name="adrra" localSheetId="6">#REF!</definedName>
    <definedName name="adrra" localSheetId="0">#REF!</definedName>
    <definedName name="adrra" localSheetId="1">#REF!</definedName>
    <definedName name="adrra" localSheetId="2">#REF!</definedName>
    <definedName name="adrra" localSheetId="8">#REF!</definedName>
    <definedName name="adrra">#REF!</definedName>
    <definedName name="adsadrr" localSheetId="6" hidden="1">#REF!</definedName>
    <definedName name="adsadrr" localSheetId="0" hidden="1">#REF!</definedName>
    <definedName name="adsadrr" localSheetId="1" hidden="1">#REF!</definedName>
    <definedName name="adsadrr" localSheetId="2" hidden="1">#REF!</definedName>
    <definedName name="adsadrr" localSheetId="8" hidden="1">#REF!</definedName>
    <definedName name="adsadrr" hidden="1">#REF!</definedName>
    <definedName name="adsftreagtrgtqergt" localSheetId="1">[5]!adsftreagtrgtqergt</definedName>
    <definedName name="adsftreagtrgtqergt">[5]!adsftreagtrgtqergt</definedName>
    <definedName name="af" localSheetId="7" hidden="1">{"Tab1",#N/A,FALSE,"P";"Tab2",#N/A,FALSE,"P"}</definedName>
    <definedName name="af" localSheetId="6" hidden="1">{"Tab1",#N/A,FALSE,"P";"Tab2",#N/A,FALSE,"P"}</definedName>
    <definedName name="af" localSheetId="0" hidden="1">{"Tab1",#N/A,FALSE,"P";"Tab2",#N/A,FALSE,"P"}</definedName>
    <definedName name="af" localSheetId="1" hidden="1">{"Tab1",#N/A,FALSE,"P";"Tab2",#N/A,FALSE,"P"}</definedName>
    <definedName name="af" localSheetId="2" hidden="1">{"Tab1",#N/A,FALSE,"P";"Tab2",#N/A,FALSE,"P"}</definedName>
    <definedName name="af" localSheetId="8" hidden="1">{"Tab1",#N/A,FALSE,"P";"Tab2",#N/A,FALSE,"P"}</definedName>
    <definedName name="af" hidden="1">{"Tab1",#N/A,FALSE,"P";"Tab2",#N/A,FALSE,"P"}</definedName>
    <definedName name="aff" localSheetId="7" hidden="1">{"Tab1",#N/A,FALSE,"P";"Tab2",#N/A,FALSE,"P"}</definedName>
    <definedName name="aff" localSheetId="6" hidden="1">{"Tab1",#N/A,FALSE,"P";"Tab2",#N/A,FALSE,"P"}</definedName>
    <definedName name="aff" localSheetId="0" hidden="1">{"Tab1",#N/A,FALSE,"P";"Tab2",#N/A,FALSE,"P"}</definedName>
    <definedName name="aff" localSheetId="1" hidden="1">{"Tab1",#N/A,FALSE,"P";"Tab2",#N/A,FALSE,"P"}</definedName>
    <definedName name="aff" localSheetId="2" hidden="1">{"Tab1",#N/A,FALSE,"P";"Tab2",#N/A,FALSE,"P"}</definedName>
    <definedName name="aff" localSheetId="8" hidden="1">{"Tab1",#N/A,FALSE,"P";"Tab2",#N/A,FALSE,"P"}</definedName>
    <definedName name="aff" hidden="1">{"Tab1",#N/A,FALSE,"P";"Tab2",#N/A,FALSE,"P"}</definedName>
    <definedName name="ag" localSheetId="7" hidden="1">{"Tab1",#N/A,FALSE,"P";"Tab2",#N/A,FALSE,"P"}</definedName>
    <definedName name="ag" localSheetId="6" hidden="1">{"Tab1",#N/A,FALSE,"P";"Tab2",#N/A,FALSE,"P"}</definedName>
    <definedName name="ag" localSheetId="0" hidden="1">{"Tab1",#N/A,FALSE,"P";"Tab2",#N/A,FALSE,"P"}</definedName>
    <definedName name="ag" localSheetId="1" hidden="1">{"Tab1",#N/A,FALSE,"P";"Tab2",#N/A,FALSE,"P"}</definedName>
    <definedName name="ag" localSheetId="2" hidden="1">{"Tab1",#N/A,FALSE,"P";"Tab2",#N/A,FALSE,"P"}</definedName>
    <definedName name="ag" localSheetId="8" hidden="1">{"Tab1",#N/A,FALSE,"P";"Tab2",#N/A,FALSE,"P"}</definedName>
    <definedName name="ag" hidden="1">{"Tab1",#N/A,FALSE,"P";"Tab2",#N/A,FALSE,"P"}</definedName>
    <definedName name="AGO._89" localSheetId="7">#REF!</definedName>
    <definedName name="AGO._89" localSheetId="6">#REF!</definedName>
    <definedName name="AGO._89" localSheetId="0">#REF!</definedName>
    <definedName name="AGO._89" localSheetId="1">#REF!</definedName>
    <definedName name="AGO._89" localSheetId="2">#REF!</definedName>
    <definedName name="AGO._89" localSheetId="8">#REF!</definedName>
    <definedName name="AGO._89">#REF!</definedName>
    <definedName name="Agregados">'[49]Ganancias o Pérdidas BC'!$C$10:$H$34</definedName>
    <definedName name="ah" localSheetId="7" hidden="1">{"Riqfin97",#N/A,FALSE,"Tran";"Riqfinpro",#N/A,FALSE,"Tran"}</definedName>
    <definedName name="ah" localSheetId="6" hidden="1">{"Riqfin97",#N/A,FALSE,"Tran";"Riqfinpro",#N/A,FALSE,"Tran"}</definedName>
    <definedName name="ah" localSheetId="0" hidden="1">{"Riqfin97",#N/A,FALSE,"Tran";"Riqfinpro",#N/A,FALSE,"Tran"}</definedName>
    <definedName name="ah" localSheetId="1" hidden="1">{"Riqfin97",#N/A,FALSE,"Tran";"Riqfinpro",#N/A,FALSE,"Tran"}</definedName>
    <definedName name="ah" localSheetId="2" hidden="1">{"Riqfin97",#N/A,FALSE,"Tran";"Riqfinpro",#N/A,FALSE,"Tran"}</definedName>
    <definedName name="ah" localSheetId="8" hidden="1">{"Riqfin97",#N/A,FALSE,"Tran";"Riqfinpro",#N/A,FALSE,"Tran"}</definedName>
    <definedName name="ah" hidden="1">{"Riqfin97",#N/A,FALSE,"Tran";"Riqfinpro",#N/A,FALSE,"Tran"}</definedName>
    <definedName name="AI" localSheetId="1">'[52]Expenditure &amp; Saving'!$AF$1:$AF$65536</definedName>
    <definedName name="AI">'[52]Expenditure &amp; Saving'!$AF$1:$AF$65536</definedName>
    <definedName name="aj" localSheetId="7" hidden="1">{"Riqfin97",#N/A,FALSE,"Tran";"Riqfinpro",#N/A,FALSE,"Tran"}</definedName>
    <definedName name="aj" localSheetId="6" hidden="1">{"Riqfin97",#N/A,FALSE,"Tran";"Riqfinpro",#N/A,FALSE,"Tran"}</definedName>
    <definedName name="aj" localSheetId="0" hidden="1">{"Riqfin97",#N/A,FALSE,"Tran";"Riqfinpro",#N/A,FALSE,"Tran"}</definedName>
    <definedName name="aj" localSheetId="1" hidden="1">{"Riqfin97",#N/A,FALSE,"Tran";"Riqfinpro",#N/A,FALSE,"Tran"}</definedName>
    <definedName name="aj" localSheetId="2" hidden="1">{"Riqfin97",#N/A,FALSE,"Tran";"Riqfinpro",#N/A,FALSE,"Tran"}</definedName>
    <definedName name="aj" localSheetId="8" hidden="1">{"Riqfin97",#N/A,FALSE,"Tran";"Riqfinpro",#N/A,FALSE,"Tran"}</definedName>
    <definedName name="aj" hidden="1">{"Riqfin97",#N/A,FALSE,"Tran";"Riqfinpro",#N/A,FALSE,"Tran"}</definedName>
    <definedName name="AJU00" localSheetId="7">#REF!</definedName>
    <definedName name="AJU00" localSheetId="6">#REF!</definedName>
    <definedName name="AJU00" localSheetId="0">#REF!</definedName>
    <definedName name="AJU00" localSheetId="1">#REF!</definedName>
    <definedName name="AJU00" localSheetId="2">#REF!</definedName>
    <definedName name="AJU00" localSheetId="8">#REF!</definedName>
    <definedName name="AJU00">#REF!</definedName>
    <definedName name="AJUSTE">[53]GYP!$A$2</definedName>
    <definedName name="AJUSTE2" localSheetId="1">[54]GYP!$A$2</definedName>
    <definedName name="AJUSTE2">[54]GYP!$A$2</definedName>
    <definedName name="AJUV00" localSheetId="7">#REF!</definedName>
    <definedName name="AJUV00" localSheetId="6">#REF!</definedName>
    <definedName name="AJUV00" localSheetId="0">#REF!</definedName>
    <definedName name="AJUV00" localSheetId="1">#REF!</definedName>
    <definedName name="AJUV00" localSheetId="2">#REF!</definedName>
    <definedName name="AJUV00" localSheetId="8">#REF!</definedName>
    <definedName name="AJUV00">#REF!</definedName>
    <definedName name="AJUV97" localSheetId="6">#REF!</definedName>
    <definedName name="AJUV97" localSheetId="0">#REF!</definedName>
    <definedName name="AJUV97" localSheetId="1">#REF!</definedName>
    <definedName name="AJUV97" localSheetId="2">#REF!</definedName>
    <definedName name="AJUV97" localSheetId="8">#REF!</definedName>
    <definedName name="AJUV97">#REF!</definedName>
    <definedName name="AJUV98" localSheetId="6">#REF!</definedName>
    <definedName name="AJUV98" localSheetId="0">#REF!</definedName>
    <definedName name="AJUV98" localSheetId="1">#REF!</definedName>
    <definedName name="AJUV98" localSheetId="2">#REF!</definedName>
    <definedName name="AJUV98" localSheetId="8">#REF!</definedName>
    <definedName name="AJUV98">#REF!</definedName>
    <definedName name="AJUV99" localSheetId="6">#REF!</definedName>
    <definedName name="AJUV99" localSheetId="0">#REF!</definedName>
    <definedName name="AJUV99">#REF!</definedName>
    <definedName name="al" localSheetId="7" hidden="1">{"Riqfin97",#N/A,FALSE,"Tran";"Riqfinpro",#N/A,FALSE,"Tran"}</definedName>
    <definedName name="al" localSheetId="6" hidden="1">{"Riqfin97",#N/A,FALSE,"Tran";"Riqfinpro",#N/A,FALSE,"Tran"}</definedName>
    <definedName name="al" localSheetId="0" hidden="1">{"Riqfin97",#N/A,FALSE,"Tran";"Riqfinpro",#N/A,FALSE,"Tran"}</definedName>
    <definedName name="al" localSheetId="1" hidden="1">{"Riqfin97",#N/A,FALSE,"Tran";"Riqfinpro",#N/A,FALSE,"Tran"}</definedName>
    <definedName name="al" localSheetId="2" hidden="1">{"Riqfin97",#N/A,FALSE,"Tran";"Riqfinpro",#N/A,FALSE,"Tran"}</definedName>
    <definedName name="al" localSheetId="8" hidden="1">{"Riqfin97",#N/A,FALSE,"Tran";"Riqfinpro",#N/A,FALSE,"Tran"}</definedName>
    <definedName name="al" hidden="1">{"Riqfin97",#N/A,FALSE,"Tran";"Riqfinpro",#N/A,FALSE,"Tran"}</definedName>
    <definedName name="alimento">#N/A</definedName>
    <definedName name="alj" localSheetId="7" hidden="1">{"Riqfin97",#N/A,FALSE,"Tran";"Riqfinpro",#N/A,FALSE,"Tran"}</definedName>
    <definedName name="alj" localSheetId="6" hidden="1">{"Riqfin97",#N/A,FALSE,"Tran";"Riqfinpro",#N/A,FALSE,"Tran"}</definedName>
    <definedName name="alj" localSheetId="0" hidden="1">{"Riqfin97",#N/A,FALSE,"Tran";"Riqfinpro",#N/A,FALSE,"Tran"}</definedName>
    <definedName name="alj" localSheetId="1" hidden="1">{"Riqfin97",#N/A,FALSE,"Tran";"Riqfinpro",#N/A,FALSE,"Tran"}</definedName>
    <definedName name="alj" localSheetId="2" hidden="1">{"Riqfin97",#N/A,FALSE,"Tran";"Riqfinpro",#N/A,FALSE,"Tran"}</definedName>
    <definedName name="alj" localSheetId="8" hidden="1">{"Riqfin97",#N/A,FALSE,"Tran";"Riqfinpro",#N/A,FALSE,"Tran"}</definedName>
    <definedName name="alj" hidden="1">{"Riqfin97",#N/A,FALSE,"Tran";"Riqfinpro",#N/A,FALSE,"Tran"}</definedName>
    <definedName name="ALL">'[3]Imp:DSA output'!$C$9:$R$464</definedName>
    <definedName name="ALLBIRR" localSheetId="7">#REF!</definedName>
    <definedName name="ALLBIRR" localSheetId="6">#REF!</definedName>
    <definedName name="ALLBIRR" localSheetId="0">#REF!</definedName>
    <definedName name="ALLBIRR" localSheetId="1">#REF!</definedName>
    <definedName name="ALLBIRR" localSheetId="2">#REF!</definedName>
    <definedName name="ALLBIRR" localSheetId="8">#REF!</definedName>
    <definedName name="ALLBIRR">#REF!</definedName>
    <definedName name="AllData" localSheetId="6">#REF!</definedName>
    <definedName name="AllData" localSheetId="0">#REF!</definedName>
    <definedName name="AllData" localSheetId="1">#REF!</definedName>
    <definedName name="AllData" localSheetId="2">#REF!</definedName>
    <definedName name="AllData" localSheetId="8">#REF!</definedName>
    <definedName name="AllData">#REF!</definedName>
    <definedName name="ALLSDR" localSheetId="6">#REF!</definedName>
    <definedName name="ALLSDR" localSheetId="0">#REF!</definedName>
    <definedName name="ALLSDR" localSheetId="1">#REF!</definedName>
    <definedName name="ALLSDR" localSheetId="2">#REF!</definedName>
    <definedName name="ALLSDR" localSheetId="8">#REF!</definedName>
    <definedName name="ALLSDR">#REF!</definedName>
    <definedName name="alpha">'[55]Int rate table spreads'!$C$7</definedName>
    <definedName name="ALRM" localSheetId="7">#REF!</definedName>
    <definedName name="ALRM" localSheetId="6">#REF!</definedName>
    <definedName name="ALRM" localSheetId="0">#REF!</definedName>
    <definedName name="ALRM" localSheetId="1">#REF!</definedName>
    <definedName name="ALRM" localSheetId="2">#REF!</definedName>
    <definedName name="ALRM" localSheetId="8">#REF!</definedName>
    <definedName name="ALRM">#REF!</definedName>
    <definedName name="alter3a" localSheetId="6">#REF!</definedName>
    <definedName name="alter3a" localSheetId="0">#REF!</definedName>
    <definedName name="alter3a" localSheetId="1">#REF!</definedName>
    <definedName name="alter3a" localSheetId="2">#REF!</definedName>
    <definedName name="alter3a" localSheetId="8">#REF!</definedName>
    <definedName name="alter3a">#REF!</definedName>
    <definedName name="alter3b" localSheetId="6">#REF!</definedName>
    <definedName name="alter3b" localSheetId="0">#REF!</definedName>
    <definedName name="alter3b" localSheetId="1">#REF!</definedName>
    <definedName name="alter3b" localSheetId="2">#REF!</definedName>
    <definedName name="alter3b" localSheetId="8">#REF!</definedName>
    <definedName name="alter3b">#REF!</definedName>
    <definedName name="ALTNGDP_R" localSheetId="6">[56]Q1!#REF!</definedName>
    <definedName name="ALTNGDP_R" localSheetId="0">[56]Q1!#REF!</definedName>
    <definedName name="ALTNGDP_R" localSheetId="1">#REF!</definedName>
    <definedName name="ALTNGDP_R" localSheetId="2">[56]Q1!#REF!</definedName>
    <definedName name="ALTNGDP_R" localSheetId="8">[56]Q1!#REF!</definedName>
    <definedName name="ALTNGDP_R">[56]Q1!#REF!</definedName>
    <definedName name="ALTPCPI" localSheetId="6">[56]Q3!#REF!</definedName>
    <definedName name="ALTPCPI" localSheetId="0">[56]Q3!#REF!</definedName>
    <definedName name="ALTPCPI" localSheetId="1">#REF!</definedName>
    <definedName name="ALTPCPI" localSheetId="2">[56]Q3!#REF!</definedName>
    <definedName name="ALTPCPI" localSheetId="8">[56]Q3!#REF!</definedName>
    <definedName name="ALTPCPI">[56]Q3!#REF!</definedName>
    <definedName name="amort" localSheetId="7">#REF!</definedName>
    <definedName name="amort" localSheetId="6">#REF!</definedName>
    <definedName name="amort" localSheetId="0">#REF!</definedName>
    <definedName name="amort" localSheetId="1">#REF!</definedName>
    <definedName name="amort" localSheetId="2">#REF!</definedName>
    <definedName name="amort" localSheetId="8">#REF!</definedName>
    <definedName name="amort">#REF!</definedName>
    <definedName name="AMORTI" localSheetId="6">#REF!</definedName>
    <definedName name="AMORTI" localSheetId="0">#REF!</definedName>
    <definedName name="AMORTI" localSheetId="1">#REF!</definedName>
    <definedName name="AMORTI" localSheetId="2">#REF!</definedName>
    <definedName name="AMORTI" localSheetId="8">#REF!</definedName>
    <definedName name="AMORTI">#REF!</definedName>
    <definedName name="AMPO5">"Gráfico 8"</definedName>
    <definedName name="AMTZ_NEW" localSheetId="7">[57]Debt!#REF!</definedName>
    <definedName name="AMTZ_NEW" localSheetId="6">[57]Debt!#REF!</definedName>
    <definedName name="AMTZ_NEW" localSheetId="0">[57]Debt!#REF!</definedName>
    <definedName name="AMTZ_NEW" localSheetId="1">[57]Debt!#REF!</definedName>
    <definedName name="AMTZ_NEW" localSheetId="2">[57]Debt!#REF!</definedName>
    <definedName name="AMTZ_NEW" localSheetId="8">[57]Debt!#REF!</definedName>
    <definedName name="AMTZ_NEW">[57]Debt!#REF!</definedName>
    <definedName name="AMTZ_OLD" localSheetId="7">[57]Debt!#REF!</definedName>
    <definedName name="AMTZ_OLD" localSheetId="6">[57]Debt!#REF!</definedName>
    <definedName name="AMTZ_OLD" localSheetId="0">[57]Debt!#REF!</definedName>
    <definedName name="AMTZ_OLD" localSheetId="1">[57]Debt!#REF!</definedName>
    <definedName name="AMTZ_OLD" localSheetId="2">[57]Debt!#REF!</definedName>
    <definedName name="AMTZ_OLD" localSheetId="8">[57]Debt!#REF!</definedName>
    <definedName name="AMTZ_OLD">[57]Debt!#REF!</definedName>
    <definedName name="AMTZ_TOT" localSheetId="6">[57]Debt!#REF!</definedName>
    <definedName name="AMTZ_TOT" localSheetId="0">[57]Debt!#REF!</definedName>
    <definedName name="AMTZ_TOT" localSheetId="1">[57]Debt!#REF!</definedName>
    <definedName name="AMTZ_TOT" localSheetId="2">[57]Debt!#REF!</definedName>
    <definedName name="AMTZ_TOT" localSheetId="8">[57]Debt!#REF!</definedName>
    <definedName name="AMTZ_TOT">[57]Debt!#REF!</definedName>
    <definedName name="ANEXO2" localSheetId="7">[58]BCP!#REF!</definedName>
    <definedName name="ANEXO2" localSheetId="6">[58]BCP!#REF!</definedName>
    <definedName name="ANEXO2" localSheetId="0">[58]BCP!#REF!</definedName>
    <definedName name="ANEXO2" localSheetId="1">#REF!</definedName>
    <definedName name="ANEXO2" localSheetId="2">[58]BCP!#REF!</definedName>
    <definedName name="ANEXO2" localSheetId="8">[58]BCP!#REF!</definedName>
    <definedName name="ANEXO2">[58]BCP!#REF!</definedName>
    <definedName name="ANEXO3">#N/A</definedName>
    <definedName name="ANEXO4">#N/A</definedName>
    <definedName name="ANEXO5">#N/A</definedName>
    <definedName name="ANEXO6">#N/A</definedName>
    <definedName name="annual" localSheetId="1">[59]Contribution!$C$326:$DC$340</definedName>
    <definedName name="annual">[59]Contribution!$C$326:$DC$340</definedName>
    <definedName name="ANO00" localSheetId="7">#REF!</definedName>
    <definedName name="ANO00" localSheetId="6">#REF!</definedName>
    <definedName name="ANO00" localSheetId="0">#REF!</definedName>
    <definedName name="ANO00" localSheetId="1">#REF!</definedName>
    <definedName name="ANO00" localSheetId="2">#REF!</definedName>
    <definedName name="ANO00" localSheetId="8">#REF!</definedName>
    <definedName name="ANO00">#REF!</definedName>
    <definedName name="ANO00A" localSheetId="6">#REF!</definedName>
    <definedName name="ANO00A" localSheetId="0">#REF!</definedName>
    <definedName name="ANO00A" localSheetId="1">#REF!</definedName>
    <definedName name="ANO00A" localSheetId="2">#REF!</definedName>
    <definedName name="ANO00A" localSheetId="8">#REF!</definedName>
    <definedName name="ANO00A">#REF!</definedName>
    <definedName name="ANO00B" localSheetId="6">#REF!</definedName>
    <definedName name="ANO00B" localSheetId="0">#REF!</definedName>
    <definedName name="ANO00B" localSheetId="1">#REF!</definedName>
    <definedName name="ANO00B" localSheetId="2">#REF!</definedName>
    <definedName name="ANO00B" localSheetId="8">#REF!</definedName>
    <definedName name="ANO00B">#REF!</definedName>
    <definedName name="ANO97A" localSheetId="6">#REF!</definedName>
    <definedName name="ANO97A" localSheetId="0">#REF!</definedName>
    <definedName name="ANO97A">#REF!</definedName>
    <definedName name="ANO97B" localSheetId="6">#REF!</definedName>
    <definedName name="ANO97B" localSheetId="0">#REF!</definedName>
    <definedName name="ANO97B">#REF!</definedName>
    <definedName name="ANO98A" localSheetId="6">#REF!</definedName>
    <definedName name="ANO98A" localSheetId="0">#REF!</definedName>
    <definedName name="ANO98A">#REF!</definedName>
    <definedName name="ANO98B" localSheetId="6">#REF!</definedName>
    <definedName name="ANO98B" localSheetId="0">#REF!</definedName>
    <definedName name="ANO98B">#REF!</definedName>
    <definedName name="ANO99A" localSheetId="6">#REF!</definedName>
    <definedName name="ANO99A" localSheetId="0">#REF!</definedName>
    <definedName name="ANO99A">#REF!</definedName>
    <definedName name="ANO99B" localSheetId="6">#REF!</definedName>
    <definedName name="ANO99B" localSheetId="0">#REF!</definedName>
    <definedName name="ANO99B">#REF!</definedName>
    <definedName name="anual1">#N/A</definedName>
    <definedName name="AÑO">'[60]Federal-r'!$HE$5487</definedName>
    <definedName name="Apalancamiento">'[49]Ranking Bancario'!$R$6:$V$54</definedName>
    <definedName name="apigraphs">#N/A</definedName>
    <definedName name="appendix">[30]QNEWLOR!$J$3:$AU$7,[30]QNEWLOR!$J$21:$AU$77,[30]QNEWLOR!$J$91:$AU$149</definedName>
    <definedName name="APU" localSheetId="7">#REF!</definedName>
    <definedName name="APU" localSheetId="6">#REF!</definedName>
    <definedName name="APU" localSheetId="0">#REF!</definedName>
    <definedName name="APU" localSheetId="1">#REF!</definedName>
    <definedName name="APU" localSheetId="2">#REF!</definedName>
    <definedName name="APU" localSheetId="8">#REF!</definedName>
    <definedName name="APU">#REF!</definedName>
    <definedName name="AR">[61]ARBOL!$C$3</definedName>
    <definedName name="Arbol">'[49]Arbol Rentabilidad'!$B$6:$H$68</definedName>
    <definedName name="_xlnm.Print_Area">[62]MONTHLY!$A$2:$U$25,[62]MONTHLY!$A$29:$U$66,[62]MONTHLY!$A$71:$U$124,[62]MONTHLY!$A$127:$U$180,[62]MONTHLY!$A$183:$U$238,[62]MONTHLY!$A$244:$U$287,[62]MONTHLY!$A$291:$U$330</definedName>
    <definedName name="area_de_impressaoEST" localSheetId="7">#REF!</definedName>
    <definedName name="area_de_impressaoEST" localSheetId="6">#REF!</definedName>
    <definedName name="area_de_impressaoEST" localSheetId="0">#REF!</definedName>
    <definedName name="area_de_impressaoEST" localSheetId="1">#REF!</definedName>
    <definedName name="area_de_impressaoEST" localSheetId="2">#REF!</definedName>
    <definedName name="area_de_impressaoEST" localSheetId="8">#REF!</definedName>
    <definedName name="area_de_impressaoEST">#REF!</definedName>
    <definedName name="Área_impressão_DIR" localSheetId="6">#REF!</definedName>
    <definedName name="Área_impressão_DIR" localSheetId="0">#REF!</definedName>
    <definedName name="Área_impressão_DIR" localSheetId="1">#REF!</definedName>
    <definedName name="Área_impressão_DIR" localSheetId="2">#REF!</definedName>
    <definedName name="Área_impressão_DIR" localSheetId="8">#REF!</definedName>
    <definedName name="Área_impressão_DIR">#REF!</definedName>
    <definedName name="AREACONSTRUCCIO" localSheetId="6">#REF!</definedName>
    <definedName name="AREACONSTRUCCIO" localSheetId="0">#REF!</definedName>
    <definedName name="AREACONSTRUCCIO" localSheetId="1">#REF!</definedName>
    <definedName name="AREACONSTRUCCIO" localSheetId="2">#REF!</definedName>
    <definedName name="AREACONSTRUCCIO" localSheetId="8">#REF!</definedName>
    <definedName name="AREACONSTRUCCIO">#REF!</definedName>
    <definedName name="ARREC98" localSheetId="6">#REF!</definedName>
    <definedName name="ARREC98" localSheetId="0">#REF!</definedName>
    <definedName name="ARREC98">#REF!</definedName>
    <definedName name="ARREC99" localSheetId="6">#REF!</definedName>
    <definedName name="ARREC99" localSheetId="0">#REF!</definedName>
    <definedName name="ARREC99">#REF!</definedName>
    <definedName name="as" localSheetId="1" hidden="1">#REF!</definedName>
    <definedName name="as" hidden="1">'[63]Fax a enviar'!#REF!</definedName>
    <definedName name="ASAU" localSheetId="7">#REF!</definedName>
    <definedName name="ASAU" localSheetId="6">#REF!</definedName>
    <definedName name="ASAU" localSheetId="0">#REF!</definedName>
    <definedName name="ASAU" localSheetId="1">#REF!</definedName>
    <definedName name="ASAU" localSheetId="2">#REF!</definedName>
    <definedName name="ASAU" localSheetId="8">#REF!</definedName>
    <definedName name="ASAU">#REF!</definedName>
    <definedName name="ASAU1" localSheetId="6">#REF!</definedName>
    <definedName name="ASAU1" localSheetId="0">#REF!</definedName>
    <definedName name="ASAU1" localSheetId="1">#REF!</definedName>
    <definedName name="ASAU1" localSheetId="2">#REF!</definedName>
    <definedName name="ASAU1" localSheetId="8">#REF!</definedName>
    <definedName name="ASAU1">#REF!</definedName>
    <definedName name="asd" localSheetId="6">#REF!</definedName>
    <definedName name="asd" localSheetId="0">#REF!</definedName>
    <definedName name="asd" localSheetId="1">#REF!</definedName>
    <definedName name="asd" localSheetId="2">#REF!</definedName>
    <definedName name="asd" localSheetId="8">#REF!</definedName>
    <definedName name="asd">#REF!</definedName>
    <definedName name="ASDF" localSheetId="6">#REF!</definedName>
    <definedName name="ASDF" localSheetId="0">#REF!</definedName>
    <definedName name="ASDF">#REF!</definedName>
    <definedName name="ASDFG" localSheetId="6">#REF!</definedName>
    <definedName name="ASDFG" localSheetId="0">#REF!</definedName>
    <definedName name="ASDFG">#REF!</definedName>
    <definedName name="asdrae" localSheetId="6" hidden="1">#REF!</definedName>
    <definedName name="asdrae" localSheetId="0" hidden="1">#REF!</definedName>
    <definedName name="asdrae" localSheetId="1" hidden="1">#REF!</definedName>
    <definedName name="asdrae" hidden="1">#REF!</definedName>
    <definedName name="asdrra" localSheetId="6">#REF!</definedName>
    <definedName name="asdrra" localSheetId="0">#REF!</definedName>
    <definedName name="asdrra" localSheetId="1">#REF!</definedName>
    <definedName name="asdrra">#REF!</definedName>
    <definedName name="ase" localSheetId="6">#REF!</definedName>
    <definedName name="ase" localSheetId="0">#REF!</definedName>
    <definedName name="ase" localSheetId="1">#REF!</definedName>
    <definedName name="ase">#REF!</definedName>
    <definedName name="aser" localSheetId="6">#REF!</definedName>
    <definedName name="aser" localSheetId="0">#REF!</definedName>
    <definedName name="aser" localSheetId="1">#REF!</definedName>
    <definedName name="aser">#REF!</definedName>
    <definedName name="AsignadoA" localSheetId="6">#REF!</definedName>
    <definedName name="AsignadoA" localSheetId="0">#REF!</definedName>
    <definedName name="AsignadoA">#REF!</definedName>
    <definedName name="ASO" localSheetId="6">#REF!</definedName>
    <definedName name="ASO" localSheetId="0">#REF!</definedName>
    <definedName name="ASO">#REF!</definedName>
    <definedName name="asraa" localSheetId="6">#REF!</definedName>
    <definedName name="asraa" localSheetId="0">#REF!</definedName>
    <definedName name="asraa" localSheetId="1">#REF!</definedName>
    <definedName name="asraa">#REF!</definedName>
    <definedName name="asrraa44" localSheetId="6">#REF!</definedName>
    <definedName name="asrraa44" localSheetId="0">#REF!</definedName>
    <definedName name="asrraa44" localSheetId="1">#REF!</definedName>
    <definedName name="asrraa44">#REF!</definedName>
    <definedName name="ass">#N/A</definedName>
    <definedName name="ASSET">[61]SOLVENCIA!$D$48</definedName>
    <definedName name="Assistance">[64]Sheet1!$B$2:$T$56</definedName>
    <definedName name="ASSUM" localSheetId="7">#REF!</definedName>
    <definedName name="ASSUM" localSheetId="6">#REF!</definedName>
    <definedName name="ASSUM" localSheetId="0">#REF!</definedName>
    <definedName name="ASSUM" localSheetId="1">#REF!</definedName>
    <definedName name="ASSUM" localSheetId="2">#REF!</definedName>
    <definedName name="ASSUM" localSheetId="8">#REF!</definedName>
    <definedName name="ASSUM">#REF!</definedName>
    <definedName name="ASSUMPB" localSheetId="7">#REF!</definedName>
    <definedName name="ASSUMPB" localSheetId="6">#REF!</definedName>
    <definedName name="ASSUMPB" localSheetId="0">#REF!</definedName>
    <definedName name="ASSUMPB" localSheetId="1">#REF!</definedName>
    <definedName name="ASSUMPB" localSheetId="2">#REF!</definedName>
    <definedName name="ASSUMPB" localSheetId="8">#REF!</definedName>
    <definedName name="ASSUMPB">#REF!</definedName>
    <definedName name="atlantic">[65]nonopec!$D$424:$D$433</definedName>
    <definedName name="atrade" localSheetId="1">#REF!</definedName>
    <definedName name="atrade">[17]!atrade</definedName>
    <definedName name="ATS" localSheetId="7">#REF!</definedName>
    <definedName name="ATS" localSheetId="6">#REF!</definedName>
    <definedName name="ATS" localSheetId="0">#REF!</definedName>
    <definedName name="ATS" localSheetId="1">#REF!</definedName>
    <definedName name="ATS" localSheetId="2">#REF!</definedName>
    <definedName name="ATS" localSheetId="8">#REF!</definedName>
    <definedName name="ATS">#REF!</definedName>
    <definedName name="AUS" localSheetId="6">#REF!</definedName>
    <definedName name="AUS" localSheetId="0">#REF!</definedName>
    <definedName name="AUS" localSheetId="1">#REF!</definedName>
    <definedName name="AUS" localSheetId="2">#REF!</definedName>
    <definedName name="AUS" localSheetId="8">#REF!</definedName>
    <definedName name="AUS">#REF!</definedName>
    <definedName name="Australia_wt">'[66]OECD wgt'!$B$13</definedName>
    <definedName name="Austria_wt">'[66]OECD wgt'!$B$14</definedName>
    <definedName name="Average_Daily_Depreciation">'[67]Inter-Bank'!$G$5</definedName>
    <definedName name="Average_Weekly_Depreciation">'[67]Inter-Bank'!$K$5</definedName>
    <definedName name="Average_Weekly_Inter_Bank_Exchange_Rate">'[67]Inter-Bank'!$H$5</definedName>
    <definedName name="AVISO" localSheetId="7">#REF!</definedName>
    <definedName name="AVISO" localSheetId="6">#REF!</definedName>
    <definedName name="AVISO" localSheetId="0">#REF!</definedName>
    <definedName name="AVISO" localSheetId="1">#REF!</definedName>
    <definedName name="AVISO" localSheetId="2">#REF!</definedName>
    <definedName name="AVISO" localSheetId="8">#REF!</definedName>
    <definedName name="AVISO">#REF!</definedName>
    <definedName name="AZUA1.1.00___Administración_General" localSheetId="7">#REF!</definedName>
    <definedName name="AZUA1.1.00___Administración_General" localSheetId="6">#REF!</definedName>
    <definedName name="AZUA1.1.00___Administración_General" localSheetId="0">#REF!</definedName>
    <definedName name="AZUA1.1.00___Administración_General" localSheetId="1">#REF!</definedName>
    <definedName name="AZUA1.1.00___Administración_General" localSheetId="2">#REF!</definedName>
    <definedName name="AZUA1.1.00___Administración_General" localSheetId="8">#REF!</definedName>
    <definedName name="AZUA1.1.00___Administración_General">#REF!</definedName>
    <definedName name="AZUA2.1.00___Asuntos_económicos__comerciales_y_laborales" localSheetId="6">#REF!</definedName>
    <definedName name="AZUA2.1.00___Asuntos_económicos__comerciales_y_laborales" localSheetId="0">#REF!</definedName>
    <definedName name="AZUA2.1.00___Asuntos_económicos__comerciales_y_laborales" localSheetId="2">#REF!</definedName>
    <definedName name="AZUA2.1.00___Asuntos_económicos__comerciales_y_laborales" localSheetId="8">#REF!</definedName>
    <definedName name="AZUA2.1.00___Asuntos_económicos__comerciales_y_laborales">#REF!</definedName>
    <definedName name="B" localSheetId="6">#REF!</definedName>
    <definedName name="B" localSheetId="0">#REF!</definedName>
    <definedName name="B" localSheetId="1">#REF!</definedName>
    <definedName name="B">#REF!</definedName>
    <definedName name="b1std" localSheetId="6">#REF!</definedName>
    <definedName name="b1std" localSheetId="0">#REF!</definedName>
    <definedName name="b1std">#REF!</definedName>
    <definedName name="b2std" localSheetId="6">#REF!</definedName>
    <definedName name="b2std" localSheetId="0">#REF!</definedName>
    <definedName name="b2std">#REF!</definedName>
    <definedName name="ba">#N/A</definedName>
    <definedName name="Badea">[51]CIRRs!$C$67</definedName>
    <definedName name="BAL" localSheetId="7">#REF!</definedName>
    <definedName name="BAL" localSheetId="6">#REF!</definedName>
    <definedName name="BAL" localSheetId="0">#REF!</definedName>
    <definedName name="BAL" localSheetId="1">#REF!</definedName>
    <definedName name="BAL" localSheetId="2">#REF!</definedName>
    <definedName name="BAL" localSheetId="8">#REF!</definedName>
    <definedName name="BAL">#REF!</definedName>
    <definedName name="bALANCE" localSheetId="7" hidden="1">{"Minpmon",#N/A,FALSE,"Monthinput"}</definedName>
    <definedName name="bALANCE" localSheetId="6" hidden="1">{"Minpmon",#N/A,FALSE,"Monthinput"}</definedName>
    <definedName name="bALANCE" localSheetId="0" hidden="1">{"Minpmon",#N/A,FALSE,"Monthinput"}</definedName>
    <definedName name="bALANCE" localSheetId="1" hidden="1">{"Minpmon",#N/A,FALSE,"Monthinput"}</definedName>
    <definedName name="bALANCE" localSheetId="2" hidden="1">{"Minpmon",#N/A,FALSE,"Monthinput"}</definedName>
    <definedName name="bALANCE" localSheetId="8" hidden="1">{"Minpmon",#N/A,FALSE,"Monthinput"}</definedName>
    <definedName name="bALANCE" hidden="1">{"Minpmon",#N/A,FALSE,"Monthinput"}</definedName>
    <definedName name="BANCOS" localSheetId="7">#REF!</definedName>
    <definedName name="BANCOS" localSheetId="6">#REF!</definedName>
    <definedName name="BANCOS" localSheetId="0">#REF!</definedName>
    <definedName name="BANCOS" localSheetId="1">#REF!</definedName>
    <definedName name="BANCOS" localSheetId="2">#REF!</definedName>
    <definedName name="BANCOS" localSheetId="8">#REF!</definedName>
    <definedName name="BANCOS">#REF!</definedName>
    <definedName name="banks1" localSheetId="7">#REF!</definedName>
    <definedName name="banks1" localSheetId="6">#REF!</definedName>
    <definedName name="banks1" localSheetId="0">#REF!</definedName>
    <definedName name="banks1" localSheetId="1">#REF!</definedName>
    <definedName name="banks1" localSheetId="2">#REF!</definedName>
    <definedName name="banks1" localSheetId="8">#REF!</definedName>
    <definedName name="banks1">#REF!</definedName>
    <definedName name="banks2" localSheetId="6">#REF!</definedName>
    <definedName name="banks2" localSheetId="0">#REF!</definedName>
    <definedName name="banks2" localSheetId="2">#REF!</definedName>
    <definedName name="banks2" localSheetId="8">#REF!</definedName>
    <definedName name="banks2">#REF!</definedName>
    <definedName name="baron" localSheetId="6" hidden="1">#REF!</definedName>
    <definedName name="baron" localSheetId="0" hidden="1">#REF!</definedName>
    <definedName name="baron" hidden="1">#REF!</definedName>
    <definedName name="BASDAT" localSheetId="6">'[39]Annual Tables'!#REF!</definedName>
    <definedName name="BASDAT">'[39]Annual Tables'!#REF!</definedName>
    <definedName name="base">'[68]K. IMF Base'!$A$170:$CI$255</definedName>
    <definedName name="_xlnm.Database" localSheetId="7">#REF!</definedName>
    <definedName name="_xlnm.Database" localSheetId="6">#REF!</definedName>
    <definedName name="_xlnm.Database" localSheetId="0">#REF!</definedName>
    <definedName name="_xlnm.Database" localSheetId="1">#REF!</definedName>
    <definedName name="_xlnm.Database" localSheetId="2">#REF!</definedName>
    <definedName name="_xlnm.Database" localSheetId="8">#REF!</definedName>
    <definedName name="_xlnm.Database">#REF!</definedName>
    <definedName name="baseflow" localSheetId="7">'[68]K. IMF Base'!#REF!</definedName>
    <definedName name="baseflow" localSheetId="6">'[68]K. IMF Base'!#REF!</definedName>
    <definedName name="baseflow" localSheetId="0">'[68]K. IMF Base'!#REF!</definedName>
    <definedName name="baseflow" localSheetId="1">'[68]K. IMF Base'!#REF!</definedName>
    <definedName name="baseflow" localSheetId="2">'[68]K. IMF Base'!#REF!</definedName>
    <definedName name="baseflow" localSheetId="8">'[68]K. IMF Base'!#REF!</definedName>
    <definedName name="baseflow">'[68]K. IMF Base'!#REF!</definedName>
    <definedName name="BaseYear" localSheetId="7">#REF!</definedName>
    <definedName name="BaseYear" localSheetId="6">#REF!</definedName>
    <definedName name="BaseYear" localSheetId="0">#REF!</definedName>
    <definedName name="BaseYear" localSheetId="1">#REF!</definedName>
    <definedName name="BaseYear" localSheetId="2">#REF!</definedName>
    <definedName name="BaseYear" localSheetId="8">#REF!</definedName>
    <definedName name="BaseYear">#REF!</definedName>
    <definedName name="Basic_Data" localSheetId="6">#REF!</definedName>
    <definedName name="Basic_Data" localSheetId="0">#REF!</definedName>
    <definedName name="Basic_Data" localSheetId="1">#REF!</definedName>
    <definedName name="Basic_Data" localSheetId="2">#REF!</definedName>
    <definedName name="Basic_Data" localSheetId="8">#REF!</definedName>
    <definedName name="Basic_Data">#REF!</definedName>
    <definedName name="BASOMA" localSheetId="6">#REF!</definedName>
    <definedName name="BASOMA" localSheetId="0">#REF!</definedName>
    <definedName name="BASOMA" localSheetId="1">#REF!</definedName>
    <definedName name="BASOMA" localSheetId="2">#REF!</definedName>
    <definedName name="BASOMA" localSheetId="8">#REF!</definedName>
    <definedName name="BASOMA">#REF!</definedName>
    <definedName name="Batumi_debt" localSheetId="6">#REF!</definedName>
    <definedName name="Batumi_debt" localSheetId="0">#REF!</definedName>
    <definedName name="Batumi_debt">#REF!</definedName>
    <definedName name="Bave" localSheetId="6">#REF!</definedName>
    <definedName name="Bave" localSheetId="0">#REF!</definedName>
    <definedName name="Bave">#REF!</definedName>
    <definedName name="bb" localSheetId="7" hidden="1">{"Riqfin97",#N/A,FALSE,"Tran";"Riqfinpro",#N/A,FALSE,"Tran"}</definedName>
    <definedName name="bb" localSheetId="6" hidden="1">{"Riqfin97",#N/A,FALSE,"Tran";"Riqfinpro",#N/A,FALSE,"Tran"}</definedName>
    <definedName name="bb" localSheetId="0" hidden="1">{"Riqfin97",#N/A,FALSE,"Tran";"Riqfinpro",#N/A,FALSE,"Tran"}</definedName>
    <definedName name="bb" localSheetId="1" hidden="1">{"Riqfin97",#N/A,FALSE,"Tran";"Riqfinpro",#N/A,FALSE,"Tran"}</definedName>
    <definedName name="bb" localSheetId="2" hidden="1">{"Riqfin97",#N/A,FALSE,"Tran";"Riqfinpro",#N/A,FALSE,"Tran"}</definedName>
    <definedName name="bb" localSheetId="8" hidden="1">{"Riqfin97",#N/A,FALSE,"Tran";"Riqfinpro",#N/A,FALSE,"Tran"}</definedName>
    <definedName name="bb" hidden="1">{"Riqfin97",#N/A,FALSE,"Tran";"Riqfinpro",#N/A,FALSE,"Tran"}</definedName>
    <definedName name="BBB" localSheetId="7">#REF!</definedName>
    <definedName name="BBB" localSheetId="6">#REF!</definedName>
    <definedName name="BBB" localSheetId="0">#REF!</definedName>
    <definedName name="BBB" localSheetId="1">#REF!</definedName>
    <definedName name="BBB" localSheetId="2">#REF!</definedName>
    <definedName name="BBB" localSheetId="8">#REF!</definedName>
    <definedName name="BBB">#REF!</definedName>
    <definedName name="bbbb" localSheetId="7" hidden="1">{"Minpmon",#N/A,FALSE,"Monthinput"}</definedName>
    <definedName name="bbbb" localSheetId="6" hidden="1">{"Minpmon",#N/A,FALSE,"Monthinput"}</definedName>
    <definedName name="bbbb" localSheetId="0" hidden="1">{"Minpmon",#N/A,FALSE,"Monthinput"}</definedName>
    <definedName name="bbbb" localSheetId="1" hidden="1">{"Minpmon",#N/A,FALSE,"Monthinput"}</definedName>
    <definedName name="bbbb" localSheetId="2" hidden="1">{"Minpmon",#N/A,FALSE,"Monthinput"}</definedName>
    <definedName name="bbbb" localSheetId="8" hidden="1">{"Minpmon",#N/A,FALSE,"Monthinput"}</definedName>
    <definedName name="bbbb" hidden="1">{"Minpmon",#N/A,FALSE,"Monthinput"}</definedName>
    <definedName name="bbbbbbbbbbbbb" localSheetId="7" hidden="1">{"Tab1",#N/A,FALSE,"P";"Tab2",#N/A,FALSE,"P"}</definedName>
    <definedName name="bbbbbbbbbbbbb" localSheetId="6" hidden="1">{"Tab1",#N/A,FALSE,"P";"Tab2",#N/A,FALSE,"P"}</definedName>
    <definedName name="bbbbbbbbbbbbb" localSheetId="0" hidden="1">{"Tab1",#N/A,FALSE,"P";"Tab2",#N/A,FALSE,"P"}</definedName>
    <definedName name="bbbbbbbbbbbbb" localSheetId="1" hidden="1">{"Tab1",#N/A,FALSE,"P";"Tab2",#N/A,FALSE,"P"}</definedName>
    <definedName name="bbbbbbbbbbbbb" localSheetId="2" hidden="1">{"Tab1",#N/A,FALSE,"P";"Tab2",#N/A,FALSE,"P"}</definedName>
    <definedName name="bbbbbbbbbbbbb" localSheetId="8" hidden="1">{"Tab1",#N/A,FALSE,"P";"Tab2",#N/A,FALSE,"P"}</definedName>
    <definedName name="bbbbbbbbbbbbb" hidden="1">{"Tab1",#N/A,FALSE,"P";"Tab2",#N/A,FALSE,"P"}</definedName>
    <definedName name="BC" localSheetId="7">#REF!</definedName>
    <definedName name="BC" localSheetId="6">#REF!</definedName>
    <definedName name="BC" localSheetId="0">#REF!</definedName>
    <definedName name="BC" localSheetId="1">#REF!</definedName>
    <definedName name="BC" localSheetId="2">#REF!</definedName>
    <definedName name="BC" localSheetId="8">#REF!</definedName>
    <definedName name="BC">#REF!</definedName>
    <definedName name="BCA">#N/A</definedName>
    <definedName name="BCA_GDP">#N/A</definedName>
    <definedName name="BCA_NGDP" localSheetId="7">#REF!</definedName>
    <definedName name="BCA_NGDP" localSheetId="6">#REF!</definedName>
    <definedName name="BCA_NGDP" localSheetId="0">#REF!</definedName>
    <definedName name="BCA_NGDP" localSheetId="1">#REF!</definedName>
    <definedName name="BCA_NGDP" localSheetId="2">#REF!</definedName>
    <definedName name="BCA_NGDP" localSheetId="8">#REF!</definedName>
    <definedName name="BCA_NGDP">#REF!</definedName>
    <definedName name="BCEProg" localSheetId="7">#REF!</definedName>
    <definedName name="BCEProg" localSheetId="6">#REF!</definedName>
    <definedName name="BCEProg" localSheetId="0">#REF!</definedName>
    <definedName name="BCEProg" localSheetId="1">#REF!</definedName>
    <definedName name="BCEProg" localSheetId="2">#REF!</definedName>
    <definedName name="BCEProg" localSheetId="8">#REF!</definedName>
    <definedName name="BCEProg">#REF!</definedName>
    <definedName name="BCH" localSheetId="6">#REF!</definedName>
    <definedName name="BCH" localSheetId="0">#REF!</definedName>
    <definedName name="BCH" localSheetId="1">#REF!</definedName>
    <definedName name="BCH" localSheetId="2">#REF!</definedName>
    <definedName name="BCH" localSheetId="8">#REF!</definedName>
    <definedName name="BCH">#REF!</definedName>
    <definedName name="BCH_10G" localSheetId="6">#REF!</definedName>
    <definedName name="BCH_10G" localSheetId="0">#REF!</definedName>
    <definedName name="BCH_10G" localSheetId="1">#REF!</definedName>
    <definedName name="BCH_10G">#REF!</definedName>
    <definedName name="BCH_10R" localSheetId="6">#REF!</definedName>
    <definedName name="BCH_10R" localSheetId="0">#REF!</definedName>
    <definedName name="BCH_10R">#REF!</definedName>
    <definedName name="Bcos_Com_20G" localSheetId="6">#REF!</definedName>
    <definedName name="Bcos_Com_20G" localSheetId="0">#REF!</definedName>
    <definedName name="Bcos_Com_20G">#REF!</definedName>
    <definedName name="Bcos_Com20R" localSheetId="6">#REF!</definedName>
    <definedName name="Bcos_Com20R" localSheetId="0">#REF!</definedName>
    <definedName name="Bcos_Com20R">#REF!</definedName>
    <definedName name="BCRD15" hidden="1">'[69]Crédito SPNF (fiscal)'!#REF!</definedName>
    <definedName name="BDEAC">[51]CIRRs!$C$70</definedName>
    <definedName name="BE">#N/A</definedName>
    <definedName name="BEA" localSheetId="7">#REF!</definedName>
    <definedName name="BEA" localSheetId="6">#REF!</definedName>
    <definedName name="BEA" localSheetId="0">#REF!</definedName>
    <definedName name="BEA" localSheetId="1">#REF!</definedName>
    <definedName name="BEA" localSheetId="2">#REF!</definedName>
    <definedName name="BEA" localSheetId="8">#REF!</definedName>
    <definedName name="BEA">#REF!</definedName>
    <definedName name="BEABA" localSheetId="7">#REF!</definedName>
    <definedName name="BEABA" localSheetId="6">#REF!</definedName>
    <definedName name="BEABA" localSheetId="0">#REF!</definedName>
    <definedName name="BEABA" localSheetId="1">#REF!</definedName>
    <definedName name="BEABA" localSheetId="2">#REF!</definedName>
    <definedName name="BEABA" localSheetId="8">#REF!</definedName>
    <definedName name="BEABA">#REF!</definedName>
    <definedName name="BEABI" localSheetId="6">#REF!</definedName>
    <definedName name="BEABI" localSheetId="0">#REF!</definedName>
    <definedName name="BEABI" localSheetId="2">#REF!</definedName>
    <definedName name="BEABI" localSheetId="8">#REF!</definedName>
    <definedName name="BEABI">#REF!</definedName>
    <definedName name="BEAI">#N/A</definedName>
    <definedName name="BEAIB">#N/A</definedName>
    <definedName name="BEAIG">#N/A</definedName>
    <definedName name="BEAMU" localSheetId="7">#REF!</definedName>
    <definedName name="BEAMU" localSheetId="6">#REF!</definedName>
    <definedName name="BEAMU" localSheetId="0">#REF!</definedName>
    <definedName name="BEAMU" localSheetId="1">#REF!</definedName>
    <definedName name="BEAMU" localSheetId="2">#REF!</definedName>
    <definedName name="BEAMU" localSheetId="8">#REF!</definedName>
    <definedName name="BEAMU">#REF!</definedName>
    <definedName name="BEAP">#N/A</definedName>
    <definedName name="BEAPB">#N/A</definedName>
    <definedName name="BEAPG">#N/A</definedName>
    <definedName name="BEC" localSheetId="7">#REF!</definedName>
    <definedName name="BEC" localSheetId="6">#REF!</definedName>
    <definedName name="BEC" localSheetId="0">#REF!</definedName>
    <definedName name="BEC" localSheetId="1">#REF!</definedName>
    <definedName name="BEC" localSheetId="2">#REF!</definedName>
    <definedName name="BEC" localSheetId="8">#REF!</definedName>
    <definedName name="BEC">#REF!</definedName>
    <definedName name="BED" localSheetId="6">#REF!</definedName>
    <definedName name="BED" localSheetId="0">#REF!</definedName>
    <definedName name="BED" localSheetId="1">#REF!</definedName>
    <definedName name="BED" localSheetId="2">#REF!</definedName>
    <definedName name="BED" localSheetId="8">#REF!</definedName>
    <definedName name="BED">#REF!</definedName>
    <definedName name="BED_6" localSheetId="6">#REF!</definedName>
    <definedName name="BED_6" localSheetId="0">#REF!</definedName>
    <definedName name="BED_6" localSheetId="1">#REF!</definedName>
    <definedName name="BED_6" localSheetId="2">#REF!</definedName>
    <definedName name="BED_6" localSheetId="8">#REF!</definedName>
    <definedName name="BED_6">#REF!</definedName>
    <definedName name="BEDE" localSheetId="6">#REF!</definedName>
    <definedName name="BEDE" localSheetId="0">#REF!</definedName>
    <definedName name="BEDE">#REF!</definedName>
    <definedName name="BEF">[51]CIRRs!$C$79</definedName>
    <definedName name="Bei" localSheetId="7">[70]terms!#REF!</definedName>
    <definedName name="Bei" localSheetId="6">[70]terms!#REF!</definedName>
    <definedName name="Bei" localSheetId="0">[70]terms!#REF!</definedName>
    <definedName name="Bei" localSheetId="1">[70]terms!#REF!</definedName>
    <definedName name="Bei" localSheetId="2">[70]terms!#REF!</definedName>
    <definedName name="Bei" localSheetId="8">[70]terms!#REF!</definedName>
    <definedName name="Bei">[70]terms!#REF!</definedName>
    <definedName name="Belgium_wt">'[66]OECD wgt'!$B$15</definedName>
    <definedName name="BENEF98" localSheetId="7">#REF!</definedName>
    <definedName name="BENEF98" localSheetId="6">#REF!</definedName>
    <definedName name="BENEF98" localSheetId="0">#REF!</definedName>
    <definedName name="BENEF98" localSheetId="1">#REF!</definedName>
    <definedName name="BENEF98" localSheetId="2">#REF!</definedName>
    <definedName name="BENEF98" localSheetId="8">#REF!</definedName>
    <definedName name="BENEF98">#REF!</definedName>
    <definedName name="BENEF99" localSheetId="6">#REF!</definedName>
    <definedName name="BENEF99" localSheetId="0">#REF!</definedName>
    <definedName name="BENEF99" localSheetId="1">#REF!</definedName>
    <definedName name="BENEF99" localSheetId="2">#REF!</definedName>
    <definedName name="BENEF99" localSheetId="8">#REF!</definedName>
    <definedName name="BENEF99">#REF!</definedName>
    <definedName name="BeneficioNetoY3">'[71]Vaciado 1'!$F$153</definedName>
    <definedName name="BEO" localSheetId="7">#REF!</definedName>
    <definedName name="BEO" localSheetId="6">#REF!</definedName>
    <definedName name="BEO" localSheetId="0">#REF!</definedName>
    <definedName name="BEO" localSheetId="1">#REF!</definedName>
    <definedName name="BEO" localSheetId="2">#REF!</definedName>
    <definedName name="BEO" localSheetId="8">#REF!</definedName>
    <definedName name="BEO">#REF!</definedName>
    <definedName name="BER" localSheetId="7">#REF!</definedName>
    <definedName name="BER" localSheetId="6">#REF!</definedName>
    <definedName name="BER" localSheetId="0">#REF!</definedName>
    <definedName name="BER" localSheetId="1">#REF!</definedName>
    <definedName name="BER" localSheetId="2">#REF!</definedName>
    <definedName name="BER" localSheetId="8">#REF!</definedName>
    <definedName name="BER">#REF!</definedName>
    <definedName name="BERBA" localSheetId="6">#REF!</definedName>
    <definedName name="BERBA" localSheetId="0">#REF!</definedName>
    <definedName name="BERBA" localSheetId="2">#REF!</definedName>
    <definedName name="BERBA" localSheetId="8">#REF!</definedName>
    <definedName name="BERBA">#REF!</definedName>
    <definedName name="BERBI" localSheetId="6">#REF!</definedName>
    <definedName name="BERBI" localSheetId="0">#REF!</definedName>
    <definedName name="BERBI">#REF!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7">#REF!</definedName>
    <definedName name="BFD" localSheetId="6">#REF!</definedName>
    <definedName name="BFD" localSheetId="0">#REF!</definedName>
    <definedName name="BFD" localSheetId="1">#REF!</definedName>
    <definedName name="BFD" localSheetId="2">#REF!</definedName>
    <definedName name="BFD" localSheetId="8">#REF!</definedName>
    <definedName name="BFD">#REF!</definedName>
    <definedName name="BFDA" localSheetId="6">#REF!</definedName>
    <definedName name="BFDA" localSheetId="0">#REF!</definedName>
    <definedName name="BFDA" localSheetId="1">#REF!</definedName>
    <definedName name="BFDA" localSheetId="2">#REF!</definedName>
    <definedName name="BFDA" localSheetId="8">#REF!</definedName>
    <definedName name="BFDA">#REF!</definedName>
    <definedName name="BFDI" localSheetId="6">#REF!</definedName>
    <definedName name="BFDI" localSheetId="0">#REF!</definedName>
    <definedName name="BFDI" localSheetId="1">#REF!</definedName>
    <definedName name="BFDI" localSheetId="2">#REF!</definedName>
    <definedName name="BFDI" localSheetId="8">#REF!</definedName>
    <definedName name="BFDI">#REF!</definedName>
    <definedName name="BFDIL" localSheetId="6">#REF!</definedName>
    <definedName name="BFDIL" localSheetId="0">#REF!</definedName>
    <definedName name="BFDIL">#REF!</definedName>
    <definedName name="BFL">#N/A</definedName>
    <definedName name="BFL_C_G" localSheetId="7">#REF!</definedName>
    <definedName name="BFL_C_G" localSheetId="6">#REF!</definedName>
    <definedName name="BFL_C_G" localSheetId="0">#REF!</definedName>
    <definedName name="BFL_C_G" localSheetId="1">#REF!</definedName>
    <definedName name="BFL_C_G" localSheetId="2">#REF!</definedName>
    <definedName name="BFL_C_G" localSheetId="8">#REF!</definedName>
    <definedName name="BFL_C_G">#REF!</definedName>
    <definedName name="BFL_C_P" localSheetId="7">#REF!</definedName>
    <definedName name="BFL_C_P" localSheetId="6">#REF!</definedName>
    <definedName name="BFL_C_P" localSheetId="0">#REF!</definedName>
    <definedName name="BFL_C_P" localSheetId="1">#REF!</definedName>
    <definedName name="BFL_C_P" localSheetId="2">#REF!</definedName>
    <definedName name="BFL_C_P" localSheetId="8">#REF!</definedName>
    <definedName name="BFL_C_P">#REF!</definedName>
    <definedName name="BFL_CBA" localSheetId="6">#REF!</definedName>
    <definedName name="BFL_CBA" localSheetId="0">#REF!</definedName>
    <definedName name="BFL_CBA" localSheetId="2">#REF!</definedName>
    <definedName name="BFL_CBA" localSheetId="8">#REF!</definedName>
    <definedName name="BFL_CBA">#REF!</definedName>
    <definedName name="BFL_CBI" localSheetId="6">#REF!</definedName>
    <definedName name="BFL_CBI" localSheetId="0">#REF!</definedName>
    <definedName name="BFL_CBI">#REF!</definedName>
    <definedName name="BFL_CMU" localSheetId="6">#REF!</definedName>
    <definedName name="BFL_CMU" localSheetId="0">#REF!</definedName>
    <definedName name="BFL_CMU">#REF!</definedName>
    <definedName name="BFL_D">#N/A</definedName>
    <definedName name="BFL_D_G" localSheetId="7">#REF!</definedName>
    <definedName name="BFL_D_G" localSheetId="6">#REF!</definedName>
    <definedName name="BFL_D_G" localSheetId="0">#REF!</definedName>
    <definedName name="BFL_D_G" localSheetId="1">#REF!</definedName>
    <definedName name="BFL_D_G" localSheetId="2">#REF!</definedName>
    <definedName name="BFL_D_G" localSheetId="8">#REF!</definedName>
    <definedName name="BFL_D_G">#REF!</definedName>
    <definedName name="BFL_D_P" localSheetId="7">#REF!</definedName>
    <definedName name="BFL_D_P" localSheetId="6">#REF!</definedName>
    <definedName name="BFL_D_P" localSheetId="0">#REF!</definedName>
    <definedName name="BFL_D_P" localSheetId="1">#REF!</definedName>
    <definedName name="BFL_D_P" localSheetId="2">#REF!</definedName>
    <definedName name="BFL_D_P" localSheetId="8">#REF!</definedName>
    <definedName name="BFL_D_P">#REF!</definedName>
    <definedName name="BFL_DBA" localSheetId="6">#REF!</definedName>
    <definedName name="BFL_DBA" localSheetId="0">#REF!</definedName>
    <definedName name="BFL_DBA" localSheetId="2">#REF!</definedName>
    <definedName name="BFL_DBA" localSheetId="8">#REF!</definedName>
    <definedName name="BFL_DBA">#REF!</definedName>
    <definedName name="BFL_DBI" localSheetId="6">#REF!</definedName>
    <definedName name="BFL_DBI" localSheetId="0">#REF!</definedName>
    <definedName name="BFL_DBI">#REF!</definedName>
    <definedName name="BFL_DF">#N/A</definedName>
    <definedName name="BFL_DMU" localSheetId="7">#REF!</definedName>
    <definedName name="BFL_DMU" localSheetId="6">#REF!</definedName>
    <definedName name="BFL_DMU" localSheetId="0">#REF!</definedName>
    <definedName name="BFL_DMU" localSheetId="1">#REF!</definedName>
    <definedName name="BFL_DMU" localSheetId="2">#REF!</definedName>
    <definedName name="BFL_DMU" localSheetId="8">#REF!</definedName>
    <definedName name="BFL_DMU">#REF!</definedName>
    <definedName name="BFLB">#N/A</definedName>
    <definedName name="BFLB_D">#N/A</definedName>
    <definedName name="BFLB_DF">#N/A</definedName>
    <definedName name="BFLD_DF" localSheetId="1">#REF!</definedName>
    <definedName name="BFLD_DF">[72]!BFLD_DF</definedName>
    <definedName name="BFLD_DF1">#N/A</definedName>
    <definedName name="BFLD_DF2">#N/A</definedName>
    <definedName name="BFLG">#N/A</definedName>
    <definedName name="BFLG_D">#N/A</definedName>
    <definedName name="BFLG_DF">#N/A</definedName>
    <definedName name="BFLRES" localSheetId="7">#REF!</definedName>
    <definedName name="BFLRES" localSheetId="6">#REF!</definedName>
    <definedName name="BFLRES" localSheetId="0">#REF!</definedName>
    <definedName name="BFLRES" localSheetId="1">#REF!</definedName>
    <definedName name="BFLRES" localSheetId="2">#REF!</definedName>
    <definedName name="BFLRES" localSheetId="8">#REF!</definedName>
    <definedName name="BFLRES">#REF!</definedName>
    <definedName name="BFO" localSheetId="6">#REF!</definedName>
    <definedName name="BFO" localSheetId="0">#REF!</definedName>
    <definedName name="BFO" localSheetId="1">#REF!</definedName>
    <definedName name="BFO" localSheetId="2">#REF!</definedName>
    <definedName name="BFO" localSheetId="8">#REF!</definedName>
    <definedName name="BFO">#REF!</definedName>
    <definedName name="BFO_S" localSheetId="6">#REF!</definedName>
    <definedName name="BFO_S" localSheetId="0">#REF!</definedName>
    <definedName name="BFO_S" localSheetId="2">#REF!</definedName>
    <definedName name="BFO_S" localSheetId="8">#REF!</definedName>
    <definedName name="BFO_S">#REF!</definedName>
    <definedName name="BFOA" localSheetId="6">#REF!</definedName>
    <definedName name="BFOA" localSheetId="0">#REF!</definedName>
    <definedName name="BFOA" localSheetId="1">#REF!</definedName>
    <definedName name="BFOA">#REF!</definedName>
    <definedName name="BFOAG" localSheetId="6">#REF!</definedName>
    <definedName name="BFOAG" localSheetId="0">#REF!</definedName>
    <definedName name="BFOAG" localSheetId="1">#REF!</definedName>
    <definedName name="BFOAG">#REF!</definedName>
    <definedName name="BFOL" localSheetId="6">#REF!</definedName>
    <definedName name="BFOL" localSheetId="0">#REF!</definedName>
    <definedName name="BFOL">#REF!</definedName>
    <definedName name="BFOL_B" localSheetId="6">#REF!</definedName>
    <definedName name="BFOL_B" localSheetId="0">#REF!</definedName>
    <definedName name="BFOL_B">#REF!</definedName>
    <definedName name="BFOL_G" localSheetId="6">#REF!</definedName>
    <definedName name="BFOL_G" localSheetId="0">#REF!</definedName>
    <definedName name="BFOL_G">#REF!</definedName>
    <definedName name="BFOL_L" localSheetId="6">#REF!</definedName>
    <definedName name="BFOL_L" localSheetId="0">#REF!</definedName>
    <definedName name="BFOL_L">#REF!</definedName>
    <definedName name="BFOL_O" localSheetId="6">#REF!</definedName>
    <definedName name="BFOL_O" localSheetId="0">#REF!</definedName>
    <definedName name="BFOL_O">#REF!</definedName>
    <definedName name="BFOL_S" localSheetId="6">#REF!</definedName>
    <definedName name="BFOL_S" localSheetId="0">#REF!</definedName>
    <definedName name="BFOL_S">#REF!</definedName>
    <definedName name="BFOLB" localSheetId="6">#REF!</definedName>
    <definedName name="BFOLB" localSheetId="0">#REF!</definedName>
    <definedName name="BFOLB">#REF!</definedName>
    <definedName name="BFOLG_L" localSheetId="6">#REF!</definedName>
    <definedName name="BFOLG_L" localSheetId="0">#REF!</definedName>
    <definedName name="BFOLG_L">#REF!</definedName>
    <definedName name="BFOTH" localSheetId="6">#REF!</definedName>
    <definedName name="BFOTH" localSheetId="0">#REF!</definedName>
    <definedName name="BFOTH">#REF!</definedName>
    <definedName name="BFP" localSheetId="6">#REF!</definedName>
    <definedName name="BFP" localSheetId="0">#REF!</definedName>
    <definedName name="BFP">#REF!</definedName>
    <definedName name="BFPA" localSheetId="6">#REF!</definedName>
    <definedName name="BFPA" localSheetId="0">#REF!</definedName>
    <definedName name="BFPA">#REF!</definedName>
    <definedName name="BFPAG" localSheetId="6">#REF!</definedName>
    <definedName name="BFPAG" localSheetId="0">#REF!</definedName>
    <definedName name="BFPAG">#REF!</definedName>
    <definedName name="BFPL" localSheetId="6">#REF!</definedName>
    <definedName name="BFPL" localSheetId="0">#REF!</definedName>
    <definedName name="BFPL">#REF!</definedName>
    <definedName name="BFPLBN" localSheetId="6">#REF!</definedName>
    <definedName name="BFPLBN" localSheetId="0">#REF!</definedName>
    <definedName name="BFPLBN">#REF!</definedName>
    <definedName name="BFPLD" localSheetId="6">#REF!</definedName>
    <definedName name="BFPLD" localSheetId="0">#REF!</definedName>
    <definedName name="BFPLD">#REF!</definedName>
    <definedName name="BFPLD_G" localSheetId="6">#REF!</definedName>
    <definedName name="BFPLD_G" localSheetId="0">#REF!</definedName>
    <definedName name="BFPLD_G">#REF!</definedName>
    <definedName name="BFPLE" localSheetId="6">#REF!</definedName>
    <definedName name="BFPLE" localSheetId="0">#REF!</definedName>
    <definedName name="BFPLE">#REF!</definedName>
    <definedName name="BFPLE_G" localSheetId="6">#REF!</definedName>
    <definedName name="BFPLE_G" localSheetId="0">#REF!</definedName>
    <definedName name="BFPLE_G">#REF!</definedName>
    <definedName name="BFPLMM" localSheetId="6">#REF!</definedName>
    <definedName name="BFPLMM" localSheetId="0">#REF!</definedName>
    <definedName name="BFPLMM">#REF!</definedName>
    <definedName name="BFRA">#N/A</definedName>
    <definedName name="BFUND" localSheetId="7">#REF!</definedName>
    <definedName name="BFUND" localSheetId="6">#REF!</definedName>
    <definedName name="BFUND" localSheetId="0">#REF!</definedName>
    <definedName name="BFUND" localSheetId="1">#REF!</definedName>
    <definedName name="BFUND" localSheetId="2">#REF!</definedName>
    <definedName name="BFUND" localSheetId="8">#REF!</definedName>
    <definedName name="BFUND">#REF!</definedName>
    <definedName name="BGS" localSheetId="6">#REF!</definedName>
    <definedName name="BGS" localSheetId="0">#REF!</definedName>
    <definedName name="BGS" localSheetId="1">#REF!</definedName>
    <definedName name="BGS" localSheetId="2">#REF!</definedName>
    <definedName name="BGS" localSheetId="8">#REF!</definedName>
    <definedName name="BGS">#REF!</definedName>
    <definedName name="BI">#N/A</definedName>
    <definedName name="BIO" localSheetId="6">[40]raw!#REF!</definedName>
    <definedName name="BIO" localSheetId="0">[40]raw!#REF!</definedName>
    <definedName name="BIO" localSheetId="2">[40]raw!#REF!</definedName>
    <definedName name="BIO" localSheetId="8">[40]raw!#REF!</definedName>
    <definedName name="BIO">[40]raw!#REF!</definedName>
    <definedName name="BIP" localSheetId="7">#REF!</definedName>
    <definedName name="BIP" localSheetId="6">#REF!</definedName>
    <definedName name="BIP" localSheetId="0">#REF!</definedName>
    <definedName name="BIP" localSheetId="1">#REF!</definedName>
    <definedName name="BIP" localSheetId="2">#REF!</definedName>
    <definedName name="BIP" localSheetId="8">#REF!</definedName>
    <definedName name="BIP">#REF!</definedName>
    <definedName name="BK">#N/A</definedName>
    <definedName name="BKF">#N/A</definedName>
    <definedName name="BKFA" localSheetId="7">#REF!</definedName>
    <definedName name="BKFA" localSheetId="6">#REF!</definedName>
    <definedName name="BKFA" localSheetId="0">#REF!</definedName>
    <definedName name="BKFA" localSheetId="1">#REF!</definedName>
    <definedName name="BKFA" localSheetId="2">#REF!</definedName>
    <definedName name="BKFA" localSheetId="8">#REF!</definedName>
    <definedName name="BKFA">#REF!</definedName>
    <definedName name="BKFBA" localSheetId="7">#REF!</definedName>
    <definedName name="BKFBA" localSheetId="6">#REF!</definedName>
    <definedName name="BKFBA" localSheetId="0">#REF!</definedName>
    <definedName name="BKFBA" localSheetId="1">#REF!</definedName>
    <definedName name="BKFBA" localSheetId="2">#REF!</definedName>
    <definedName name="BKFBA" localSheetId="8">#REF!</definedName>
    <definedName name="BKFBA">#REF!</definedName>
    <definedName name="BKFBI" localSheetId="6">#REF!</definedName>
    <definedName name="BKFBI" localSheetId="0">#REF!</definedName>
    <definedName name="BKFBI" localSheetId="2">#REF!</definedName>
    <definedName name="BKFBI" localSheetId="8">#REF!</definedName>
    <definedName name="BKFBI">#REF!</definedName>
    <definedName name="BKFMU" localSheetId="6">#REF!</definedName>
    <definedName name="BKFMU" localSheetId="0">#REF!</definedName>
    <definedName name="BKFMU">#REF!</definedName>
    <definedName name="BKO" localSheetId="6">#REF!</definedName>
    <definedName name="BKO" localSheetId="0">#REF!</definedName>
    <definedName name="BKO" localSheetId="1">#REF!</definedName>
    <definedName name="BKO">#REF!</definedName>
    <definedName name="bla" localSheetId="6" hidden="1">#REF!</definedName>
    <definedName name="bla" localSheetId="0" hidden="1">#REF!</definedName>
    <definedName name="bla" localSheetId="1" hidden="1">#REF!</definedName>
    <definedName name="bla" hidden="1">#REF!</definedName>
    <definedName name="bloco1" localSheetId="6">#REF!</definedName>
    <definedName name="bloco1" localSheetId="0">#REF!</definedName>
    <definedName name="bloco1">#REF!</definedName>
    <definedName name="BLOQUE1">[73]RECIMP99!$A$1:$Q$74</definedName>
    <definedName name="BLOQUE2">[73]RECIMP2000!$A$1:$Q$74</definedName>
    <definedName name="BLOQUE3">[73]RECIMP99!$A$274:$Q$274</definedName>
    <definedName name="BLOQUE4">[73]RECIMP2000real!$A$1:$Q$74</definedName>
    <definedName name="BLOQUE5">[73]RECIMP99!$V$1:$AK$74</definedName>
    <definedName name="BLOQUE6">[73]RECIMP2000!$W$1:$AJ$75</definedName>
    <definedName name="BLOQUE7">[73]RECIMP99!$V$274:$AK$274</definedName>
    <definedName name="BLOQUE8">[73]RECIMP2000real!$V$1:$AK$74</definedName>
    <definedName name="BLPH1" hidden="1">'[74]Ex rate bloom'!$A$4</definedName>
    <definedName name="BLPH2" hidden="1">'[74]Ex rate bloom'!$D$4</definedName>
    <definedName name="BLPH3" hidden="1">'[74]Ex rate bloom'!$G$4</definedName>
    <definedName name="BLPH4" hidden="1">'[74]Ex rate bloom'!$J$4</definedName>
    <definedName name="BLPH5" hidden="1">'[74]Ex rate bloom'!$M$4</definedName>
    <definedName name="BLPH6" hidden="1">'[74]Ex rate bloom'!$P$4</definedName>
    <definedName name="BLPH7" hidden="1">'[74]Ex rate bloom'!$S$4</definedName>
    <definedName name="BLPH8" hidden="1">'[74]Ex rate bloom'!$V$4</definedName>
    <definedName name="BM" localSheetId="7">#REF!</definedName>
    <definedName name="BM" localSheetId="6">#REF!</definedName>
    <definedName name="BM" localSheetId="0">#REF!</definedName>
    <definedName name="BM" localSheetId="1">#REF!</definedName>
    <definedName name="BM" localSheetId="2">#REF!</definedName>
    <definedName name="BM" localSheetId="8">#REF!</definedName>
    <definedName name="BM">#REF!</definedName>
    <definedName name="BMG">[75]Q6!$E$28:$AH$28</definedName>
    <definedName name="BMI" localSheetId="7">#REF!</definedName>
    <definedName name="BMI" localSheetId="6">#REF!</definedName>
    <definedName name="BMI" localSheetId="0">#REF!</definedName>
    <definedName name="BMI" localSheetId="1">#REF!</definedName>
    <definedName name="BMI" localSheetId="2">#REF!</definedName>
    <definedName name="BMI" localSheetId="8">#REF!</definedName>
    <definedName name="BMI">#REF!</definedName>
    <definedName name="BMII">#N/A</definedName>
    <definedName name="BMII_7" localSheetId="7">#REF!</definedName>
    <definedName name="BMII_7" localSheetId="6">#REF!</definedName>
    <definedName name="BMII_7" localSheetId="0">#REF!</definedName>
    <definedName name="BMII_7" localSheetId="1">#REF!</definedName>
    <definedName name="BMII_7" localSheetId="2">#REF!</definedName>
    <definedName name="BMII_7" localSheetId="8">#REF!</definedName>
    <definedName name="BMII_7">#REF!</definedName>
    <definedName name="BMII_G" localSheetId="7">#REF!</definedName>
    <definedName name="BMII_G" localSheetId="6">#REF!</definedName>
    <definedName name="BMII_G" localSheetId="0">#REF!</definedName>
    <definedName name="BMII_G" localSheetId="1">#REF!</definedName>
    <definedName name="BMII_G" localSheetId="2">#REF!</definedName>
    <definedName name="BMII_G" localSheetId="8">#REF!</definedName>
    <definedName name="BMII_G">#REF!</definedName>
    <definedName name="BMII_P" localSheetId="6">#REF!</definedName>
    <definedName name="BMII_P" localSheetId="0">#REF!</definedName>
    <definedName name="BMII_P" localSheetId="2">#REF!</definedName>
    <definedName name="BMII_P" localSheetId="8">#REF!</definedName>
    <definedName name="BMII_P">#REF!</definedName>
    <definedName name="BMIIB">#N/A</definedName>
    <definedName name="BMIIBA" localSheetId="7">#REF!</definedName>
    <definedName name="BMIIBA" localSheetId="6">#REF!</definedName>
    <definedName name="BMIIBA" localSheetId="0">#REF!</definedName>
    <definedName name="BMIIBA" localSheetId="1">#REF!</definedName>
    <definedName name="BMIIBA" localSheetId="2">#REF!</definedName>
    <definedName name="BMIIBA" localSheetId="8">#REF!</definedName>
    <definedName name="BMIIBA">#REF!</definedName>
    <definedName name="BMIIBI" localSheetId="7">#REF!</definedName>
    <definedName name="BMIIBI" localSheetId="6">#REF!</definedName>
    <definedName name="BMIIBI" localSheetId="0">#REF!</definedName>
    <definedName name="BMIIBI" localSheetId="1">#REF!</definedName>
    <definedName name="BMIIBI" localSheetId="2">#REF!</definedName>
    <definedName name="BMIIBI" localSheetId="8">#REF!</definedName>
    <definedName name="BMIIBI">#REF!</definedName>
    <definedName name="BMIIG">#N/A</definedName>
    <definedName name="BMIIMU" localSheetId="7">#REF!</definedName>
    <definedName name="BMIIMU" localSheetId="6">#REF!</definedName>
    <definedName name="BMIIMU" localSheetId="0">#REF!</definedName>
    <definedName name="BMIIMU" localSheetId="1">#REF!</definedName>
    <definedName name="BMIIMU" localSheetId="2">#REF!</definedName>
    <definedName name="BMIIMU" localSheetId="8">#REF!</definedName>
    <definedName name="BMIIMU">#REF!</definedName>
    <definedName name="BMS" localSheetId="6">#REF!</definedName>
    <definedName name="BMS" localSheetId="0">#REF!</definedName>
    <definedName name="BMS" localSheetId="1">#REF!</definedName>
    <definedName name="BMS" localSheetId="2">#REF!</definedName>
    <definedName name="BMS" localSheetId="8">#REF!</definedName>
    <definedName name="BMS">#REF!</definedName>
    <definedName name="BNEO" localSheetId="6">#REF!</definedName>
    <definedName name="BNEO" localSheetId="0">#REF!</definedName>
    <definedName name="BNEO" localSheetId="2">#REF!</definedName>
    <definedName name="BNEO" localSheetId="8">#REF!</definedName>
    <definedName name="BNEO">#REF!</definedName>
    <definedName name="BNF">"CA"</definedName>
    <definedName name="BO" localSheetId="7">#REF!</definedName>
    <definedName name="BO" localSheetId="6">#REF!</definedName>
    <definedName name="BO" localSheetId="0">#REF!</definedName>
    <definedName name="BO" localSheetId="1">#REF!</definedName>
    <definedName name="BO" localSheetId="2">#REF!</definedName>
    <definedName name="BO" localSheetId="8">#REF!</definedName>
    <definedName name="BO">#REF!</definedName>
    <definedName name="BOG" localSheetId="6">#REF!</definedName>
    <definedName name="BOG" localSheetId="0">#REF!</definedName>
    <definedName name="BOG" localSheetId="1">#REF!</definedName>
    <definedName name="BOG" localSheetId="2">#REF!</definedName>
    <definedName name="BOG" localSheetId="8">#REF!</definedName>
    <definedName name="BOG">#REF!</definedName>
    <definedName name="BOLETIN" localSheetId="6">[58]BCP!#REF!</definedName>
    <definedName name="BOLETIN" localSheetId="0">[58]BCP!#REF!</definedName>
    <definedName name="BOLETIN" localSheetId="1">#REF!</definedName>
    <definedName name="BOLETIN" localSheetId="2">[58]BCP!#REF!</definedName>
    <definedName name="BOLETIN" localSheetId="8">[58]BCP!#REF!</definedName>
    <definedName name="BOLETIN">[58]BCP!#REF!</definedName>
    <definedName name="Bolivia" localSheetId="7">#REF!</definedName>
    <definedName name="Bolivia" localSheetId="6">#REF!</definedName>
    <definedName name="Bolivia" localSheetId="0">#REF!</definedName>
    <definedName name="Bolivia" localSheetId="1">#REF!</definedName>
    <definedName name="Bolivia" localSheetId="2">#REF!</definedName>
    <definedName name="Bolivia" localSheetId="8">#REF!</definedName>
    <definedName name="Bolivia">#REF!</definedName>
    <definedName name="BOP">#N/A</definedName>
    <definedName name="BOPF" localSheetId="7">#REF!</definedName>
    <definedName name="BOPF" localSheetId="6">#REF!</definedName>
    <definedName name="BOPF" localSheetId="0">#REF!</definedName>
    <definedName name="BOPF" localSheetId="1">#REF!</definedName>
    <definedName name="BOPF" localSheetId="2">#REF!</definedName>
    <definedName name="BOPF" localSheetId="8">#REF!</definedName>
    <definedName name="BOPF">#REF!</definedName>
    <definedName name="BOPUSD" localSheetId="6">#REF!</definedName>
    <definedName name="BOPUSD" localSheetId="0">#REF!</definedName>
    <definedName name="BOPUSD" localSheetId="1">#REF!</definedName>
    <definedName name="BOPUSD" localSheetId="2">#REF!</definedName>
    <definedName name="BOPUSD" localSheetId="8">#REF!</definedName>
    <definedName name="BOPUSD">#REF!</definedName>
    <definedName name="BORRA_CUADROS" localSheetId="1">#REF!</definedName>
    <definedName name="BORRA_CUADROS">[76]!BORRA_CUADROS</definedName>
    <definedName name="BPBNF" localSheetId="7">#REF!</definedName>
    <definedName name="BPBNF" localSheetId="6">#REF!</definedName>
    <definedName name="BPBNF" localSheetId="0">#REF!</definedName>
    <definedName name="BPBNF" localSheetId="1">#REF!</definedName>
    <definedName name="BPBNF" localSheetId="2">#REF!</definedName>
    <definedName name="BPBNF" localSheetId="8">#REF!</definedName>
    <definedName name="BPBNF">#REF!</definedName>
    <definedName name="BRASS" localSheetId="6">#REF!</definedName>
    <definedName name="BRASS" localSheetId="0">#REF!</definedName>
    <definedName name="BRASS" localSheetId="1">#REF!</definedName>
    <definedName name="BRASS" localSheetId="2">#REF!</definedName>
    <definedName name="BRASS" localSheetId="8">#REF!</definedName>
    <definedName name="BRASS">#REF!</definedName>
    <definedName name="BRASS_1" localSheetId="6">#REF!</definedName>
    <definedName name="BRASS_1" localSheetId="0">#REF!</definedName>
    <definedName name="BRASS_1" localSheetId="1">#REF!</definedName>
    <definedName name="BRASS_1" localSheetId="2">#REF!</definedName>
    <definedName name="BRASS_1" localSheetId="8">#REF!</definedName>
    <definedName name="BRASS_1">#REF!</definedName>
    <definedName name="BRASS_6" localSheetId="6">#REF!</definedName>
    <definedName name="BRASS_6" localSheetId="0">#REF!</definedName>
    <definedName name="BRASS_6">#REF!</definedName>
    <definedName name="Brazil" localSheetId="6">#REF!</definedName>
    <definedName name="Brazil" localSheetId="0">#REF!</definedName>
    <definedName name="Brazil">#REF!</definedName>
    <definedName name="BRECHA">[61]BRECHA!$E$3</definedName>
    <definedName name="BS" localSheetId="7">#REF!</definedName>
    <definedName name="BS" localSheetId="6">#REF!</definedName>
    <definedName name="BS" localSheetId="0">#REF!</definedName>
    <definedName name="BS" localSheetId="1">#REF!</definedName>
    <definedName name="BS" localSheetId="2">#REF!</definedName>
    <definedName name="BS" localSheetId="8">#REF!</definedName>
    <definedName name="BS">#REF!</definedName>
    <definedName name="BS1A" localSheetId="6">#REF!</definedName>
    <definedName name="BS1A" localSheetId="0">#REF!</definedName>
    <definedName name="BS1A" localSheetId="1">#REF!</definedName>
    <definedName name="BS1A" localSheetId="2">#REF!</definedName>
    <definedName name="BS1A" localSheetId="8">#REF!</definedName>
    <definedName name="BS1A">#REF!</definedName>
    <definedName name="Bstd" localSheetId="6">#REF!</definedName>
    <definedName name="Bstd" localSheetId="0">#REF!</definedName>
    <definedName name="Bstd" localSheetId="2">#REF!</definedName>
    <definedName name="Bstd" localSheetId="8">#REF!</definedName>
    <definedName name="Bstd">#REF!</definedName>
    <definedName name="BTO" localSheetId="6">#REF!</definedName>
    <definedName name="BTO" localSheetId="0">#REF!</definedName>
    <definedName name="BTO">#REF!</definedName>
    <definedName name="BTR" localSheetId="6">#REF!</definedName>
    <definedName name="BTR" localSheetId="0">#REF!</definedName>
    <definedName name="BTR">#REF!</definedName>
    <definedName name="BTRG" localSheetId="6">#REF!</definedName>
    <definedName name="BTRG" localSheetId="0">#REF!</definedName>
    <definedName name="BTRG">#REF!</definedName>
    <definedName name="BTRP" localSheetId="6">#REF!</definedName>
    <definedName name="BTRP" localSheetId="0">#REF!</definedName>
    <definedName name="BTRP">#REF!</definedName>
    <definedName name="Budget" localSheetId="6">#REF!</definedName>
    <definedName name="Budget" localSheetId="0">#REF!</definedName>
    <definedName name="Budget" localSheetId="1">#REF!</definedName>
    <definedName name="Budget">#REF!</definedName>
    <definedName name="Budget_expenditure" localSheetId="6">#REF!</definedName>
    <definedName name="Budget_expenditure" localSheetId="0">#REF!</definedName>
    <definedName name="Budget_expenditure">#REF!</definedName>
    <definedName name="Budget_revenue" localSheetId="6">#REF!</definedName>
    <definedName name="Budget_revenue" localSheetId="0">#REF!</definedName>
    <definedName name="Budget_revenue">#REF!</definedName>
    <definedName name="BURACO" localSheetId="6">#REF!</definedName>
    <definedName name="BURACO" localSheetId="0">#REF!</definedName>
    <definedName name="BURACO">#REF!</definedName>
    <definedName name="Button_13">"CLAGA2000_Consolidado_2001_List"</definedName>
    <definedName name="BX" localSheetId="7">#REF!</definedName>
    <definedName name="BX" localSheetId="6">#REF!</definedName>
    <definedName name="BX" localSheetId="0">#REF!</definedName>
    <definedName name="BX" localSheetId="1">#REF!</definedName>
    <definedName name="BX" localSheetId="2">#REF!</definedName>
    <definedName name="BX" localSheetId="8">#REF!</definedName>
    <definedName name="BX">#REF!</definedName>
    <definedName name="BXG">[75]Q6!$E$26:$AH$26</definedName>
    <definedName name="BXI" localSheetId="7">#REF!</definedName>
    <definedName name="BXI" localSheetId="6">#REF!</definedName>
    <definedName name="BXI" localSheetId="0">#REF!</definedName>
    <definedName name="BXI" localSheetId="1">#REF!</definedName>
    <definedName name="BXI" localSheetId="2">#REF!</definedName>
    <definedName name="BXI" localSheetId="8">#REF!</definedName>
    <definedName name="BXI">#REF!</definedName>
    <definedName name="BXS" localSheetId="6">#REF!</definedName>
    <definedName name="BXS" localSheetId="0">#REF!</definedName>
    <definedName name="BXS" localSheetId="1">#REF!</definedName>
    <definedName name="BXS" localSheetId="2">#REF!</definedName>
    <definedName name="BXS" localSheetId="8">#REF!</definedName>
    <definedName name="BXS">#REF!</definedName>
    <definedName name="C.2" localSheetId="6">#REF!</definedName>
    <definedName name="C.2" localSheetId="0">#REF!</definedName>
    <definedName name="C.2" localSheetId="1">#REF!</definedName>
    <definedName name="C.2" localSheetId="2">#REF!</definedName>
    <definedName name="C.2" localSheetId="8">#REF!</definedName>
    <definedName name="C.2">#REF!</definedName>
    <definedName name="C_" localSheetId="6">#REF!</definedName>
    <definedName name="C_" localSheetId="0">#REF!</definedName>
    <definedName name="C_" localSheetId="1">#REF!</definedName>
    <definedName name="C_">#REF!</definedName>
    <definedName name="C_1" localSheetId="6">OFFSET(#REF!,0,0,COUNT(#REF!),1)</definedName>
    <definedName name="C_1" localSheetId="0">OFFSET(#REF!,0,0,COUNT(#REF!),1)</definedName>
    <definedName name="C_1" localSheetId="1">OFFSET(#REF!,0,0,COUNT(#REF!),1)</definedName>
    <definedName name="C_1" localSheetId="2">OFFSET(#REF!,0,0,COUNT(#REF!),1)</definedName>
    <definedName name="C_1" localSheetId="8">OFFSET(#REF!,0,0,COUNT(#REF!),1)</definedName>
    <definedName name="C_1">OFFSET(#REF!,0,0,COUNT(#REF!),1)</definedName>
    <definedName name="C_2" localSheetId="6">OFFSET(#REF!,0,0,COUNT(#REF!),1)</definedName>
    <definedName name="C_2" localSheetId="0">OFFSET(#REF!,0,0,COUNT(#REF!),1)</definedName>
    <definedName name="C_2">OFFSET(#REF!,0,0,COUNT(#REF!),1)</definedName>
    <definedName name="CA" localSheetId="7">#REF!</definedName>
    <definedName name="CA" localSheetId="6">#REF!</definedName>
    <definedName name="CA" localSheetId="0">#REF!</definedName>
    <definedName name="CA" localSheetId="1">#REF!</definedName>
    <definedName name="CA" localSheetId="2">#REF!</definedName>
    <definedName name="CA" localSheetId="8">#REF!</definedName>
    <definedName name="CA">#REF!</definedName>
    <definedName name="CAD" localSheetId="6">#REF!</definedName>
    <definedName name="CAD" localSheetId="0">#REF!</definedName>
    <definedName name="CAD" localSheetId="1">#REF!</definedName>
    <definedName name="CAD" localSheetId="2">#REF!</definedName>
    <definedName name="CAD" localSheetId="8">#REF!</definedName>
    <definedName name="CAD">#REF!</definedName>
    <definedName name="CAe" localSheetId="6">#REF!</definedName>
    <definedName name="CAe" localSheetId="0">#REF!</definedName>
    <definedName name="CAe" localSheetId="2">#REF!</definedName>
    <definedName name="CAe" localSheetId="8">#REF!</definedName>
    <definedName name="CAe">#REF!</definedName>
    <definedName name="caja" localSheetId="7"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7" hidden="1">{FALSE,FALSE,-1.25,-15.5,484.5,276.75,FALSE,FALSE,TRUE,TRUE,0,12,#N/A,46,#N/A,2.93460490463215,15.35,1,FALSE,FALSE,3,TRUE,1,FALSE,100,"Swvu.PLA1.","ACwvu.PLA1.",#N/A,FALSE,FALSE,0,0,0,0,2,"","",TRUE,TRUE,FALSE,FALSE,1,60,#N/A,#N/A,FALSE,FALSE,FALSE,FALSE,FALSE,FALSE,FALSE,9,65532,65532,FALSE,FALSE,TRUE,TRUE,TRUE}</definedName>
    <definedName name="Caja1" localSheetId="6" hidden="1">{FALSE,FALSE,-1.25,-15.5,484.5,276.75,FALSE,FALSE,TRUE,TRUE,0,12,#N/A,46,#N/A,2.93460490463215,15.35,1,FALSE,FALSE,3,TRUE,1,FALSE,100,"Swvu.PLA1.","ACwvu.PLA1.",#N/A,FALSE,FALSE,0,0,0,0,2,"","",TRUE,TRUE,FALSE,FALSE,1,60,#N/A,#N/A,FALSE,FALSE,FALSE,FALSE,FALSE,FALSE,FALSE,9,65532,65532,FALSE,FALSE,TRUE,TRUE,TRUE}</definedName>
    <definedName name="Caja1" localSheetId="0" hidden="1">{FALSE,FALSE,-1.25,-15.5,484.5,276.75,FALSE,FALSE,TRUE,TRUE,0,12,#N/A,46,#N/A,2.93460490463215,15.35,1,FALSE,FALSE,3,TRUE,1,FALSE,100,"Swvu.PLA1.","ACwvu.PLA1.",#N/A,FALSE,FALSE,0,0,0,0,2,"","",TRUE,TRUE,FALSE,FALSE,1,60,#N/A,#N/A,FALSE,FALSE,FALSE,FALSE,FALSE,FALSE,FALSE,9,65532,65532,FALSE,FALSE,TRUE,TRUE,TRUE}</definedName>
    <definedName name="Caja1" localSheetId="1" hidden="1">{FALSE,FALSE,-1.25,-15.5,484.5,276.75,FALSE,FALSE,TRUE,TRUE,0,12,#N/A,46,#N/A,2.93460490463215,15.35,1,FALSE,FALSE,3,TRUE,1,FALSE,100,"Swvu.PLA1.","ACwvu.PLA1.",#N/A,FALSE,FALSE,0,0,0,0,2,"","",TRUE,TRUE,FALSE,FALSE,1,60,#N/A,#N/A,FALSE,FALSE,FALSE,FALSE,FALSE,FALSE,FALSE,9,65532,65532,FALSE,FALSE,TRUE,TRUE,TRUE}</definedName>
    <definedName name="Caja1" localSheetId="2" hidden="1">{FALSE,FALSE,-1.25,-15.5,484.5,276.75,FALSE,FALSE,TRUE,TRUE,0,12,#N/A,46,#N/A,2.93460490463215,15.35,1,FALSE,FALSE,3,TRUE,1,FALSE,100,"Swvu.PLA1.","ACwvu.PLA1.",#N/A,FALSE,FALSE,0,0,0,0,2,"","",TRUE,TRUE,FALSE,FALSE,1,60,#N/A,#N/A,FALSE,FALSE,FALSE,FALSE,FALSE,FALSE,FALSE,9,65532,65532,FALSE,FALSE,TRUE,TRUE,TRUE}</definedName>
    <definedName name="Caja1" localSheetId="8"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7" hidden="1">{FALSE,FALSE,-1.25,-15.5,484.5,276.75,FALSE,FALSE,TRUE,TRUE,0,12,#N/A,46,#N/A,2.93460490463215,15.35,1,FALSE,FALSE,3,TRUE,1,FALSE,100,"Swvu.PLA1.","ACwvu.PLA1.",#N/A,FALSE,FALSE,0,0,0,0,2,"","",TRUE,TRUE,FALSE,FALSE,1,60,#N/A,#N/A,FALSE,FALSE,FALSE,FALSE,FALSE,FALSE,FALSE,9,65532,65532,FALSE,FALSE,TRUE,TRUE,TRUE}</definedName>
    <definedName name="caja2" localSheetId="6" hidden="1">{FALSE,FALSE,-1.25,-15.5,484.5,276.75,FALSE,FALSE,TRUE,TRUE,0,12,#N/A,46,#N/A,2.93460490463215,15.35,1,FALSE,FALSE,3,TRUE,1,FALSE,100,"Swvu.PLA1.","ACwvu.PLA1.",#N/A,FALSE,FALSE,0,0,0,0,2,"","",TRUE,TRUE,FALSE,FALSE,1,60,#N/A,#N/A,FALSE,FALSE,FALSE,FALSE,FALSE,FALSE,FALSE,9,65532,65532,FALSE,FALSE,TRUE,TRUE,TRUE}</definedName>
    <definedName name="caja2" localSheetId="0" hidden="1">{FALSE,FALSE,-1.25,-15.5,484.5,276.75,FALSE,FALSE,TRUE,TRUE,0,12,#N/A,46,#N/A,2.93460490463215,15.35,1,FALSE,FALSE,3,TRUE,1,FALSE,100,"Swvu.PLA1.","ACwvu.PLA1.",#N/A,FALSE,FALSE,0,0,0,0,2,"","",TRUE,TRUE,FALSE,FALSE,1,60,#N/A,#N/A,FALSE,FALSE,FALSE,FALSE,FALSE,FALSE,FALSE,9,65532,65532,FALSE,FALSE,TRUE,TRUE,TRUE}</definedName>
    <definedName name="caja2" localSheetId="1" hidden="1">{FALSE,FALSE,-1.25,-15.5,484.5,276.75,FALSE,FALSE,TRUE,TRUE,0,12,#N/A,46,#N/A,2.93460490463215,15.35,1,FALSE,FALSE,3,TRUE,1,FALSE,100,"Swvu.PLA1.","ACwvu.PLA1.",#N/A,FALSE,FALSE,0,0,0,0,2,"","",TRUE,TRUE,FALSE,FALSE,1,60,#N/A,#N/A,FALSE,FALSE,FALSE,FALSE,FALSE,FALSE,FALSE,9,65532,65532,FALSE,FALSE,TRUE,TRUE,TRUE}</definedName>
    <definedName name="caja2" localSheetId="2" hidden="1">{FALSE,FALSE,-1.25,-15.5,484.5,276.75,FALSE,FALSE,TRUE,TRUE,0,12,#N/A,46,#N/A,2.93460490463215,15.35,1,FALSE,FALSE,3,TRUE,1,FALSE,100,"Swvu.PLA1.","ACwvu.PLA1.",#N/A,FALSE,FALSE,0,0,0,0,2,"","",TRUE,TRUE,FALSE,FALSE,1,60,#N/A,#N/A,FALSE,FALSE,FALSE,FALSE,FALSE,FALSE,FALSE,9,65532,65532,FALSE,FALSE,TRUE,TRUE,TRUE}</definedName>
    <definedName name="caja2" localSheetId="8"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7" hidden="1">{FALSE,FALSE,-1.25,-15.5,484.5,276.75,FALSE,FALSE,TRUE,TRUE,0,12,#N/A,46,#N/A,2.93460490463215,15.35,1,FALSE,FALSE,3,TRUE,1,FALSE,100,"Swvu.PLA1.","ACwvu.PLA1.",#N/A,FALSE,FALSE,0,0,0,0,2,"","",TRUE,TRUE,FALSE,FALSE,1,60,#N/A,#N/A,FALSE,FALSE,FALSE,FALSE,FALSE,FALSE,FALSE,9,65532,65532,FALSE,FALSE,TRUE,TRUE,TRUE}</definedName>
    <definedName name="caja3" localSheetId="6" hidden="1">{FALSE,FALSE,-1.25,-15.5,484.5,276.75,FALSE,FALSE,TRUE,TRUE,0,12,#N/A,46,#N/A,2.93460490463215,15.35,1,FALSE,FALSE,3,TRUE,1,FALSE,100,"Swvu.PLA1.","ACwvu.PLA1.",#N/A,FALSE,FALSE,0,0,0,0,2,"","",TRUE,TRUE,FALSE,FALSE,1,60,#N/A,#N/A,FALSE,FALSE,FALSE,FALSE,FALSE,FALSE,FALSE,9,65532,65532,FALSE,FALSE,TRUE,TRUE,TRUE}</definedName>
    <definedName name="caja3" localSheetId="0" hidden="1">{FALSE,FALSE,-1.25,-15.5,484.5,276.75,FALSE,FALSE,TRUE,TRUE,0,12,#N/A,46,#N/A,2.93460490463215,15.35,1,FALSE,FALSE,3,TRUE,1,FALSE,100,"Swvu.PLA1.","ACwvu.PLA1.",#N/A,FALSE,FALSE,0,0,0,0,2,"","",TRUE,TRUE,FALSE,FALSE,1,60,#N/A,#N/A,FALSE,FALSE,FALSE,FALSE,FALSE,FALSE,FALSE,9,65532,65532,FALSE,FALSE,TRUE,TRUE,TRUE}</definedName>
    <definedName name="caja3" localSheetId="1" hidden="1">{FALSE,FALSE,-1.25,-15.5,484.5,276.75,FALSE,FALSE,TRUE,TRUE,0,12,#N/A,46,#N/A,2.93460490463215,15.35,1,FALSE,FALSE,3,TRUE,1,FALSE,100,"Swvu.PLA1.","ACwvu.PLA1.",#N/A,FALSE,FALSE,0,0,0,0,2,"","",TRUE,TRUE,FALSE,FALSE,1,60,#N/A,#N/A,FALSE,FALSE,FALSE,FALSE,FALSE,FALSE,FALSE,9,65532,65532,FALSE,FALSE,TRUE,TRUE,TRUE}</definedName>
    <definedName name="caja3" localSheetId="2" hidden="1">{FALSE,FALSE,-1.25,-15.5,484.5,276.75,FALSE,FALSE,TRUE,TRUE,0,12,#N/A,46,#N/A,2.93460490463215,15.35,1,FALSE,FALSE,3,TRUE,1,FALSE,100,"Swvu.PLA1.","ACwvu.PLA1.",#N/A,FALSE,FALSE,0,0,0,0,2,"","",TRUE,TRUE,FALSE,FALSE,1,60,#N/A,#N/A,FALSE,FALSE,FALSE,FALSE,FALSE,FALSE,FALSE,9,65532,65532,FALSE,FALSE,TRUE,TRUE,TRUE}</definedName>
    <definedName name="caja3" localSheetId="8"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cNGS_NGDP">#N/A</definedName>
    <definedName name="calculo" localSheetId="7" hidden="1">#REF!</definedName>
    <definedName name="calculo" localSheetId="6" hidden="1">#REF!</definedName>
    <definedName name="calculo" localSheetId="0" hidden="1">#REF!</definedName>
    <definedName name="calculo" localSheetId="1" hidden="1">#REF!</definedName>
    <definedName name="calculo" localSheetId="2" hidden="1">#REF!</definedName>
    <definedName name="calculo" localSheetId="8" hidden="1">#REF!</definedName>
    <definedName name="calculo" hidden="1">#REF!</definedName>
    <definedName name="CalificaciónFinal">'[49]base de datos MODULO I'!$B$4:$E$49</definedName>
    <definedName name="CalificIndica">'[49]base de datos MODULO I'!$F$5:$AM$50</definedName>
    <definedName name="CAMARON" localSheetId="7">#REF!</definedName>
    <definedName name="CAMARON" localSheetId="6">#REF!</definedName>
    <definedName name="CAMARON" localSheetId="0">#REF!</definedName>
    <definedName name="CAMARON" localSheetId="1">#REF!</definedName>
    <definedName name="CAMARON" localSheetId="2">#REF!</definedName>
    <definedName name="CAMARON" localSheetId="8">#REF!</definedName>
    <definedName name="CAMARON">#REF!</definedName>
    <definedName name="Canada_wt">'[66]OECD wgt'!$B$10</definedName>
    <definedName name="CAPA" localSheetId="7">#REF!</definedName>
    <definedName name="CAPA" localSheetId="6">#REF!</definedName>
    <definedName name="CAPA" localSheetId="0">#REF!</definedName>
    <definedName name="CAPA" localSheetId="1">#REF!</definedName>
    <definedName name="CAPA" localSheetId="2">#REF!</definedName>
    <definedName name="CAPA" localSheetId="8">#REF!</definedName>
    <definedName name="CAPA">#REF!</definedName>
    <definedName name="CAperc" localSheetId="6">#REF!</definedName>
    <definedName name="CAperc" localSheetId="0">#REF!</definedName>
    <definedName name="CAperc" localSheetId="1">#REF!</definedName>
    <definedName name="CAperc" localSheetId="2">#REF!</definedName>
    <definedName name="CAperc" localSheetId="8">#REF!</definedName>
    <definedName name="CAperc">#REF!</definedName>
    <definedName name="Capit.Neto">'[49]Ranking Bancario'!$J$4:$N$54</definedName>
    <definedName name="Capitalizacion">'[49]Calidad del Activo'!$A$5:$K$24</definedName>
    <definedName name="CAr" localSheetId="7">#REF!</definedName>
    <definedName name="CAr" localSheetId="6">#REF!</definedName>
    <definedName name="CAr" localSheetId="0">#REF!</definedName>
    <definedName name="CAr" localSheetId="1">#REF!</definedName>
    <definedName name="CAr" localSheetId="2">#REF!</definedName>
    <definedName name="CAr" localSheetId="8">#REF!</definedName>
    <definedName name="CAr">#REF!</definedName>
    <definedName name="CAS">[61]CASCADA!$C$4</definedName>
    <definedName name="Cascada">[77]Hoja3!$B$1:$L$98</definedName>
    <definedName name="Cavg" localSheetId="6">OFFSET(#REF!,0,0,COUNT(#REF!),1)</definedName>
    <definedName name="Cavg" localSheetId="0">OFFSET(#REF!,0,0,COUNT(#REF!),1)</definedName>
    <definedName name="Cavg" localSheetId="1">OFFSET(#REF!,0,0,COUNT(#REF!),1)</definedName>
    <definedName name="Cavg" localSheetId="2">OFFSET(#REF!,0,0,COUNT(#REF!),1)</definedName>
    <definedName name="Cavg" localSheetId="8">OFFSET(#REF!,0,0,COUNT(#REF!),1)</definedName>
    <definedName name="Cavg">OFFSET(#REF!,0,0,COUNT(#REF!),1)</definedName>
    <definedName name="cc" localSheetId="7" hidden="1">{"Riqfin97",#N/A,FALSE,"Tran";"Riqfinpro",#N/A,FALSE,"Tran"}</definedName>
    <definedName name="cc" localSheetId="6" hidden="1">{"Riqfin97",#N/A,FALSE,"Tran";"Riqfinpro",#N/A,FALSE,"Tran"}</definedName>
    <definedName name="cc" localSheetId="0" hidden="1">{"Riqfin97",#N/A,FALSE,"Tran";"Riqfinpro",#N/A,FALSE,"Tran"}</definedName>
    <definedName name="cc" localSheetId="1" hidden="1">{"Riqfin97",#N/A,FALSE,"Tran";"Riqfinpro",#N/A,FALSE,"Tran"}</definedName>
    <definedName name="cc" localSheetId="2" hidden="1">{"Riqfin97",#N/A,FALSE,"Tran";"Riqfinpro",#N/A,FALSE,"Tran"}</definedName>
    <definedName name="cc" localSheetId="8" hidden="1">{"Riqfin97",#N/A,FALSE,"Tran";"Riqfinpro",#N/A,FALSE,"Tran"}</definedName>
    <definedName name="cc" hidden="1">{"Riqfin97",#N/A,FALSE,"Tran";"Riqfinpro",#N/A,FALSE,"Tran"}</definedName>
    <definedName name="ccc">#N/A</definedName>
    <definedName name="cccc">#N/A</definedName>
    <definedName name="ccccc" localSheetId="7" hidden="1">{"Minpmon",#N/A,FALSE,"Monthinput"}</definedName>
    <definedName name="ccccc" localSheetId="6" hidden="1">{"Minpmon",#N/A,FALSE,"Monthinput"}</definedName>
    <definedName name="ccccc" localSheetId="0" hidden="1">{"Minpmon",#N/A,FALSE,"Monthinput"}</definedName>
    <definedName name="ccccc" localSheetId="1" hidden="1">{"Minpmon",#N/A,FALSE,"Monthinput"}</definedName>
    <definedName name="ccccc" localSheetId="2" hidden="1">{"Minpmon",#N/A,FALSE,"Monthinput"}</definedName>
    <definedName name="ccccc" localSheetId="8" hidden="1">{"Minpmon",#N/A,FALSE,"Monthinput"}</definedName>
    <definedName name="ccccc" hidden="1">{"Minpmon",#N/A,FALSE,"Monthinput"}</definedName>
    <definedName name="cccccccccccccc" localSheetId="7" hidden="1">{"Tab1",#N/A,FALSE,"P";"Tab2",#N/A,FALSE,"P"}</definedName>
    <definedName name="cccccccccccccc" localSheetId="6" hidden="1">{"Tab1",#N/A,FALSE,"P";"Tab2",#N/A,FALSE,"P"}</definedName>
    <definedName name="cccccccccccccc" localSheetId="0" hidden="1">{"Tab1",#N/A,FALSE,"P";"Tab2",#N/A,FALSE,"P"}</definedName>
    <definedName name="cccccccccccccc" localSheetId="1" hidden="1">{"Tab1",#N/A,FALSE,"P";"Tab2",#N/A,FALSE,"P"}</definedName>
    <definedName name="cccccccccccccc" localSheetId="2" hidden="1">{"Tab1",#N/A,FALSE,"P";"Tab2",#N/A,FALSE,"P"}</definedName>
    <definedName name="cccccccccccccc" localSheetId="8" hidden="1">{"Tab1",#N/A,FALSE,"P";"Tab2",#N/A,FALSE,"P"}</definedName>
    <definedName name="cccccccccccccc" hidden="1">{"Tab1",#N/A,FALSE,"P";"Tab2",#N/A,FALSE,"P"}</definedName>
    <definedName name="cccm" localSheetId="7" hidden="1">{"Riqfin97",#N/A,FALSE,"Tran";"Riqfinpro",#N/A,FALSE,"Tran"}</definedName>
    <definedName name="cccm" localSheetId="6" hidden="1">{"Riqfin97",#N/A,FALSE,"Tran";"Riqfinpro",#N/A,FALSE,"Tran"}</definedName>
    <definedName name="cccm" localSheetId="0" hidden="1">{"Riqfin97",#N/A,FALSE,"Tran";"Riqfinpro",#N/A,FALSE,"Tran"}</definedName>
    <definedName name="cccm" localSheetId="1" hidden="1">{"Riqfin97",#N/A,FALSE,"Tran";"Riqfinpro",#N/A,FALSE,"Tran"}</definedName>
    <definedName name="cccm" localSheetId="2" hidden="1">{"Riqfin97",#N/A,FALSE,"Tran";"Riqfinpro",#N/A,FALSE,"Tran"}</definedName>
    <definedName name="cccm" localSheetId="8" hidden="1">{"Riqfin97",#N/A,FALSE,"Tran";"Riqfinpro",#N/A,FALSE,"Tran"}</definedName>
    <definedName name="cccm" hidden="1">{"Riqfin97",#N/A,FALSE,"Tran";"Riqfinpro",#N/A,FALSE,"Tran"}</definedName>
    <definedName name="ccme" localSheetId="7">#REF!</definedName>
    <definedName name="ccme" localSheetId="6">#REF!</definedName>
    <definedName name="ccme" localSheetId="0">#REF!</definedName>
    <definedName name="ccme" localSheetId="1">#REF!</definedName>
    <definedName name="ccme" localSheetId="2">#REF!</definedName>
    <definedName name="ccme" localSheetId="8">#REF!</definedName>
    <definedName name="ccme">#REF!</definedName>
    <definedName name="ccme2000" localSheetId="7">#REF!</definedName>
    <definedName name="ccme2000" localSheetId="6">#REF!</definedName>
    <definedName name="ccme2000" localSheetId="0">#REF!</definedName>
    <definedName name="ccme2000" localSheetId="1">#REF!</definedName>
    <definedName name="ccme2000" localSheetId="2">#REF!</definedName>
    <definedName name="ccme2000" localSheetId="8">#REF!</definedName>
    <definedName name="ccme2000">#REF!</definedName>
    <definedName name="ccme2001" localSheetId="6">#REF!</definedName>
    <definedName name="ccme2001" localSheetId="0">#REF!</definedName>
    <definedName name="ccme2001" localSheetId="2">#REF!</definedName>
    <definedName name="ccme2001" localSheetId="8">#REF!</definedName>
    <definedName name="ccme2001">#REF!</definedName>
    <definedName name="ccme2002" localSheetId="6">#REF!</definedName>
    <definedName name="ccme2002" localSheetId="0">#REF!</definedName>
    <definedName name="ccme2002">#REF!</definedName>
    <definedName name="ccme2003" localSheetId="6">#REF!</definedName>
    <definedName name="ccme2003" localSheetId="0">#REF!</definedName>
    <definedName name="ccme2003">#REF!</definedName>
    <definedName name="ccme98" localSheetId="6">[22]Programa!#REF!</definedName>
    <definedName name="ccme98" localSheetId="1">[22]Programa!#REF!</definedName>
    <definedName name="ccme98">[22]Programa!#REF!</definedName>
    <definedName name="ccme98j" localSheetId="1">[22]Programa!#REF!</definedName>
    <definedName name="ccme98j">[22]Programa!#REF!</definedName>
    <definedName name="ccme98s" localSheetId="7">#REF!</definedName>
    <definedName name="ccme98s" localSheetId="6">#REF!</definedName>
    <definedName name="ccme98s" localSheetId="0">#REF!</definedName>
    <definedName name="ccme98s" localSheetId="1">#REF!</definedName>
    <definedName name="ccme98s" localSheetId="2">#REF!</definedName>
    <definedName name="ccme98s" localSheetId="8">#REF!</definedName>
    <definedName name="ccme98s">#REF!</definedName>
    <definedName name="ccme99" localSheetId="7">#REF!</definedName>
    <definedName name="ccme99" localSheetId="6">#REF!</definedName>
    <definedName name="ccme99" localSheetId="0">#REF!</definedName>
    <definedName name="ccme99" localSheetId="1">#REF!</definedName>
    <definedName name="ccme99" localSheetId="2">#REF!</definedName>
    <definedName name="ccme99" localSheetId="8">#REF!</definedName>
    <definedName name="ccme99">#REF!</definedName>
    <definedName name="ccode">273</definedName>
    <definedName name="CD" localSheetId="7">#REF!</definedName>
    <definedName name="CD" localSheetId="6">#REF!</definedName>
    <definedName name="CD" localSheetId="0">#REF!</definedName>
    <definedName name="CD" localSheetId="1">#REF!</definedName>
    <definedName name="CD" localSheetId="2">#REF!</definedName>
    <definedName name="CD" localSheetId="8">#REF!</definedName>
    <definedName name="CD">#REF!</definedName>
    <definedName name="CD1A" localSheetId="6">#REF!</definedName>
    <definedName name="CD1A" localSheetId="0">#REF!</definedName>
    <definedName name="CD1A" localSheetId="1">#REF!</definedName>
    <definedName name="CD1A" localSheetId="2">#REF!</definedName>
    <definedName name="CD1A" localSheetId="8">#REF!</definedName>
    <definedName name="CD1A">#REF!</definedName>
    <definedName name="cde" localSheetId="7" hidden="1">{"Riqfin97",#N/A,FALSE,"Tran";"Riqfinpro",#N/A,FALSE,"Tran"}</definedName>
    <definedName name="cde" localSheetId="6" hidden="1">{"Riqfin97",#N/A,FALSE,"Tran";"Riqfinpro",#N/A,FALSE,"Tran"}</definedName>
    <definedName name="cde" localSheetId="0" hidden="1">{"Riqfin97",#N/A,FALSE,"Tran";"Riqfinpro",#N/A,FALSE,"Tran"}</definedName>
    <definedName name="cde" localSheetId="1" hidden="1">{"Riqfin97",#N/A,FALSE,"Tran";"Riqfinpro",#N/A,FALSE,"Tran"}</definedName>
    <definedName name="cde" localSheetId="2" hidden="1">{"Riqfin97",#N/A,FALSE,"Tran";"Riqfinpro",#N/A,FALSE,"Tran"}</definedName>
    <definedName name="cde" localSheetId="8" hidden="1">{"Riqfin97",#N/A,FALSE,"Tran";"Riqfinpro",#N/A,FALSE,"Tran"}</definedName>
    <definedName name="cde" hidden="1">{"Riqfin97",#N/A,FALSE,"Tran";"Riqfinpro",#N/A,FALSE,"Tran"}</definedName>
    <definedName name="CEMENTO" localSheetId="7">#REF!</definedName>
    <definedName name="CEMENTO" localSheetId="6">#REF!</definedName>
    <definedName name="CEMENTO" localSheetId="0">#REF!</definedName>
    <definedName name="CEMENTO" localSheetId="1">#REF!</definedName>
    <definedName name="CEMENTO" localSheetId="2">#REF!</definedName>
    <definedName name="CEMENTO" localSheetId="8">#REF!</definedName>
    <definedName name="CEMENTO">#REF!</definedName>
    <definedName name="CENGOVT" localSheetId="7">#REF!</definedName>
    <definedName name="CENGOVT" localSheetId="6">#REF!</definedName>
    <definedName name="CENGOVT" localSheetId="0">#REF!</definedName>
    <definedName name="CENGOVT" localSheetId="1">#REF!</definedName>
    <definedName name="CENGOVT" localSheetId="2">#REF!</definedName>
    <definedName name="CENGOVT" localSheetId="8">#REF!</definedName>
    <definedName name="CENGOVT">#REF!</definedName>
    <definedName name="CEPA96" localSheetId="6">#REF!</definedName>
    <definedName name="CEPA96" localSheetId="0">#REF!</definedName>
    <definedName name="CEPA96" localSheetId="2">#REF!</definedName>
    <definedName name="CEPA96" localSheetId="8">#REF!</definedName>
    <definedName name="CEPA96">#REF!</definedName>
    <definedName name="CFA">[51]CIRRs!$C$81</definedName>
    <definedName name="cfdfdf" localSheetId="7" hidden="1">#REF!</definedName>
    <definedName name="cfdfdf" localSheetId="6" hidden="1">#REF!</definedName>
    <definedName name="cfdfdf" localSheetId="0" hidden="1">#REF!</definedName>
    <definedName name="cfdfdf" localSheetId="1" hidden="1">#REF!</definedName>
    <definedName name="cfdfdf" localSheetId="2" hidden="1">#REF!</definedName>
    <definedName name="cfdfdf" localSheetId="8" hidden="1">#REF!</definedName>
    <definedName name="cfdfdf" hidden="1">#REF!</definedName>
    <definedName name="CG" localSheetId="7">#REF!</definedName>
    <definedName name="CG" localSheetId="6">#REF!</definedName>
    <definedName name="CG" localSheetId="0">#REF!</definedName>
    <definedName name="CG" localSheetId="1">#REF!</definedName>
    <definedName name="CG" localSheetId="2">#REF!</definedName>
    <definedName name="CG" localSheetId="8">#REF!</definedName>
    <definedName name="CG">#REF!</definedName>
    <definedName name="CGBUDG" localSheetId="6">#REF!</definedName>
    <definedName name="CGBUDG" localSheetId="0">#REF!</definedName>
    <definedName name="CGBUDG" localSheetId="2">#REF!</definedName>
    <definedName name="CGBUDG" localSheetId="8">#REF!</definedName>
    <definedName name="CGBUDG">#REF!</definedName>
    <definedName name="CGBUDG_" localSheetId="6">#REF!</definedName>
    <definedName name="CGBUDG_" localSheetId="0">#REF!</definedName>
    <definedName name="CGBUDG_">#REF!</definedName>
    <definedName name="CGEXBUDG" localSheetId="6">#REF!</definedName>
    <definedName name="CGEXBUDG" localSheetId="0">#REF!</definedName>
    <definedName name="CGEXBUDG">#REF!</definedName>
    <definedName name="CGFIS" localSheetId="6">#REF!</definedName>
    <definedName name="CGFIS" localSheetId="0">#REF!</definedName>
    <definedName name="CGFIS">#REF!</definedName>
    <definedName name="CGNRP" localSheetId="6">#REF!</definedName>
    <definedName name="CGNRP" localSheetId="0">#REF!</definedName>
    <definedName name="CGNRP">#REF!</definedName>
    <definedName name="CGperc" localSheetId="6">#REF!</definedName>
    <definedName name="CGperc" localSheetId="0">#REF!</definedName>
    <definedName name="CGperc">#REF!</definedName>
    <definedName name="chart" localSheetId="6">#REF!</definedName>
    <definedName name="chart" localSheetId="0">#REF!</definedName>
    <definedName name="chart" localSheetId="1">#REF!</definedName>
    <definedName name="chart">#REF!</definedName>
    <definedName name="CHF" localSheetId="6">#REF!</definedName>
    <definedName name="CHF" localSheetId="0">#REF!</definedName>
    <definedName name="CHF" localSheetId="1">#REF!</definedName>
    <definedName name="CHF">#REF!</definedName>
    <definedName name="CHILE" localSheetId="6">#REF!</definedName>
    <definedName name="CHILE" localSheetId="0">#REF!</definedName>
    <definedName name="CHILE">#REF!</definedName>
    <definedName name="CHK" localSheetId="6">#REF!</definedName>
    <definedName name="CHK" localSheetId="0">#REF!</definedName>
    <definedName name="CHK">#REF!</definedName>
    <definedName name="CHK1.1" localSheetId="6">[56]Q1!#REF!</definedName>
    <definedName name="CHK1.1" localSheetId="1">[56]Q1!#REF!</definedName>
    <definedName name="CHK1.1">[56]Q1!#REF!</definedName>
    <definedName name="CHK2.1" localSheetId="1">[56]Q2!#REF!</definedName>
    <definedName name="CHK2.1">[56]Q2!#REF!</definedName>
    <definedName name="CHK2.2" localSheetId="1">[56]Q2!#REF!</definedName>
    <definedName name="CHK2.2">[56]Q2!#REF!</definedName>
    <definedName name="CHK2.3" localSheetId="1">[56]Q2!#REF!</definedName>
    <definedName name="CHK2.3">[56]Q2!#REF!</definedName>
    <definedName name="CHK5.1" localSheetId="7">#REF!</definedName>
    <definedName name="CHK5.1" localSheetId="6">#REF!</definedName>
    <definedName name="CHK5.1" localSheetId="0">#REF!</definedName>
    <definedName name="CHK5.1" localSheetId="1">#REF!</definedName>
    <definedName name="CHK5.1" localSheetId="2">#REF!</definedName>
    <definedName name="CHK5.1" localSheetId="8">#REF!</definedName>
    <definedName name="CHK5.1">#REF!</definedName>
    <definedName name="cin" localSheetId="7">[22]Programa!#REF!</definedName>
    <definedName name="cin" localSheetId="6">[22]Programa!#REF!</definedName>
    <definedName name="cin" localSheetId="0">[22]Programa!#REF!</definedName>
    <definedName name="cin" localSheetId="1">[22]Programa!#REF!</definedName>
    <definedName name="cin" localSheetId="8">[22]Programa!#REF!</definedName>
    <definedName name="cin">[22]Programa!#REF!</definedName>
    <definedName name="cirr" localSheetId="7">#REF!</definedName>
    <definedName name="cirr" localSheetId="6">#REF!</definedName>
    <definedName name="cirr" localSheetId="0">#REF!</definedName>
    <definedName name="cirr" localSheetId="1">#REF!</definedName>
    <definedName name="cirr" localSheetId="2">#REF!</definedName>
    <definedName name="cirr" localSheetId="8">#REF!</definedName>
    <definedName name="cirr">#REF!</definedName>
    <definedName name="ClaveDeColor" localSheetId="7">#REF!</definedName>
    <definedName name="ClaveDeColor" localSheetId="6">#REF!</definedName>
    <definedName name="ClaveDeColor" localSheetId="0">#REF!</definedName>
    <definedName name="ClaveDeColor" localSheetId="1">#REF!</definedName>
    <definedName name="ClaveDeColor" localSheetId="2">#REF!</definedName>
    <definedName name="ClaveDeColor" localSheetId="8">#REF!</definedName>
    <definedName name="ClaveDeColor">#REF!</definedName>
    <definedName name="CLUB_PARIS_2004" localSheetId="6">#REF!</definedName>
    <definedName name="CLUB_PARIS_2004" localSheetId="0">#REF!</definedName>
    <definedName name="CLUB_PARIS_2004" localSheetId="2">#REF!</definedName>
    <definedName name="CLUB_PARIS_2004" localSheetId="8">#REF!</definedName>
    <definedName name="CLUB_PARIS_2004">#REF!</definedName>
    <definedName name="CLUB91" localSheetId="6">#REF!</definedName>
    <definedName name="CLUB91" localSheetId="0">#REF!</definedName>
    <definedName name="CLUB91" localSheetId="1">#REF!</definedName>
    <definedName name="CLUB91">#REF!</definedName>
    <definedName name="cmbccr" localSheetId="6">#REF!</definedName>
    <definedName name="cmbccr" localSheetId="0">#REF!</definedName>
    <definedName name="cmbccr">#REF!</definedName>
    <definedName name="cmbcom" localSheetId="6">#REF!</definedName>
    <definedName name="cmbcom" localSheetId="0">#REF!</definedName>
    <definedName name="cmbcom">#REF!</definedName>
    <definedName name="CMD">[58]BCP!#REF!</definedName>
    <definedName name="cmethapp" localSheetId="7">#REF!,#REF!,#REF!</definedName>
    <definedName name="cmethapp" localSheetId="6">#REF!,#REF!,#REF!</definedName>
    <definedName name="cmethapp" localSheetId="0">#REF!,#REF!,#REF!</definedName>
    <definedName name="cmethapp" localSheetId="1">#REF!,#REF!,#REF!</definedName>
    <definedName name="cmethapp" localSheetId="2">#REF!,#REF!,#REF!</definedName>
    <definedName name="cmethapp" localSheetId="8">#REF!,#REF!,#REF!</definedName>
    <definedName name="cmethapp">#REF!,#REF!,#REF!</definedName>
    <definedName name="cmethmain" localSheetId="7">#REF!</definedName>
    <definedName name="cmethmain" localSheetId="6">#REF!</definedName>
    <definedName name="cmethmain" localSheetId="0">#REF!</definedName>
    <definedName name="cmethmain" localSheetId="1">#REF!</definedName>
    <definedName name="cmethmain" localSheetId="2">#REF!</definedName>
    <definedName name="cmethmain" localSheetId="8">#REF!</definedName>
    <definedName name="cmethmain">#REF!</definedName>
    <definedName name="Cmin" localSheetId="6">OFFSET(#REF!,0,0,COUNT(#REF!),1)</definedName>
    <definedName name="Cmin" localSheetId="0">OFFSET(#REF!,0,0,COUNT(#REF!),1)</definedName>
    <definedName name="Cmin" localSheetId="1">OFFSET(#REF!,0,0,COUNT(#REF!),1)</definedName>
    <definedName name="Cmin" localSheetId="2">OFFSET(#REF!,0,0,COUNT(#REF!),1)</definedName>
    <definedName name="Cmin" localSheetId="8">OFFSET(#REF!,0,0,COUNT(#REF!),1)</definedName>
    <definedName name="Cmin">OFFSET(#REF!,0,0,COUNT(#REF!),1)</definedName>
    <definedName name="cmsbn" localSheetId="7">#REF!</definedName>
    <definedName name="cmsbn" localSheetId="6">#REF!</definedName>
    <definedName name="cmsbn" localSheetId="0">#REF!</definedName>
    <definedName name="cmsbn" localSheetId="1">#REF!</definedName>
    <definedName name="cmsbn" localSheetId="2">#REF!</definedName>
    <definedName name="cmsbn" localSheetId="8">#REF!</definedName>
    <definedName name="cmsbn">#REF!</definedName>
    <definedName name="CN" localSheetId="6">#REF!</definedName>
    <definedName name="CN" localSheetId="0">#REF!</definedName>
    <definedName name="CN" localSheetId="1">#REF!</definedName>
    <definedName name="CN" localSheetId="2">#REF!</definedName>
    <definedName name="CN" localSheetId="8">#REF!</definedName>
    <definedName name="CN">#REF!</definedName>
    <definedName name="CN1A" localSheetId="6">#REF!</definedName>
    <definedName name="CN1A" localSheetId="0">#REF!</definedName>
    <definedName name="CN1A" localSheetId="1">#REF!</definedName>
    <definedName name="CN1A" localSheetId="2">#REF!</definedName>
    <definedName name="CN1A" localSheetId="8">#REF!</definedName>
    <definedName name="CN1A">#REF!</definedName>
    <definedName name="cnspnf" localSheetId="6">#REF!</definedName>
    <definedName name="cnspnf" localSheetId="0">#REF!</definedName>
    <definedName name="cnspnf">#REF!</definedName>
    <definedName name="CNY" localSheetId="6">#REF!</definedName>
    <definedName name="CNY" localSheetId="0">#REF!</definedName>
    <definedName name="CNY">#REF!</definedName>
    <definedName name="Cobertura">'[49]Ranking Bancario'!$Z$4:$AD$54</definedName>
    <definedName name="COLOMBIA" localSheetId="7">#REF!</definedName>
    <definedName name="COLOMBIA" localSheetId="6">#REF!</definedName>
    <definedName name="COLOMBIA" localSheetId="0">#REF!</definedName>
    <definedName name="COLOMBIA" localSheetId="1">#REF!</definedName>
    <definedName name="COLOMBIA" localSheetId="2">#REF!</definedName>
    <definedName name="COLOMBIA" localSheetId="8">#REF!</definedName>
    <definedName name="COLOMBIA">#REF!</definedName>
    <definedName name="Colombia___Summary_Accounts_of_the_Financial_System" localSheetId="7">base-flow</definedName>
    <definedName name="Colombia___Summary_Accounts_of_the_Financial_System" localSheetId="6">base-flow</definedName>
    <definedName name="Colombia___Summary_Accounts_of_the_Financial_System" localSheetId="0">base-flow</definedName>
    <definedName name="Colombia___Summary_Accounts_of_the_Financial_System" localSheetId="1">#REF!-flow</definedName>
    <definedName name="Colombia___Summary_Accounts_of_the_Financial_System" localSheetId="2">base-flow</definedName>
    <definedName name="Colombia___Summary_Accounts_of_the_Financial_System" localSheetId="8">base-flow</definedName>
    <definedName name="Colombia___Summary_Accounts_of_the_Financial_System">base-flow</definedName>
    <definedName name="Color1" localSheetId="7">#REF!</definedName>
    <definedName name="Color1" localSheetId="6">#REF!</definedName>
    <definedName name="Color1" localSheetId="0">#REF!</definedName>
    <definedName name="Color1" localSheetId="1">#REF!</definedName>
    <definedName name="Color1" localSheetId="2">#REF!</definedName>
    <definedName name="Color1" localSheetId="8">#REF!</definedName>
    <definedName name="Color1">#REF!</definedName>
    <definedName name="Color2" localSheetId="7">#REF!</definedName>
    <definedName name="Color2" localSheetId="6">#REF!</definedName>
    <definedName name="Color2" localSheetId="0">#REF!</definedName>
    <definedName name="Color2" localSheetId="1">#REF!</definedName>
    <definedName name="Color2" localSheetId="2">#REF!</definedName>
    <definedName name="Color2" localSheetId="8">#REF!</definedName>
    <definedName name="Color2">#REF!</definedName>
    <definedName name="Color3" localSheetId="6">#REF!</definedName>
    <definedName name="Color3" localSheetId="0">#REF!</definedName>
    <definedName name="Color3" localSheetId="2">#REF!</definedName>
    <definedName name="Color3" localSheetId="8">#REF!</definedName>
    <definedName name="Color3">#REF!</definedName>
    <definedName name="Color4" localSheetId="6">#REF!</definedName>
    <definedName name="Color4" localSheetId="0">#REF!</definedName>
    <definedName name="Color4">#REF!</definedName>
    <definedName name="Color5" localSheetId="6">#REF!</definedName>
    <definedName name="Color5" localSheetId="0">#REF!</definedName>
    <definedName name="Color5">#REF!</definedName>
    <definedName name="Color6" localSheetId="6">#REF!</definedName>
    <definedName name="Color6" localSheetId="0">#REF!</definedName>
    <definedName name="Color6">#REF!</definedName>
    <definedName name="COM" localSheetId="6">#REF!</definedName>
    <definedName name="COM" localSheetId="0">#REF!</definedName>
    <definedName name="COM">#REF!</definedName>
    <definedName name="coma" localSheetId="7">[22]Programa!#REF!</definedName>
    <definedName name="coma" localSheetId="6">[22]Programa!#REF!</definedName>
    <definedName name="coma" localSheetId="0">[22]Programa!#REF!</definedName>
    <definedName name="coma" localSheetId="1">[22]Programa!#REF!</definedName>
    <definedName name="coma" localSheetId="2">[22]Programa!#REF!</definedName>
    <definedName name="coma" localSheetId="8">[22]Programa!#REF!</definedName>
    <definedName name="coma">[22]Programa!#REF!</definedName>
    <definedName name="COMPAR" localSheetId="7">#REF!</definedName>
    <definedName name="COMPAR" localSheetId="6">#REF!</definedName>
    <definedName name="COMPAR" localSheetId="0">#REF!</definedName>
    <definedName name="COMPAR" localSheetId="1">#REF!</definedName>
    <definedName name="COMPAR" localSheetId="2">#REF!</definedName>
    <definedName name="COMPAR" localSheetId="8">#REF!</definedName>
    <definedName name="COMPAR">#REF!</definedName>
    <definedName name="COMPIGP" localSheetId="7">#REF!</definedName>
    <definedName name="COMPIGP" localSheetId="6">#REF!</definedName>
    <definedName name="COMPIGP" localSheetId="0">#REF!</definedName>
    <definedName name="COMPIGP" localSheetId="1">#REF!</definedName>
    <definedName name="COMPIGP" localSheetId="2">#REF!</definedName>
    <definedName name="COMPIGP" localSheetId="8">#REF!</definedName>
    <definedName name="COMPIGP">#REF!</definedName>
    <definedName name="COMPROJ99" localSheetId="6">#REF!</definedName>
    <definedName name="COMPROJ99" localSheetId="0">#REF!</definedName>
    <definedName name="COMPROJ99" localSheetId="2">#REF!</definedName>
    <definedName name="COMPROJ99" localSheetId="8">#REF!</definedName>
    <definedName name="COMPROJ99">#REF!</definedName>
    <definedName name="CONCK" localSheetId="6">#REF!</definedName>
    <definedName name="CONCK" localSheetId="0">#REF!</definedName>
    <definedName name="CONCK">#REF!</definedName>
    <definedName name="conor" localSheetId="6">#REF!</definedName>
    <definedName name="conor" localSheetId="0">#REF!</definedName>
    <definedName name="conor">#REF!</definedName>
    <definedName name="cons" localSheetId="6">#REF!</definedName>
    <definedName name="cons" localSheetId="0">#REF!</definedName>
    <definedName name="cons">#REF!</definedName>
    <definedName name="CONS1">[78]MONTHLY!$BP$4:$CA$4</definedName>
    <definedName name="cons12mon" localSheetId="7">'[79]GDP projections'!#REF!</definedName>
    <definedName name="cons12mon" localSheetId="6">'[79]GDP projections'!#REF!</definedName>
    <definedName name="cons12mon" localSheetId="0">'[79]GDP projections'!#REF!</definedName>
    <definedName name="cons12mon" localSheetId="1">'[79]GDP projections'!#REF!</definedName>
    <definedName name="cons12mon" localSheetId="2">'[79]GDP projections'!#REF!</definedName>
    <definedName name="cons12mon" localSheetId="8">'[79]GDP projections'!#REF!</definedName>
    <definedName name="cons12mon">'[79]GDP projections'!#REF!</definedName>
    <definedName name="CONS2">[78]MONTHLY!$CB$4:$CM$4</definedName>
    <definedName name="CONSOL" localSheetId="7">#REF!</definedName>
    <definedName name="CONSOL" localSheetId="6">#REF!</definedName>
    <definedName name="CONSOL" localSheetId="0">#REF!</definedName>
    <definedName name="CONSOL" localSheetId="1">#REF!</definedName>
    <definedName name="CONSOL" localSheetId="2">#REF!</definedName>
    <definedName name="CONSOL" localSheetId="8">#REF!</definedName>
    <definedName name="CONSOL">#REF!</definedName>
    <definedName name="CONSOLC2" localSheetId="6">#REF!</definedName>
    <definedName name="CONSOLC2" localSheetId="0">#REF!</definedName>
    <definedName name="CONSOLC2" localSheetId="1">#REF!</definedName>
    <definedName name="CONSOLC2" localSheetId="2">#REF!</definedName>
    <definedName name="CONSOLC2" localSheetId="8">#REF!</definedName>
    <definedName name="CONSOLC2">#REF!</definedName>
    <definedName name="consperc" localSheetId="6">'[79]GDP projections'!#REF!</definedName>
    <definedName name="consperc" localSheetId="0">'[79]GDP projections'!#REF!</definedName>
    <definedName name="consperc" localSheetId="2">'[79]GDP projections'!#REF!</definedName>
    <definedName name="consperc" localSheetId="8">'[79]GDP projections'!#REF!</definedName>
    <definedName name="consperc">'[79]GDP projections'!#REF!</definedName>
    <definedName name="consqtr" localSheetId="6">'[79]GDP projections'!#REF!</definedName>
    <definedName name="consqtr" localSheetId="0">'[79]GDP projections'!#REF!</definedName>
    <definedName name="consqtr" localSheetId="2">'[79]GDP projections'!#REF!</definedName>
    <definedName name="consqtr" localSheetId="8">'[79]GDP projections'!#REF!</definedName>
    <definedName name="consqtr">'[79]GDP projections'!#REF!</definedName>
    <definedName name="CONTENTS" localSheetId="1">[80]Contents!$A$1:$F$36</definedName>
    <definedName name="CONTENTS">[80]Contents!$A$1:$F$36</definedName>
    <definedName name="cooperantes" localSheetId="7">#REF!</definedName>
    <definedName name="cooperantes" localSheetId="6">#REF!</definedName>
    <definedName name="cooperantes" localSheetId="0">#REF!</definedName>
    <definedName name="cooperantes" localSheetId="1">#REF!</definedName>
    <definedName name="cooperantes" localSheetId="2">#REF!</definedName>
    <definedName name="cooperantes" localSheetId="8">#REF!</definedName>
    <definedName name="cooperantes">#REF!</definedName>
    <definedName name="COPA">#N/A</definedName>
    <definedName name="COPARTICIPACION_FEDERAL__LEY_N__23548">[4]C!$B$13:$N$13</definedName>
    <definedName name="copystart" localSheetId="7">#REF!</definedName>
    <definedName name="copystart" localSheetId="6">#REF!</definedName>
    <definedName name="copystart" localSheetId="0">#REF!</definedName>
    <definedName name="copystart" localSheetId="1">#REF!</definedName>
    <definedName name="copystart" localSheetId="2">#REF!</definedName>
    <definedName name="copystart" localSheetId="8">#REF!</definedName>
    <definedName name="copystart">#REF!</definedName>
    <definedName name="Copytodebt" localSheetId="7">'[3]in-out'!#REF!</definedName>
    <definedName name="Copytodebt" localSheetId="6">'[3]in-out'!#REF!</definedName>
    <definedName name="Copytodebt" localSheetId="0">'[3]in-out'!#REF!</definedName>
    <definedName name="Copytodebt" localSheetId="1">#REF!</definedName>
    <definedName name="Copytodebt" localSheetId="2">'[3]in-out'!#REF!</definedName>
    <definedName name="Copytodebt" localSheetId="8">'[3]in-out'!#REF!</definedName>
    <definedName name="Copytodebt">'[3]in-out'!#REF!</definedName>
    <definedName name="CostoVentasY1">'[71]Vaciado 1'!$D$126</definedName>
    <definedName name="CostoVentasY2">'[71]Vaciado 1'!$E$126</definedName>
    <definedName name="CostoVentasY3">'[71]Vaciado 1'!$F$126</definedName>
    <definedName name="COUNT" localSheetId="7">#REF!</definedName>
    <definedName name="COUNT" localSheetId="6">#REF!</definedName>
    <definedName name="COUNT" localSheetId="0">#REF!</definedName>
    <definedName name="COUNT" localSheetId="1">#REF!</definedName>
    <definedName name="COUNT" localSheetId="2">#REF!</definedName>
    <definedName name="COUNT" localSheetId="8">#REF!</definedName>
    <definedName name="COUNT">#REF!</definedName>
    <definedName name="COUNTER" localSheetId="6">#REF!</definedName>
    <definedName name="COUNTER" localSheetId="0">#REF!</definedName>
    <definedName name="COUNTER" localSheetId="1">#REF!</definedName>
    <definedName name="COUNTER" localSheetId="2">#REF!</definedName>
    <definedName name="COUNTER" localSheetId="8">#REF!</definedName>
    <definedName name="COUNTER">#REF!</definedName>
    <definedName name="CountryName" localSheetId="6">'[81]Exchange Rate chart'!#REF!</definedName>
    <definedName name="CountryName" localSheetId="0">'[81]Exchange Rate chart'!#REF!</definedName>
    <definedName name="CountryName" localSheetId="1">'[81]Exchange Rate chart'!#REF!</definedName>
    <definedName name="CountryName" localSheetId="2">'[81]Exchange Rate chart'!#REF!</definedName>
    <definedName name="CountryName" localSheetId="8">'[81]Exchange Rate chart'!#REF!</definedName>
    <definedName name="CountryName">'[81]Exchange Rate chart'!#REF!</definedName>
    <definedName name="cp" localSheetId="6" hidden="1">'[82]C Summary'!#REF!</definedName>
    <definedName name="cp" localSheetId="0" hidden="1">'[82]C Summary'!#REF!</definedName>
    <definedName name="cp" localSheetId="1" hidden="1">#REF!</definedName>
    <definedName name="cp" localSheetId="2" hidden="1">'[82]C Summary'!#REF!</definedName>
    <definedName name="cp" localSheetId="8" hidden="1">'[82]C Summary'!#REF!</definedName>
    <definedName name="cp" hidden="1">'[82]C Summary'!#REF!</definedName>
    <definedName name="CPF" localSheetId="7">#REF!</definedName>
    <definedName name="CPF" localSheetId="6">#REF!</definedName>
    <definedName name="CPF" localSheetId="0">#REF!</definedName>
    <definedName name="CPF" localSheetId="1">#REF!</definedName>
    <definedName name="CPF" localSheetId="2">#REF!</definedName>
    <definedName name="CPF" localSheetId="8">#REF!</definedName>
    <definedName name="CPF">#REF!</definedName>
    <definedName name="CPI">[83]CPI!$A$4:$M$160</definedName>
    <definedName name="CPI_Core" localSheetId="7">#REF!</definedName>
    <definedName name="CPI_Core" localSheetId="6">#REF!</definedName>
    <definedName name="CPI_Core" localSheetId="0">#REF!</definedName>
    <definedName name="CPI_Core" localSheetId="1">#REF!</definedName>
    <definedName name="CPI_Core" localSheetId="2">#REF!</definedName>
    <definedName name="CPI_Core" localSheetId="8">#REF!</definedName>
    <definedName name="CPI_Core">#REF!</definedName>
    <definedName name="CPI_NAT_monthly" localSheetId="6">#REF!</definedName>
    <definedName name="CPI_NAT_monthly" localSheetId="0">#REF!</definedName>
    <definedName name="CPI_NAT_monthly" localSheetId="1">#REF!</definedName>
    <definedName name="CPI_NAT_monthly" localSheetId="2">#REF!</definedName>
    <definedName name="CPI_NAT_monthly" localSheetId="8">#REF!</definedName>
    <definedName name="CPI_NAT_monthly">#REF!</definedName>
    <definedName name="CPICUM" localSheetId="6">#REF!</definedName>
    <definedName name="CPICUM" localSheetId="0">#REF!</definedName>
    <definedName name="CPICUM" localSheetId="2">#REF!</definedName>
    <definedName name="CPICUM" localSheetId="8">#REF!</definedName>
    <definedName name="CPICUM">#REF!</definedName>
    <definedName name="CRECWM">[84]SUPUESTOS!A$15</definedName>
    <definedName name="cred" localSheetId="7">#REF!</definedName>
    <definedName name="cred" localSheetId="6">#REF!</definedName>
    <definedName name="cred" localSheetId="0">#REF!</definedName>
    <definedName name="cred" localSheetId="1">#REF!</definedName>
    <definedName name="cred" localSheetId="2">#REF!</definedName>
    <definedName name="cred" localSheetId="8">#REF!</definedName>
    <definedName name="cred">#REF!</definedName>
    <definedName name="cred1" localSheetId="6">#REF!</definedName>
    <definedName name="cred1" localSheetId="0">#REF!</definedName>
    <definedName name="cred1" localSheetId="1">#REF!</definedName>
    <definedName name="cred1" localSheetId="2">#REF!</definedName>
    <definedName name="cred1" localSheetId="8">#REF!</definedName>
    <definedName name="cred1">#REF!</definedName>
    <definedName name="CRED2" localSheetId="6">#REF!</definedName>
    <definedName name="CRED2" localSheetId="0">#REF!</definedName>
    <definedName name="CRED2" localSheetId="1">#REF!</definedName>
    <definedName name="CRED2" localSheetId="2">#REF!</definedName>
    <definedName name="CRED2" localSheetId="8">#REF!</definedName>
    <definedName name="CRED2">#REF!</definedName>
    <definedName name="cred2000" localSheetId="6">#REF!</definedName>
    <definedName name="cred2000" localSheetId="0">#REF!</definedName>
    <definedName name="cred2000">#REF!</definedName>
    <definedName name="cred2001" localSheetId="6">#REF!</definedName>
    <definedName name="cred2001" localSheetId="0">#REF!</definedName>
    <definedName name="cred2001">#REF!</definedName>
    <definedName name="cred2002" localSheetId="6">#REF!</definedName>
    <definedName name="cred2002" localSheetId="0">#REF!</definedName>
    <definedName name="cred2002">#REF!</definedName>
    <definedName name="cred2003" localSheetId="6">#REF!</definedName>
    <definedName name="cred2003" localSheetId="0">#REF!</definedName>
    <definedName name="cred2003">#REF!</definedName>
    <definedName name="cred98" localSheetId="7">[22]Programa!#REF!</definedName>
    <definedName name="cred98" localSheetId="6">[22]Programa!#REF!</definedName>
    <definedName name="cred98" localSheetId="0">[22]Programa!#REF!</definedName>
    <definedName name="cred98" localSheetId="1">[22]Programa!#REF!</definedName>
    <definedName name="cred98" localSheetId="2">[22]Programa!#REF!</definedName>
    <definedName name="cred98" localSheetId="8">[22]Programa!#REF!</definedName>
    <definedName name="cred98">[22]Programa!#REF!</definedName>
    <definedName name="cred98j" localSheetId="7">[22]Programa!#REF!</definedName>
    <definedName name="cred98j" localSheetId="6">[22]Programa!#REF!</definedName>
    <definedName name="cred98j" localSheetId="0">[22]Programa!#REF!</definedName>
    <definedName name="cred98j" localSheetId="1">[22]Programa!#REF!</definedName>
    <definedName name="cred98j" localSheetId="2">[22]Programa!#REF!</definedName>
    <definedName name="cred98j" localSheetId="8">[22]Programa!#REF!</definedName>
    <definedName name="cred98j">[22]Programa!#REF!</definedName>
    <definedName name="cred98s" localSheetId="7">#REF!</definedName>
    <definedName name="cred98s" localSheetId="6">#REF!</definedName>
    <definedName name="cred98s" localSheetId="0">#REF!</definedName>
    <definedName name="cred98s" localSheetId="1">#REF!</definedName>
    <definedName name="cred98s" localSheetId="2">#REF!</definedName>
    <definedName name="cred98s" localSheetId="8">#REF!</definedName>
    <definedName name="cred98s">#REF!</definedName>
    <definedName name="cred99" localSheetId="7">#REF!</definedName>
    <definedName name="cred99" localSheetId="6">#REF!</definedName>
    <definedName name="cred99" localSheetId="0">#REF!</definedName>
    <definedName name="cred99" localSheetId="1">#REF!</definedName>
    <definedName name="cred99" localSheetId="2">#REF!</definedName>
    <definedName name="cred99" localSheetId="8">#REF!</definedName>
    <definedName name="cred99">#REF!</definedName>
    <definedName name="CREDITO" localSheetId="6">#REF!</definedName>
    <definedName name="CREDITO" localSheetId="0">#REF!</definedName>
    <definedName name="CREDITO" localSheetId="2">#REF!</definedName>
    <definedName name="CREDITO" localSheetId="8">#REF!</definedName>
    <definedName name="CREDITO">#REF!</definedName>
    <definedName name="CREDITOBCH" localSheetId="6">#REF!</definedName>
    <definedName name="CREDITOBCH" localSheetId="0">#REF!</definedName>
    <definedName name="CREDITOBCH">#REF!</definedName>
    <definedName name="CREDITORSB" localSheetId="6">#REF!</definedName>
    <definedName name="CREDITORSB" localSheetId="0">#REF!</definedName>
    <definedName name="CREDITORSB">#REF!</definedName>
    <definedName name="Crng" localSheetId="6">OFFSET(#REF!,0,0,COUNT(#REF!),1)</definedName>
    <definedName name="Crng" localSheetId="0">OFFSET(#REF!,0,0,COUNT(#REF!),1)</definedName>
    <definedName name="Crng" localSheetId="1">OFFSET(#REF!,0,0,COUNT(#REF!),1)</definedName>
    <definedName name="Crng" localSheetId="2">OFFSET(#REF!,0,0,COUNT(#REF!),1)</definedName>
    <definedName name="Crng" localSheetId="8">OFFSET(#REF!,0,0,COUNT(#REF!),1)</definedName>
    <definedName name="Crng">OFFSET(#REF!,0,0,COUNT(#REF!),1)</definedName>
    <definedName name="Crt" localSheetId="7">#REF!</definedName>
    <definedName name="Crt" localSheetId="6">#REF!</definedName>
    <definedName name="Crt" localSheetId="0">#REF!</definedName>
    <definedName name="Crt" localSheetId="1">#REF!</definedName>
    <definedName name="Crt" localSheetId="2">#REF!</definedName>
    <definedName name="Crt" localSheetId="8">#REF!</definedName>
    <definedName name="Crt">#REF!</definedName>
    <definedName name="CRUDE1">[78]MONTHLY!$B$437:$Z$444</definedName>
    <definedName name="CRUDE2">[78]MONTHLY!$B$451:$Z$458</definedName>
    <definedName name="CRUDE3">[78]MONTHLY!$B$465:$Z$472</definedName>
    <definedName name="CRUZ" localSheetId="7">#REF!</definedName>
    <definedName name="CRUZ" localSheetId="6">#REF!</definedName>
    <definedName name="CRUZ" localSheetId="0">#REF!</definedName>
    <definedName name="CRUZ" localSheetId="1">#REF!</definedName>
    <definedName name="CRUZ" localSheetId="2">#REF!</definedName>
    <definedName name="CRUZ" localSheetId="8">#REF!</definedName>
    <definedName name="CRUZ">#REF!</definedName>
    <definedName name="CRUZ1" localSheetId="6">#REF!</definedName>
    <definedName name="CRUZ1" localSheetId="0">#REF!</definedName>
    <definedName name="CRUZ1" localSheetId="1">#REF!</definedName>
    <definedName name="CRUZ1" localSheetId="2">#REF!</definedName>
    <definedName name="CRUZ1" localSheetId="8">#REF!</definedName>
    <definedName name="CRUZ1">#REF!</definedName>
    <definedName name="CS" localSheetId="6">#REF!</definedName>
    <definedName name="CS" localSheetId="0">#REF!</definedName>
    <definedName name="CS" localSheetId="1">#REF!</definedName>
    <definedName name="CS" localSheetId="2">#REF!</definedName>
    <definedName name="CS" localSheetId="8">#REF!</definedName>
    <definedName name="CS">#REF!</definedName>
    <definedName name="CS1A" localSheetId="6">#REF!</definedName>
    <definedName name="CS1A" localSheetId="0">#REF!</definedName>
    <definedName name="CS1A" localSheetId="1">#REF!</definedName>
    <definedName name="CS1A">#REF!</definedName>
    <definedName name="CTOOMA00" localSheetId="6">#REF!</definedName>
    <definedName name="CTOOMA00" localSheetId="0">#REF!</definedName>
    <definedName name="CTOOMA00">#REF!</definedName>
    <definedName name="CTOOMA97" localSheetId="6">#REF!</definedName>
    <definedName name="CTOOMA97" localSheetId="0">#REF!</definedName>
    <definedName name="CTOOMA97">#REF!</definedName>
    <definedName name="CTOOMA98" localSheetId="6">#REF!</definedName>
    <definedName name="CTOOMA98" localSheetId="0">#REF!</definedName>
    <definedName name="CTOOMA98">#REF!</definedName>
    <definedName name="CTOOMA99" localSheetId="6">#REF!</definedName>
    <definedName name="CTOOMA99" localSheetId="0">#REF!</definedName>
    <definedName name="CTOOMA99">#REF!</definedName>
    <definedName name="CTOOMV00" localSheetId="6">#REF!</definedName>
    <definedName name="CTOOMV00" localSheetId="0">#REF!</definedName>
    <definedName name="CTOOMV00">#REF!</definedName>
    <definedName name="CTOOMV97" localSheetId="6">#REF!</definedName>
    <definedName name="CTOOMV97" localSheetId="0">#REF!</definedName>
    <definedName name="CTOOMV97">#REF!</definedName>
    <definedName name="CTOOMV98" localSheetId="6">#REF!</definedName>
    <definedName name="CTOOMV98" localSheetId="0">#REF!</definedName>
    <definedName name="CTOOMV98">#REF!</definedName>
    <definedName name="CTOOMV99" localSheetId="6">#REF!</definedName>
    <definedName name="CTOOMV99" localSheetId="0">#REF!</definedName>
    <definedName name="CTOOMV99">#REF!</definedName>
    <definedName name="cuad1" localSheetId="6">#REF!</definedName>
    <definedName name="cuad1" localSheetId="0">#REF!</definedName>
    <definedName name="cuad1">#REF!</definedName>
    <definedName name="cuad10" localSheetId="6">#REF!</definedName>
    <definedName name="cuad10" localSheetId="0">#REF!</definedName>
    <definedName name="cuad10">#REF!</definedName>
    <definedName name="cuad11" localSheetId="6">#REF!</definedName>
    <definedName name="cuad11" localSheetId="0">#REF!</definedName>
    <definedName name="cuad11">#REF!</definedName>
    <definedName name="cuad12" localSheetId="6">#REF!</definedName>
    <definedName name="cuad12" localSheetId="0">#REF!</definedName>
    <definedName name="cuad12">#REF!</definedName>
    <definedName name="cuad13" localSheetId="6">#REF!</definedName>
    <definedName name="cuad13" localSheetId="0">#REF!</definedName>
    <definedName name="cuad13">#REF!</definedName>
    <definedName name="cuad14" localSheetId="6">#REF!</definedName>
    <definedName name="cuad14" localSheetId="0">#REF!</definedName>
    <definedName name="cuad14">#REF!</definedName>
    <definedName name="cuad15" localSheetId="6">#REF!</definedName>
    <definedName name="cuad15" localSheetId="0">#REF!</definedName>
    <definedName name="cuad15">#REF!</definedName>
    <definedName name="cuad16" localSheetId="6">#REF!</definedName>
    <definedName name="cuad16" localSheetId="0">#REF!</definedName>
    <definedName name="cuad16">#REF!</definedName>
    <definedName name="cuad17" localSheetId="6">#REF!</definedName>
    <definedName name="cuad17" localSheetId="0">#REF!</definedName>
    <definedName name="cuad17">#REF!</definedName>
    <definedName name="cuad18" localSheetId="6">#REF!</definedName>
    <definedName name="cuad18" localSheetId="0">#REF!</definedName>
    <definedName name="cuad18">#REF!</definedName>
    <definedName name="cuad19" localSheetId="6">#REF!</definedName>
    <definedName name="cuad19" localSheetId="0">#REF!</definedName>
    <definedName name="cuad19">#REF!</definedName>
    <definedName name="cuad2" localSheetId="6">#REF!</definedName>
    <definedName name="cuad2" localSheetId="0">#REF!</definedName>
    <definedName name="cuad2">#REF!</definedName>
    <definedName name="cuad20" localSheetId="6">#REF!</definedName>
    <definedName name="cuad20" localSheetId="0">#REF!</definedName>
    <definedName name="cuad20">#REF!</definedName>
    <definedName name="cuad21" localSheetId="6">#REF!</definedName>
    <definedName name="cuad21" localSheetId="0">#REF!</definedName>
    <definedName name="cuad21">#REF!</definedName>
    <definedName name="cuad22" localSheetId="6">#REF!</definedName>
    <definedName name="cuad22" localSheetId="0">#REF!</definedName>
    <definedName name="cuad22">#REF!</definedName>
    <definedName name="cuad23" localSheetId="6">#REF!</definedName>
    <definedName name="cuad23" localSheetId="0">#REF!</definedName>
    <definedName name="cuad23">#REF!</definedName>
    <definedName name="cuad24" localSheetId="6">#REF!</definedName>
    <definedName name="cuad24" localSheetId="0">#REF!</definedName>
    <definedName name="cuad24">#REF!</definedName>
    <definedName name="cuad25" localSheetId="6">#REF!</definedName>
    <definedName name="cuad25" localSheetId="0">#REF!</definedName>
    <definedName name="cuad25">#REF!</definedName>
    <definedName name="cuad3" localSheetId="6">#REF!</definedName>
    <definedName name="cuad3" localSheetId="0">#REF!</definedName>
    <definedName name="cuad3">#REF!</definedName>
    <definedName name="cuad4" localSheetId="6">#REF!</definedName>
    <definedName name="cuad4" localSheetId="0">#REF!</definedName>
    <definedName name="cuad4">#REF!</definedName>
    <definedName name="cuad5" localSheetId="6">#REF!</definedName>
    <definedName name="cuad5" localSheetId="0">#REF!</definedName>
    <definedName name="cuad5">#REF!</definedName>
    <definedName name="cuad6" localSheetId="6">#REF!</definedName>
    <definedName name="cuad6" localSheetId="0">#REF!</definedName>
    <definedName name="cuad6">#REF!</definedName>
    <definedName name="cuad7" localSheetId="6">#REF!</definedName>
    <definedName name="cuad7" localSheetId="0">#REF!</definedName>
    <definedName name="cuad7">#REF!</definedName>
    <definedName name="cuad8" localSheetId="6">#REF!</definedName>
    <definedName name="cuad8" localSheetId="0">#REF!</definedName>
    <definedName name="cuad8">#REF!</definedName>
    <definedName name="cuad9" localSheetId="6">#REF!</definedName>
    <definedName name="cuad9" localSheetId="0">#REF!</definedName>
    <definedName name="cuad9">#REF!</definedName>
    <definedName name="CUADR11" localSheetId="6">#REF!</definedName>
    <definedName name="CUADR11" localSheetId="0">#REF!</definedName>
    <definedName name="CUADR11">#REF!</definedName>
    <definedName name="CUADRO_10.3.1">'[85]fondo promedio'!$A$36:$L$74</definedName>
    <definedName name="CUADRO_N__4.1.3" localSheetId="7">#REF!</definedName>
    <definedName name="CUADRO_N__4.1.3" localSheetId="6">#REF!</definedName>
    <definedName name="CUADRO_N__4.1.3" localSheetId="0">#REF!</definedName>
    <definedName name="CUADRO_N__4.1.3" localSheetId="1">#REF!</definedName>
    <definedName name="CUADRO_N__4.1.3" localSheetId="2">#REF!</definedName>
    <definedName name="CUADRO_N__4.1.3" localSheetId="8">#REF!</definedName>
    <definedName name="CUADRO_N__4.1.3">#REF!</definedName>
    <definedName name="CUADRO_No_9_C" localSheetId="6">#REF!</definedName>
    <definedName name="CUADRO_No_9_C" localSheetId="0">#REF!</definedName>
    <definedName name="CUADRO_No_9_C" localSheetId="1">#REF!</definedName>
    <definedName name="CUADRO_No_9_C" localSheetId="2">#REF!</definedName>
    <definedName name="CUADRO_No_9_C" localSheetId="8">#REF!</definedName>
    <definedName name="CUADRO_No_9_C">#REF!</definedName>
    <definedName name="CUADRO9" localSheetId="6">#REF!</definedName>
    <definedName name="CUADRO9" localSheetId="0">#REF!</definedName>
    <definedName name="CUADRO9" localSheetId="1">#REF!</definedName>
    <definedName name="CUADRO9" localSheetId="2">#REF!</definedName>
    <definedName name="CUADRO9" localSheetId="8">#REF!</definedName>
    <definedName name="CUADRO9">#REF!</definedName>
    <definedName name="CUADRO9A" localSheetId="6">#REF!</definedName>
    <definedName name="CUADRO9A" localSheetId="0">#REF!</definedName>
    <definedName name="CUADRO9A">#REF!</definedName>
    <definedName name="CUADRO9B" localSheetId="6">#REF!</definedName>
    <definedName name="CUADRO9B" localSheetId="0">#REF!</definedName>
    <definedName name="CUADRO9B">#REF!</definedName>
    <definedName name="CUADROI" localSheetId="6">#REF!</definedName>
    <definedName name="CUADROI" localSheetId="0">#REF!</definedName>
    <definedName name="CUADROI">#REF!</definedName>
    <definedName name="CUADROII" localSheetId="6">#REF!</definedName>
    <definedName name="CUADROII" localSheetId="0">#REF!</definedName>
    <definedName name="CUADROII">#REF!</definedName>
    <definedName name="CUADROIII" localSheetId="6">#REF!</definedName>
    <definedName name="CUADROIII" localSheetId="0">#REF!</definedName>
    <definedName name="CUADROIII">#REF!</definedName>
    <definedName name="CUADROIV" localSheetId="6">#REF!</definedName>
    <definedName name="CUADROIV" localSheetId="0">#REF!</definedName>
    <definedName name="CUADROIV">#REF!</definedName>
    <definedName name="CUADROV" localSheetId="6">#REF!</definedName>
    <definedName name="CUADROV" localSheetId="0">#REF!</definedName>
    <definedName name="CUADROV">#REF!</definedName>
    <definedName name="CUADROVI" localSheetId="6">#REF!</definedName>
    <definedName name="CUADROVI" localSheetId="0">#REF!</definedName>
    <definedName name="CUADROVI">#REF!</definedName>
    <definedName name="CUADROVII" localSheetId="6">#REF!</definedName>
    <definedName name="CUADROVII" localSheetId="0">#REF!</definedName>
    <definedName name="CUADROVII">#REF!</definedName>
    <definedName name="CUENTASMON">[58]BCP!#REF!</definedName>
    <definedName name="culo">'[86]graf 1'!$A$1:$IV$2</definedName>
    <definedName name="cuman" localSheetId="1">[59]Contribution!$C$378:$DC$392</definedName>
    <definedName name="cuman">[59]Contribution!$C$378:$DC$392</definedName>
    <definedName name="Cuota">'[49]Dinámica Couta Mercado'!$A$11:$O$28</definedName>
    <definedName name="CurMonth" localSheetId="7">#REF!</definedName>
    <definedName name="CurMonth" localSheetId="6">#REF!</definedName>
    <definedName name="CurMonth" localSheetId="0">#REF!</definedName>
    <definedName name="CurMonth" localSheetId="1">#REF!</definedName>
    <definedName name="CurMonth" localSheetId="2">#REF!</definedName>
    <definedName name="CurMonth" localSheetId="8">#REF!</definedName>
    <definedName name="CurMonth">#REF!</definedName>
    <definedName name="Currency" localSheetId="6">#REF!</definedName>
    <definedName name="Currency" localSheetId="0">#REF!</definedName>
    <definedName name="Currency" localSheetId="1">#REF!</definedName>
    <definedName name="Currency" localSheetId="2">#REF!</definedName>
    <definedName name="Currency" localSheetId="8">#REF!</definedName>
    <definedName name="Currency">#REF!</definedName>
    <definedName name="CURRENTYEAR" localSheetId="6">#REF!</definedName>
    <definedName name="CURRENTYEAR" localSheetId="0">#REF!</definedName>
    <definedName name="CURRENTYEAR" localSheetId="2">#REF!</definedName>
    <definedName name="CURRENTYEAR" localSheetId="8">#REF!</definedName>
    <definedName name="CURRENTYEAR">#REF!</definedName>
    <definedName name="CurrVintage" localSheetId="1">[87]Current!$D$66</definedName>
    <definedName name="CurrVintage">[87]Current!$D$66</definedName>
    <definedName name="cutoff">'[88]LIC cutoff'!$A$2:$B$15</definedName>
    <definedName name="CYEAR2021" localSheetId="1">[89]Coal!$B$583:$J$583</definedName>
    <definedName name="CYEAR2021">[89]Coal!$B$583:$J$583</definedName>
    <definedName name="CYEAR2022" localSheetId="1">[89]Coal!$K$583:$V$583</definedName>
    <definedName name="CYEAR2022">[89]Coal!$K$583:$V$583</definedName>
    <definedName name="CYEAR2023" localSheetId="1">[89]Coal!$W$583:$AH$583</definedName>
    <definedName name="CYEAR2023">[89]Coal!$W$583:$AH$583</definedName>
    <definedName name="CYEAR2024" localSheetId="1">[89]Coal!$AI$583:$AT$583</definedName>
    <definedName name="CYEAR2024">[89]Coal!$AI$583:$AT$583</definedName>
    <definedName name="CYEAR2025" localSheetId="1">[89]Coal!$AU$583:$AX$583</definedName>
    <definedName name="CYEAR2025">[89]Coal!$AU$583:$AX$583</definedName>
    <definedName name="d" localSheetId="7" hidden="1">'[90]Fax a enviar'!#REF!</definedName>
    <definedName name="d" localSheetId="6" hidden="1">'[90]Fax a enviar'!#REF!</definedName>
    <definedName name="d" localSheetId="0" hidden="1">'[90]Fax a enviar'!#REF!</definedName>
    <definedName name="d" localSheetId="1" hidden="1">#REF!</definedName>
    <definedName name="d" localSheetId="2" hidden="1">'[90]Fax a enviar'!#REF!</definedName>
    <definedName name="d" localSheetId="8" hidden="1">'[90]Fax a enviar'!#REF!</definedName>
    <definedName name="d" hidden="1">'[90]Fax a enviar'!#REF!</definedName>
    <definedName name="D_ALTBCA_GDP" localSheetId="7">#REF!</definedName>
    <definedName name="D_ALTBCA_GDP" localSheetId="6">#REF!</definedName>
    <definedName name="D_ALTBCA_GDP" localSheetId="0">#REF!</definedName>
    <definedName name="D_ALTBCA_GDP" localSheetId="1">#REF!</definedName>
    <definedName name="D_ALTBCA_GDP" localSheetId="2">#REF!</definedName>
    <definedName name="D_ALTBCA_GDP" localSheetId="8">#REF!</definedName>
    <definedName name="D_ALTBCA_GDP">#REF!</definedName>
    <definedName name="D_ALTNGDP_R" localSheetId="6">#REF!</definedName>
    <definedName name="D_ALTNGDP_R" localSheetId="0">#REF!</definedName>
    <definedName name="D_ALTNGDP_R" localSheetId="1">#REF!</definedName>
    <definedName name="D_ALTNGDP_R" localSheetId="2">#REF!</definedName>
    <definedName name="D_ALTNGDP_R" localSheetId="8">#REF!</definedName>
    <definedName name="D_ALTNGDP_R">#REF!</definedName>
    <definedName name="D_ALTNGDP_RG" localSheetId="6">#REF!</definedName>
    <definedName name="D_ALTNGDP_RG" localSheetId="0">#REF!</definedName>
    <definedName name="D_ALTNGDP_RG" localSheetId="1">#REF!</definedName>
    <definedName name="D_ALTNGDP_RG" localSheetId="2">#REF!</definedName>
    <definedName name="D_ALTNGDP_RG" localSheetId="8">#REF!</definedName>
    <definedName name="D_ALTNGDP_RG">#REF!</definedName>
    <definedName name="D_ALTPCPI" localSheetId="6">#REF!</definedName>
    <definedName name="D_ALTPCPI" localSheetId="0">#REF!</definedName>
    <definedName name="D_ALTPCPI">#REF!</definedName>
    <definedName name="D_ALTPCPIG" localSheetId="6">#REF!</definedName>
    <definedName name="D_ALTPCPIG" localSheetId="0">#REF!</definedName>
    <definedName name="D_ALTPCPIG">#REF!</definedName>
    <definedName name="D_B" localSheetId="6">#REF!</definedName>
    <definedName name="D_B" localSheetId="0">#REF!</definedName>
    <definedName name="D_B" localSheetId="1">#REF!</definedName>
    <definedName name="D_B">#REF!</definedName>
    <definedName name="D_BCA_GDP" localSheetId="6">#REF!</definedName>
    <definedName name="D_BCA_GDP" localSheetId="0">#REF!</definedName>
    <definedName name="D_BCA_GDP">#REF!</definedName>
    <definedName name="D_BFD" localSheetId="6">#REF!</definedName>
    <definedName name="D_BFD" localSheetId="0">#REF!</definedName>
    <definedName name="D_BFD">#REF!</definedName>
    <definedName name="D_BFL" localSheetId="6">#REF!</definedName>
    <definedName name="D_BFL" localSheetId="0">#REF!</definedName>
    <definedName name="D_BFL">#REF!</definedName>
    <definedName name="D_BFL_D" localSheetId="6">#REF!</definedName>
    <definedName name="D_BFL_D" localSheetId="0">#REF!</definedName>
    <definedName name="D_BFL_D">#REF!</definedName>
    <definedName name="D_BFL_S" localSheetId="6">#REF!</definedName>
    <definedName name="D_BFL_S" localSheetId="0">#REF!</definedName>
    <definedName name="D_BFL_S">#REF!</definedName>
    <definedName name="D_BFLG" localSheetId="6">#REF!</definedName>
    <definedName name="D_BFLG" localSheetId="0">#REF!</definedName>
    <definedName name="D_BFLG">#REF!</definedName>
    <definedName name="D_BFOP" localSheetId="6">#REF!</definedName>
    <definedName name="D_BFOP" localSheetId="0">#REF!</definedName>
    <definedName name="D_BFOP">#REF!</definedName>
    <definedName name="D_BFPP" localSheetId="6">#REF!</definedName>
    <definedName name="D_BFPP" localSheetId="0">#REF!</definedName>
    <definedName name="D_BFPP">#REF!</definedName>
    <definedName name="D_BFRA1" localSheetId="6">#REF!</definedName>
    <definedName name="D_BFRA1" localSheetId="0">#REF!</definedName>
    <definedName name="D_BFRA1">#REF!</definedName>
    <definedName name="D_BFX" localSheetId="6">#REF!</definedName>
    <definedName name="D_BFX" localSheetId="0">#REF!</definedName>
    <definedName name="D_BFX">#REF!</definedName>
    <definedName name="D_BFXG" localSheetId="6">#REF!</definedName>
    <definedName name="D_BFXG" localSheetId="0">#REF!</definedName>
    <definedName name="D_BFXG">#REF!</definedName>
    <definedName name="D_BFXP" localSheetId="6">#REF!</definedName>
    <definedName name="D_BFXP" localSheetId="0">#REF!</definedName>
    <definedName name="D_BFXP">#REF!</definedName>
    <definedName name="D_BRASS" localSheetId="6">#REF!</definedName>
    <definedName name="D_BRASS" localSheetId="0">#REF!</definedName>
    <definedName name="D_BRASS">#REF!</definedName>
    <definedName name="D_CalcNGS" localSheetId="6">#REF!</definedName>
    <definedName name="D_CalcNGS" localSheetId="0">#REF!</definedName>
    <definedName name="D_CalcNGS">#REF!</definedName>
    <definedName name="D_CalcNMG_R" localSheetId="6">#REF!</definedName>
    <definedName name="D_CalcNMG_R" localSheetId="0">#REF!</definedName>
    <definedName name="D_CalcNMG_R">#REF!</definedName>
    <definedName name="D_CalcNXG_R" localSheetId="6">#REF!</definedName>
    <definedName name="D_CalcNXG_R" localSheetId="0">#REF!</definedName>
    <definedName name="D_CalcNXG_R">#REF!</definedName>
    <definedName name="D_D" localSheetId="6">#REF!</definedName>
    <definedName name="D_D" localSheetId="0">#REF!</definedName>
    <definedName name="D_D">#REF!</definedName>
    <definedName name="D_D_B" localSheetId="6">#REF!</definedName>
    <definedName name="D_D_B" localSheetId="0">#REF!</definedName>
    <definedName name="D_D_B">#REF!</definedName>
    <definedName name="D_D_Bdiff" localSheetId="6">#REF!</definedName>
    <definedName name="D_D_Bdiff" localSheetId="0">#REF!</definedName>
    <definedName name="D_D_Bdiff">#REF!</definedName>
    <definedName name="D_D_Bdiff1" localSheetId="6">#REF!</definedName>
    <definedName name="D_D_Bdiff1" localSheetId="0">#REF!</definedName>
    <definedName name="D_D_Bdiff1">#REF!</definedName>
    <definedName name="D_D_G" localSheetId="6">#REF!</definedName>
    <definedName name="D_D_G" localSheetId="0">#REF!</definedName>
    <definedName name="D_D_G">#REF!</definedName>
    <definedName name="D_D_Gdiff" localSheetId="6">#REF!</definedName>
    <definedName name="D_D_Gdiff" localSheetId="0">#REF!</definedName>
    <definedName name="D_D_Gdiff">#REF!</definedName>
    <definedName name="D_D_Gdiff1" localSheetId="6">#REF!</definedName>
    <definedName name="D_D_Gdiff1" localSheetId="0">#REF!</definedName>
    <definedName name="D_D_Gdiff1">#REF!</definedName>
    <definedName name="D_D_S" localSheetId="6">#REF!</definedName>
    <definedName name="D_D_S" localSheetId="0">#REF!</definedName>
    <definedName name="D_D_S">#REF!</definedName>
    <definedName name="D_D_Sdiff" localSheetId="6">#REF!</definedName>
    <definedName name="D_D_Sdiff" localSheetId="0">#REF!</definedName>
    <definedName name="D_D_Sdiff">#REF!</definedName>
    <definedName name="D_D_Sdiff1" localSheetId="6">#REF!</definedName>
    <definedName name="D_D_Sdiff1" localSheetId="0">#REF!</definedName>
    <definedName name="D_D_Sdiff1">#REF!</definedName>
    <definedName name="D_DA" localSheetId="6">#REF!</definedName>
    <definedName name="D_DA" localSheetId="0">#REF!</definedName>
    <definedName name="D_DA">#REF!</definedName>
    <definedName name="D_DAdiff" localSheetId="6">#REF!</definedName>
    <definedName name="D_DAdiff" localSheetId="0">#REF!</definedName>
    <definedName name="D_DAdiff">#REF!</definedName>
    <definedName name="D_DAdiff1" localSheetId="6">#REF!</definedName>
    <definedName name="D_DAdiff1" localSheetId="0">#REF!</definedName>
    <definedName name="D_DAdiff1">#REF!</definedName>
    <definedName name="D_Ddiff" localSheetId="6">#REF!</definedName>
    <definedName name="D_Ddiff" localSheetId="0">#REF!</definedName>
    <definedName name="D_Ddiff">#REF!</definedName>
    <definedName name="D_Ddiff1" localSheetId="6">#REF!</definedName>
    <definedName name="D_Ddiff1" localSheetId="0">#REF!</definedName>
    <definedName name="D_Ddiff1">#REF!</definedName>
    <definedName name="D_DSdiff" localSheetId="6">#REF!</definedName>
    <definedName name="D_DSdiff" localSheetId="0">#REF!</definedName>
    <definedName name="D_DSdiff">#REF!</definedName>
    <definedName name="D_DSdiff1" localSheetId="6">#REF!</definedName>
    <definedName name="D_DSdiff1" localSheetId="0">#REF!</definedName>
    <definedName name="D_DSdiff1">#REF!</definedName>
    <definedName name="D_EDNA" localSheetId="6">#REF!</definedName>
    <definedName name="D_EDNA" localSheetId="0">#REF!</definedName>
    <definedName name="D_EDNA">#REF!</definedName>
    <definedName name="D_EDNA_B" localSheetId="6">[91]DA!#REF!</definedName>
    <definedName name="D_EDNA_B">[91]DA!#REF!</definedName>
    <definedName name="D_EDNA_D" localSheetId="6">[91]DA!#REF!</definedName>
    <definedName name="D_EDNA_D">[91]DA!#REF!</definedName>
    <definedName name="D_EDNA_T">[91]DA!#REF!</definedName>
    <definedName name="D_EDNE">[91]DA!#REF!</definedName>
    <definedName name="D_ENDA" localSheetId="7">#REF!</definedName>
    <definedName name="D_ENDA" localSheetId="6">#REF!</definedName>
    <definedName name="D_ENDA" localSheetId="0">#REF!</definedName>
    <definedName name="D_ENDA" localSheetId="1">#REF!</definedName>
    <definedName name="D_ENDA" localSheetId="2">#REF!</definedName>
    <definedName name="D_ENDA" localSheetId="8">#REF!</definedName>
    <definedName name="D_ENDA">#REF!</definedName>
    <definedName name="D_G" localSheetId="6">#REF!</definedName>
    <definedName name="D_G" localSheetId="0">#REF!</definedName>
    <definedName name="D_G" localSheetId="1">#REF!</definedName>
    <definedName name="D_G" localSheetId="2">#REF!</definedName>
    <definedName name="D_G" localSheetId="8">#REF!</definedName>
    <definedName name="D_G">#REF!</definedName>
    <definedName name="D_GCB" localSheetId="6">#REF!</definedName>
    <definedName name="D_GCB" localSheetId="0">#REF!</definedName>
    <definedName name="D_GCB" localSheetId="2">#REF!</definedName>
    <definedName name="D_GCB" localSheetId="8">#REF!</definedName>
    <definedName name="D_GCB">#REF!</definedName>
    <definedName name="D_GGB" localSheetId="6">#REF!</definedName>
    <definedName name="D_GGB" localSheetId="0">#REF!</definedName>
    <definedName name="D_GGB">#REF!</definedName>
    <definedName name="D_Ind" localSheetId="6">#REF!</definedName>
    <definedName name="D_Ind" localSheetId="0">#REF!</definedName>
    <definedName name="D_Ind" localSheetId="1">#REF!</definedName>
    <definedName name="D_Ind">#REF!</definedName>
    <definedName name="D_L" localSheetId="6">#REF!</definedName>
    <definedName name="D_L" localSheetId="0">#REF!</definedName>
    <definedName name="D_L">#REF!</definedName>
    <definedName name="D_MCV" localSheetId="6">#REF!</definedName>
    <definedName name="D_MCV" localSheetId="0">#REF!</definedName>
    <definedName name="D_MCV">#REF!</definedName>
    <definedName name="D_MCV_B" localSheetId="6">#REF!</definedName>
    <definedName name="D_MCV_B" localSheetId="0">#REF!</definedName>
    <definedName name="D_MCV_B">#REF!</definedName>
    <definedName name="D_MCV_D" localSheetId="6">#REF!</definedName>
    <definedName name="D_MCV_D" localSheetId="0">#REF!</definedName>
    <definedName name="D_MCV_D">#REF!</definedName>
    <definedName name="D_MCV_N" localSheetId="6">#REF!</definedName>
    <definedName name="D_MCV_N" localSheetId="0">#REF!</definedName>
    <definedName name="D_MCV_N">#REF!</definedName>
    <definedName name="D_MCV_T" localSheetId="6">#REF!</definedName>
    <definedName name="D_MCV_T" localSheetId="0">#REF!</definedName>
    <definedName name="D_MCV_T">#REF!</definedName>
    <definedName name="D_NGDP" localSheetId="6">#REF!</definedName>
    <definedName name="D_NGDP" localSheetId="0">#REF!</definedName>
    <definedName name="D_NGDP">#REF!</definedName>
    <definedName name="D_NGDP_D" localSheetId="6">#REF!</definedName>
    <definedName name="D_NGDP_D" localSheetId="0">#REF!</definedName>
    <definedName name="D_NGDP_D">#REF!</definedName>
    <definedName name="D_NGDP_DAQ" localSheetId="6">#REF!</definedName>
    <definedName name="D_NGDP_DAQ" localSheetId="0">#REF!</definedName>
    <definedName name="D_NGDP_DAQ">#REF!</definedName>
    <definedName name="D_NGDP_DQ" localSheetId="6">#REF!</definedName>
    <definedName name="D_NGDP_DQ" localSheetId="0">#REF!</definedName>
    <definedName name="D_NGDP_DQ">#REF!</definedName>
    <definedName name="D_NGDP_RG" localSheetId="6">#REF!</definedName>
    <definedName name="D_NGDP_RG" localSheetId="0">#REF!</definedName>
    <definedName name="D_NGDP_RG">#REF!</definedName>
    <definedName name="D_NGDP_RGAQ" localSheetId="6">#REF!</definedName>
    <definedName name="D_NGDP_RGAQ" localSheetId="0">#REF!</definedName>
    <definedName name="D_NGDP_RGAQ">#REF!</definedName>
    <definedName name="D_NGDP_RGQ" localSheetId="6">#REF!</definedName>
    <definedName name="D_NGDP_RGQ" localSheetId="0">#REF!</definedName>
    <definedName name="D_NGDP_RGQ">#REF!</definedName>
    <definedName name="D_NGDPD" localSheetId="6">#REF!</definedName>
    <definedName name="D_NGDPD" localSheetId="0">#REF!</definedName>
    <definedName name="D_NGDPD">#REF!</definedName>
    <definedName name="D_NGDPDPC" localSheetId="6">#REF!</definedName>
    <definedName name="D_NGDPDPC" localSheetId="0">#REF!</definedName>
    <definedName name="D_NGDPDPC">#REF!</definedName>
    <definedName name="D_NGS" localSheetId="6">#REF!</definedName>
    <definedName name="D_NGS" localSheetId="0">#REF!</definedName>
    <definedName name="D_NGS">#REF!</definedName>
    <definedName name="D_NMG_R" localSheetId="6">#REF!</definedName>
    <definedName name="D_NMG_R" localSheetId="0">#REF!</definedName>
    <definedName name="D_NMG_R">#REF!</definedName>
    <definedName name="D_NSDGDP" localSheetId="6">#REF!</definedName>
    <definedName name="D_NSDGDP" localSheetId="0">#REF!</definedName>
    <definedName name="D_NSDGDP">#REF!</definedName>
    <definedName name="D_NSDGDP_R" localSheetId="6">#REF!</definedName>
    <definedName name="D_NSDGDP_R" localSheetId="0">#REF!</definedName>
    <definedName name="D_NSDGDP_R">#REF!</definedName>
    <definedName name="D_NTDD_RG" localSheetId="6">#REF!</definedName>
    <definedName name="D_NTDD_RG" localSheetId="0">#REF!</definedName>
    <definedName name="D_NTDD_RG">#REF!</definedName>
    <definedName name="D_NTDD_RGAQ" localSheetId="6">#REF!</definedName>
    <definedName name="D_NTDD_RGAQ" localSheetId="0">#REF!</definedName>
    <definedName name="D_NTDD_RGAQ">#REF!</definedName>
    <definedName name="D_NTDD_RGQ" localSheetId="6">#REF!</definedName>
    <definedName name="D_NTDD_RGQ" localSheetId="0">#REF!</definedName>
    <definedName name="D_NTDD_RGQ">#REF!</definedName>
    <definedName name="D_NXG_R" localSheetId="6">#REF!</definedName>
    <definedName name="D_NXG_R" localSheetId="0">#REF!</definedName>
    <definedName name="D_NXG_R">#REF!</definedName>
    <definedName name="D_O" localSheetId="6">#REF!</definedName>
    <definedName name="D_O" localSheetId="0">#REF!</definedName>
    <definedName name="D_O">#REF!</definedName>
    <definedName name="D_OTB" localSheetId="6">#REF!</definedName>
    <definedName name="D_OTB" localSheetId="0">#REF!</definedName>
    <definedName name="D_OTB">#REF!</definedName>
    <definedName name="D_P" localSheetId="6">#REF!</definedName>
    <definedName name="D_P" localSheetId="0">#REF!</definedName>
    <definedName name="D_P">#REF!</definedName>
    <definedName name="D_PCPI" localSheetId="6">#REF!</definedName>
    <definedName name="D_PCPI" localSheetId="0">#REF!</definedName>
    <definedName name="D_PCPI">#REF!</definedName>
    <definedName name="D_PCPIAQ" localSheetId="6">#REF!</definedName>
    <definedName name="D_PCPIAQ" localSheetId="0">#REF!</definedName>
    <definedName name="D_PCPIAQ">#REF!</definedName>
    <definedName name="D_PCPIG" localSheetId="6">#REF!</definedName>
    <definedName name="D_PCPIG" localSheetId="0">#REF!</definedName>
    <definedName name="D_PCPIG">#REF!</definedName>
    <definedName name="D_PCPIGAQ" localSheetId="6">#REF!</definedName>
    <definedName name="D_PCPIGAQ" localSheetId="0">#REF!</definedName>
    <definedName name="D_PCPIGAQ">#REF!</definedName>
    <definedName name="D_PCPIGQ" localSheetId="6">#REF!</definedName>
    <definedName name="D_PCPIGQ" localSheetId="0">#REF!</definedName>
    <definedName name="D_PCPIGQ">#REF!</definedName>
    <definedName name="D_PCPIQ" localSheetId="6">#REF!</definedName>
    <definedName name="D_PCPIQ" localSheetId="0">#REF!</definedName>
    <definedName name="D_PCPIQ">#REF!</definedName>
    <definedName name="D_PPPPC" localSheetId="6">#REF!</definedName>
    <definedName name="D_PPPPC" localSheetId="0">#REF!</definedName>
    <definedName name="D_PPPPC">#REF!</definedName>
    <definedName name="D_PPPWGT" localSheetId="6">#REF!</definedName>
    <definedName name="D_PPPWGT" localSheetId="0">#REF!</definedName>
    <definedName name="D_PPPWGT">#REF!</definedName>
    <definedName name="D_S" localSheetId="6">#REF!</definedName>
    <definedName name="D_S" localSheetId="0">#REF!</definedName>
    <definedName name="D_S">#REF!</definedName>
    <definedName name="D_SRM" localSheetId="6">#REF!</definedName>
    <definedName name="D_SRM" localSheetId="0">#REF!</definedName>
    <definedName name="D_SRM">#REF!</definedName>
    <definedName name="D_SY" localSheetId="6">#REF!</definedName>
    <definedName name="D_SY" localSheetId="0">#REF!</definedName>
    <definedName name="D_SY">#REF!</definedName>
    <definedName name="D_WPCP33_D" localSheetId="6">#REF!</definedName>
    <definedName name="D_WPCP33_D" localSheetId="0">#REF!</definedName>
    <definedName name="D_WPCP33_D">#REF!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 localSheetId="6">#REF!</definedName>
    <definedName name="da" localSheetId="0">#REF!</definedName>
    <definedName name="da">#REF!</definedName>
    <definedName name="DABA" localSheetId="6">#REF!</definedName>
    <definedName name="DABA" localSheetId="0">#REF!</definedName>
    <definedName name="DABA">#REF!</definedName>
    <definedName name="DABI" localSheetId="6">#REF!</definedName>
    <definedName name="DABI" localSheetId="0">#REF!</definedName>
    <definedName name="DABI">#REF!</definedName>
    <definedName name="DABproj">#N/A</definedName>
    <definedName name="DAGproj">#N/A</definedName>
    <definedName name="Daily_Depreciation">'[67]Inter-Bank'!$E$5</definedName>
    <definedName name="DAMU" localSheetId="7">#REF!</definedName>
    <definedName name="DAMU" localSheetId="6">#REF!</definedName>
    <definedName name="DAMU" localSheetId="0">#REF!</definedName>
    <definedName name="DAMU" localSheetId="1">#REF!</definedName>
    <definedName name="DAMU" localSheetId="2">#REF!</definedName>
    <definedName name="DAMU" localSheetId="8">#REF!</definedName>
    <definedName name="DAMU">#REF!</definedName>
    <definedName name="DAperc" localSheetId="6">#REF!</definedName>
    <definedName name="DAperc" localSheetId="0">#REF!</definedName>
    <definedName name="DAperc" localSheetId="1">#REF!</definedName>
    <definedName name="DAperc" localSheetId="2">#REF!</definedName>
    <definedName name="DAperc" localSheetId="8">#REF!</definedName>
    <definedName name="DAperc">#REF!</definedName>
    <definedName name="DAproj">#N/A</definedName>
    <definedName name="DASD">#N/A</definedName>
    <definedName name="DASDB">#N/A</definedName>
    <definedName name="DASDG">#N/A</definedName>
    <definedName name="data" localSheetId="7">#REF!</definedName>
    <definedName name="data" localSheetId="6">#REF!</definedName>
    <definedName name="data" localSheetId="0">#REF!</definedName>
    <definedName name="data" localSheetId="1">#REF!</definedName>
    <definedName name="data" localSheetId="2">#REF!</definedName>
    <definedName name="data" localSheetId="8">#REF!</definedName>
    <definedName name="data">#REF!</definedName>
    <definedName name="data1" localSheetId="6">#REF!</definedName>
    <definedName name="data1" localSheetId="0">#REF!</definedName>
    <definedName name="data1" localSheetId="1">#REF!</definedName>
    <definedName name="data1" localSheetId="2">#REF!</definedName>
    <definedName name="data1" localSheetId="8">#REF!</definedName>
    <definedName name="data1">#REF!</definedName>
    <definedName name="Data2" localSheetId="6">#REF!</definedName>
    <definedName name="Data2" localSheetId="0">#REF!</definedName>
    <definedName name="Data2" localSheetId="1">#REF!</definedName>
    <definedName name="Data2" localSheetId="2">#REF!</definedName>
    <definedName name="Data2" localSheetId="8">#REF!</definedName>
    <definedName name="Data2">#REF!</definedName>
    <definedName name="Database_MI" localSheetId="6">#REF!</definedName>
    <definedName name="Database_MI" localSheetId="0">#REF!</definedName>
    <definedName name="Database_MI">#REF!</definedName>
    <definedName name="dataSeguimiento" localSheetId="6">#REF!</definedName>
    <definedName name="dataSeguimiento" localSheetId="0">#REF!</definedName>
    <definedName name="dataSeguimiento">#REF!</definedName>
    <definedName name="Dataset" localSheetId="6">#REF!</definedName>
    <definedName name="Dataset" localSheetId="0">#REF!</definedName>
    <definedName name="Dataset" localSheetId="1">#REF!</definedName>
    <definedName name="Dataset">#REF!</definedName>
    <definedName name="datatbl" localSheetId="6">#REF!</definedName>
    <definedName name="datatbl" localSheetId="0">#REF!</definedName>
    <definedName name="datatbl">#REF!</definedName>
    <definedName name="date" localSheetId="1">#REF!</definedName>
    <definedName name="date">[92]Tablas!$IV$1:$IV$2</definedName>
    <definedName name="dates">'[45]shared data'!$S$8:$S$155</definedName>
    <definedName name="DATES_A">'[45]shared data'!$D$2:$AC$2</definedName>
    <definedName name="dates_w" localSheetId="7">#REF!</definedName>
    <definedName name="dates_w" localSheetId="6">#REF!</definedName>
    <definedName name="dates_w" localSheetId="0">#REF!</definedName>
    <definedName name="dates_w" localSheetId="1">#REF!</definedName>
    <definedName name="dates_w" localSheetId="2">#REF!</definedName>
    <definedName name="dates_w" localSheetId="8">#REF!</definedName>
    <definedName name="dates_w">#REF!</definedName>
    <definedName name="Dates1" localSheetId="6">#REF!</definedName>
    <definedName name="Dates1" localSheetId="0">#REF!</definedName>
    <definedName name="Dates1" localSheetId="1">#REF!</definedName>
    <definedName name="Dates1" localSheetId="2">#REF!</definedName>
    <definedName name="Dates1" localSheetId="8">#REF!</definedName>
    <definedName name="Dates1">#REF!</definedName>
    <definedName name="datesaa" localSheetId="6">#REF!</definedName>
    <definedName name="datesaa" localSheetId="0">#REF!</definedName>
    <definedName name="datesaa" localSheetId="2">#REF!</definedName>
    <definedName name="datesaa" localSheetId="8">#REF!</definedName>
    <definedName name="datesaa">#REF!</definedName>
    <definedName name="datess" localSheetId="6">#REF!</definedName>
    <definedName name="datess" localSheetId="0">#REF!</definedName>
    <definedName name="datess">#REF!</definedName>
    <definedName name="DB" localSheetId="6">#REF!</definedName>
    <definedName name="DB" localSheetId="0">#REF!</definedName>
    <definedName name="DB" localSheetId="1">#REF!</definedName>
    <definedName name="DB">#REF!</definedName>
    <definedName name="DBA" localSheetId="6">#REF!</definedName>
    <definedName name="DBA" localSheetId="0">#REF!</definedName>
    <definedName name="DBA">#REF!</definedName>
    <definedName name="DBI" localSheetId="6">#REF!</definedName>
    <definedName name="DBI" localSheetId="0">#REF!</definedName>
    <definedName name="DBI">#REF!</definedName>
    <definedName name="dbo" localSheetId="6">#REF!</definedName>
    <definedName name="dbo" localSheetId="0">#REF!</definedName>
    <definedName name="dbo" localSheetId="1">#REF!</definedName>
    <definedName name="dbo">#REF!</definedName>
    <definedName name="DBproj">#N/A</definedName>
    <definedName name="dcc" localSheetId="7">#REF!</definedName>
    <definedName name="dcc" localSheetId="6">#REF!</definedName>
    <definedName name="dcc" localSheetId="0">#REF!</definedName>
    <definedName name="dcc" localSheetId="1">#REF!</definedName>
    <definedName name="dcc" localSheetId="2">#REF!</definedName>
    <definedName name="dcc" localSheetId="8">#REF!</definedName>
    <definedName name="dcc">#REF!</definedName>
    <definedName name="dcc98j" localSheetId="7">[22]Programa!#REF!</definedName>
    <definedName name="dcc98j" localSheetId="6">[22]Programa!#REF!</definedName>
    <definedName name="dcc98j" localSheetId="0">[22]Programa!#REF!</definedName>
    <definedName name="dcc98j" localSheetId="1">[22]Programa!#REF!</definedName>
    <definedName name="dcc98j" localSheetId="8">[22]Programa!#REF!</definedName>
    <definedName name="dcc98j">[22]Programa!#REF!</definedName>
    <definedName name="dcc98s" localSheetId="7">#REF!</definedName>
    <definedName name="dcc98s" localSheetId="6">#REF!</definedName>
    <definedName name="dcc98s" localSheetId="0">#REF!</definedName>
    <definedName name="dcc98s" localSheetId="1">#REF!</definedName>
    <definedName name="dcc98s" localSheetId="2">#REF!</definedName>
    <definedName name="dcc98s" localSheetId="8">#REF!</definedName>
    <definedName name="dcc98s">#REF!</definedName>
    <definedName name="dd" localSheetId="7" hidden="1">{"Riqfin97",#N/A,FALSE,"Tran";"Riqfinpro",#N/A,FALSE,"Tran"}</definedName>
    <definedName name="dd" localSheetId="6" hidden="1">{"Riqfin97",#N/A,FALSE,"Tran";"Riqfinpro",#N/A,FALSE,"Tran"}</definedName>
    <definedName name="dd" localSheetId="0" hidden="1">{"Riqfin97",#N/A,FALSE,"Tran";"Riqfinpro",#N/A,FALSE,"Tran"}</definedName>
    <definedName name="dd" localSheetId="1" hidden="1">{"Riqfin97",#N/A,FALSE,"Tran";"Riqfinpro",#N/A,FALSE,"Tran"}</definedName>
    <definedName name="dd" localSheetId="2" hidden="1">{"Riqfin97",#N/A,FALSE,"Tran";"Riqfinpro",#N/A,FALSE,"Tran"}</definedName>
    <definedName name="dd" localSheetId="8" hidden="1">{"Riqfin97",#N/A,FALSE,"Tran";"Riqfinpro",#N/A,FALSE,"Tran"}</definedName>
    <definedName name="dd" hidden="1">{"Riqfin97",#N/A,FALSE,"Tran";"Riqfinpro",#N/A,FALSE,"Tran"}</definedName>
    <definedName name="DD__Charts_area" localSheetId="7">#REF!</definedName>
    <definedName name="DD__Charts_area" localSheetId="6">#REF!</definedName>
    <definedName name="DD__Charts_area" localSheetId="0">#REF!</definedName>
    <definedName name="DD__Charts_area" localSheetId="1">#REF!</definedName>
    <definedName name="DD__Charts_area" localSheetId="2">#REF!</definedName>
    <definedName name="DD__Charts_area" localSheetId="8">#REF!</definedName>
    <definedName name="DD__Charts_area">#REF!</definedName>
    <definedName name="DD__GDI" localSheetId="7">#REF!</definedName>
    <definedName name="DD__GDI" localSheetId="6">#REF!</definedName>
    <definedName name="DD__GDI" localSheetId="0">#REF!</definedName>
    <definedName name="DD__GDI" localSheetId="1">#REF!</definedName>
    <definedName name="DD__GDI" localSheetId="2">#REF!</definedName>
    <definedName name="DD__GDI" localSheetId="8">#REF!</definedName>
    <definedName name="DD__GDI">#REF!</definedName>
    <definedName name="DD__GDP_real_by_sector_of_origin" localSheetId="6">#REF!</definedName>
    <definedName name="DD__GDP_real_by_sector_of_origin" localSheetId="0">#REF!</definedName>
    <definedName name="DD__GDP_real_by_sector_of_origin" localSheetId="2">#REF!</definedName>
    <definedName name="DD__GDP_real_by_sector_of_origin" localSheetId="8">#REF!</definedName>
    <definedName name="DD__GDP_real_by_sector_of_origin">#REF!</definedName>
    <definedName name="DD__Labor_Productivity" localSheetId="6">#REF!</definedName>
    <definedName name="DD__Labor_Productivity" localSheetId="0">#REF!</definedName>
    <definedName name="DD__Labor_Productivity">#REF!</definedName>
    <definedName name="DD__National_Accounts_at_1958_prices_" localSheetId="6">#REF!</definedName>
    <definedName name="DD__National_Accounts_at_1958_prices_" localSheetId="0">#REF!</definedName>
    <definedName name="DD__National_Accounts_at_1958_prices_">#REF!</definedName>
    <definedName name="DD__National_Accounts_at_Current_Prices" localSheetId="6">#REF!</definedName>
    <definedName name="DD__National_Accounts_at_Current_Prices" localSheetId="0">#REF!</definedName>
    <definedName name="DD__National_Accounts_at_Current_Prices">#REF!</definedName>
    <definedName name="DD__National_Accounts_Deflators" localSheetId="6">#REF!</definedName>
    <definedName name="DD__National_Accounts_Deflators" localSheetId="0">#REF!</definedName>
    <definedName name="DD__National_Accounts_Deflators">#REF!</definedName>
    <definedName name="DD__Prices_CPI_all_items" localSheetId="6">#REF!</definedName>
    <definedName name="DD__Prices_CPI_all_items" localSheetId="0">#REF!</definedName>
    <definedName name="DD__Prices_CPI_all_items">#REF!</definedName>
    <definedName name="DD__Prices_CPI_by_components" localSheetId="6">#REF!</definedName>
    <definedName name="DD__Prices_CPI_by_components" localSheetId="0">#REF!</definedName>
    <definedName name="DD__Prices_CPI_by_components">#REF!</definedName>
    <definedName name="DD__Prices_Wage_Indicators" localSheetId="6">#REF!</definedName>
    <definedName name="DD__Prices_Wage_Indicators" localSheetId="0">#REF!</definedName>
    <definedName name="DD__Prices_Wage_Indicators">#REF!</definedName>
    <definedName name="DD__Selected_Agricultural_Sector_Statistics" localSheetId="6">#REF!</definedName>
    <definedName name="DD__Selected_Agricultural_Sector_Statistics" localSheetId="0">#REF!</definedName>
    <definedName name="DD__Selected_Agricultural_Sector_Statistics">#REF!</definedName>
    <definedName name="DD__Selected_Agricultural_Sector_Statistics__concluded" localSheetId="6">#REF!</definedName>
    <definedName name="DD__Selected_Agricultural_Sector_Statistics__concluded" localSheetId="0">#REF!</definedName>
    <definedName name="DD__Selected_Agricultural_Sector_Statistics__concluded">#REF!</definedName>
    <definedName name="DD_Index_of_employment" localSheetId="6">#REF!</definedName>
    <definedName name="DD_Index_of_employment" localSheetId="0">#REF!</definedName>
    <definedName name="DD_Index_of_employment">#REF!</definedName>
    <definedName name="DD_Indicators_of_emp_wages_ulc" localSheetId="6">#REF!</definedName>
    <definedName name="DD_Indicators_of_emp_wages_ulc" localSheetId="0">#REF!</definedName>
    <definedName name="DD_Indicators_of_emp_wages_ulc">#REF!</definedName>
    <definedName name="DD_Labor_Productivity" localSheetId="6">#REF!</definedName>
    <definedName name="DD_Labor_Productivity" localSheetId="0">#REF!</definedName>
    <definedName name="DD_Labor_Productivity">#REF!</definedName>
    <definedName name="DDD" localSheetId="6">#REF!</definedName>
    <definedName name="DDD" localSheetId="0">#REF!</definedName>
    <definedName name="DDD" localSheetId="1">#REF!</definedName>
    <definedName name="DDD">#REF!</definedName>
    <definedName name="dddd" localSheetId="7" hidden="1">{"Minpmon",#N/A,FALSE,"Monthinput"}</definedName>
    <definedName name="dddd" localSheetId="6" hidden="1">{"Minpmon",#N/A,FALSE,"Monthinput"}</definedName>
    <definedName name="dddd" localSheetId="0" hidden="1">{"Minpmon",#N/A,FALSE,"Monthinput"}</definedName>
    <definedName name="dddd" localSheetId="1" hidden="1">{"Minpmon",#N/A,FALSE,"Monthinput"}</definedName>
    <definedName name="dddd" localSheetId="2" hidden="1">{"Minpmon",#N/A,FALSE,"Monthinput"}</definedName>
    <definedName name="dddd" localSheetId="8" hidden="1">{"Minpmon",#N/A,FALSE,"Monthinput"}</definedName>
    <definedName name="dddd" hidden="1">{"Minpmon",#N/A,FALSE,"Monthinput"}</definedName>
    <definedName name="dddddd" localSheetId="7" hidden="1">{"Tab1",#N/A,FALSE,"P";"Tab2",#N/A,FALSE,"P"}</definedName>
    <definedName name="dddddd" localSheetId="6" hidden="1">{"Tab1",#N/A,FALSE,"P";"Tab2",#N/A,FALSE,"P"}</definedName>
    <definedName name="dddddd" localSheetId="0" hidden="1">{"Tab1",#N/A,FALSE,"P";"Tab2",#N/A,FALSE,"P"}</definedName>
    <definedName name="dddddd" localSheetId="1" hidden="1">{"Tab1",#N/A,FALSE,"P";"Tab2",#N/A,FALSE,"P"}</definedName>
    <definedName name="dddddd" localSheetId="2" hidden="1">{"Tab1",#N/A,FALSE,"P";"Tab2",#N/A,FALSE,"P"}</definedName>
    <definedName name="dddddd" localSheetId="8" hidden="1">{"Tab1",#N/A,FALSE,"P";"Tab2",#N/A,FALSE,"P"}</definedName>
    <definedName name="dddddd" hidden="1">{"Tab1",#N/A,FALSE,"P";"Tab2",#N/A,FALSE,"P"}</definedName>
    <definedName name="ddgdg" localSheetId="7" hidden="1">#REF!</definedName>
    <definedName name="ddgdg" localSheetId="6" hidden="1">#REF!</definedName>
    <definedName name="ddgdg" localSheetId="0" hidden="1">#REF!</definedName>
    <definedName name="ddgdg" localSheetId="1" hidden="1">#REF!</definedName>
    <definedName name="ddgdg" localSheetId="2" hidden="1">#REF!</definedName>
    <definedName name="ddgdg" localSheetId="8" hidden="1">#REF!</definedName>
    <definedName name="ddgdg" hidden="1">#REF!</definedName>
    <definedName name="DDR" localSheetId="7">#REF!</definedName>
    <definedName name="DDR" localSheetId="6">#REF!</definedName>
    <definedName name="DDR" localSheetId="0">#REF!</definedName>
    <definedName name="DDR" localSheetId="1">#REF!</definedName>
    <definedName name="DDR" localSheetId="2">#REF!</definedName>
    <definedName name="DDR" localSheetId="8">#REF!</definedName>
    <definedName name="DDR">#REF!</definedName>
    <definedName name="DDRBA" localSheetId="6">#REF!</definedName>
    <definedName name="DDRBA" localSheetId="0">#REF!</definedName>
    <definedName name="DDRBA" localSheetId="2">#REF!</definedName>
    <definedName name="DDRBA" localSheetId="8">#REF!</definedName>
    <definedName name="DDRBA">#REF!</definedName>
    <definedName name="Deal_Date">'[67]Inter-Bank'!$B$5</definedName>
    <definedName name="DEBRIEF" localSheetId="7">#REF!</definedName>
    <definedName name="DEBRIEF" localSheetId="6">#REF!</definedName>
    <definedName name="DEBRIEF" localSheetId="0">#REF!</definedName>
    <definedName name="DEBRIEF" localSheetId="1">#REF!</definedName>
    <definedName name="DEBRIEF" localSheetId="2">#REF!</definedName>
    <definedName name="DEBRIEF" localSheetId="8">#REF!</definedName>
    <definedName name="DEBRIEF">#REF!</definedName>
    <definedName name="DEBT" localSheetId="6">#REF!</definedName>
    <definedName name="DEBT" localSheetId="0">#REF!</definedName>
    <definedName name="DEBT" localSheetId="1">#REF!</definedName>
    <definedName name="DEBT" localSheetId="2">#REF!</definedName>
    <definedName name="DEBT" localSheetId="8">#REF!</definedName>
    <definedName name="DEBT">#REF!</definedName>
    <definedName name="DEBT_NEW" localSheetId="6">[57]Debt!#REF!</definedName>
    <definedName name="DEBT_NEW" localSheetId="0">[57]Debt!#REF!</definedName>
    <definedName name="DEBT_NEW" localSheetId="2">[57]Debt!#REF!</definedName>
    <definedName name="DEBT_NEW" localSheetId="8">[57]Debt!#REF!</definedName>
    <definedName name="DEBT_NEW">[57]Debt!#REF!</definedName>
    <definedName name="DEBT_OLD" localSheetId="6">[57]Debt!#REF!</definedName>
    <definedName name="DEBT_OLD" localSheetId="0">[57]Debt!#REF!</definedName>
    <definedName name="DEBT_OLD" localSheetId="2">[57]Debt!#REF!</definedName>
    <definedName name="DEBT_OLD" localSheetId="8">[57]Debt!#REF!</definedName>
    <definedName name="DEBT_OLD">[57]Debt!#REF!</definedName>
    <definedName name="DEBT_TOT" localSheetId="6">[57]Debt!#REF!</definedName>
    <definedName name="DEBT_TOT" localSheetId="0">[57]Debt!#REF!</definedName>
    <definedName name="DEBT_TOT" localSheetId="2">[57]Debt!#REF!</definedName>
    <definedName name="DEBT_TOT" localSheetId="8">[57]Debt!#REF!</definedName>
    <definedName name="DEBT_TOT">[57]Debt!#REF!</definedName>
    <definedName name="DEBT1" localSheetId="7">#REF!</definedName>
    <definedName name="DEBT1" localSheetId="6">#REF!</definedName>
    <definedName name="DEBT1" localSheetId="0">#REF!</definedName>
    <definedName name="DEBT1" localSheetId="1">#REF!</definedName>
    <definedName name="DEBT1" localSheetId="2">#REF!</definedName>
    <definedName name="DEBT1" localSheetId="8">#REF!</definedName>
    <definedName name="DEBT1">#REF!</definedName>
    <definedName name="DEBT10" localSheetId="6">#REF!</definedName>
    <definedName name="DEBT10" localSheetId="0">#REF!</definedName>
    <definedName name="DEBT10" localSheetId="1">#REF!</definedName>
    <definedName name="DEBT10" localSheetId="2">#REF!</definedName>
    <definedName name="DEBT10" localSheetId="8">#REF!</definedName>
    <definedName name="DEBT10">#REF!</definedName>
    <definedName name="DEBT11" localSheetId="6">#REF!</definedName>
    <definedName name="DEBT11" localSheetId="0">#REF!</definedName>
    <definedName name="DEBT11" localSheetId="1">#REF!</definedName>
    <definedName name="DEBT11" localSheetId="2">#REF!</definedName>
    <definedName name="DEBT11" localSheetId="8">#REF!</definedName>
    <definedName name="DEBT11">#REF!</definedName>
    <definedName name="DEBT12" localSheetId="6">#REF!</definedName>
    <definedName name="DEBT12" localSheetId="0">#REF!</definedName>
    <definedName name="DEBT12">#REF!</definedName>
    <definedName name="DEBT13" localSheetId="6">#REF!</definedName>
    <definedName name="DEBT13" localSheetId="0">#REF!</definedName>
    <definedName name="DEBT13">#REF!</definedName>
    <definedName name="DEBT14" localSheetId="6">#REF!</definedName>
    <definedName name="DEBT14" localSheetId="0">#REF!</definedName>
    <definedName name="DEBT14">#REF!</definedName>
    <definedName name="DEBT15" localSheetId="6">#REF!</definedName>
    <definedName name="DEBT15" localSheetId="0">#REF!</definedName>
    <definedName name="DEBT15">#REF!</definedName>
    <definedName name="DEBT16" localSheetId="6">#REF!</definedName>
    <definedName name="DEBT16" localSheetId="0">#REF!</definedName>
    <definedName name="DEBT16">#REF!</definedName>
    <definedName name="DEBT2" localSheetId="6">#REF!</definedName>
    <definedName name="DEBT2" localSheetId="0">#REF!</definedName>
    <definedName name="DEBT2">#REF!</definedName>
    <definedName name="DEBT3" localSheetId="6">#REF!</definedName>
    <definedName name="DEBT3" localSheetId="0">#REF!</definedName>
    <definedName name="DEBT3">#REF!</definedName>
    <definedName name="DEBT4" localSheetId="6">#REF!</definedName>
    <definedName name="DEBT4" localSheetId="0">#REF!</definedName>
    <definedName name="DEBT4">#REF!</definedName>
    <definedName name="DEBT5" localSheetId="6">#REF!</definedName>
    <definedName name="DEBT5" localSheetId="0">#REF!</definedName>
    <definedName name="DEBT5">#REF!</definedName>
    <definedName name="DEBT6" localSheetId="6">#REF!</definedName>
    <definedName name="DEBT6" localSheetId="0">#REF!</definedName>
    <definedName name="DEBT6">#REF!</definedName>
    <definedName name="DEBT7" localSheetId="6">#REF!</definedName>
    <definedName name="DEBT7" localSheetId="0">#REF!</definedName>
    <definedName name="DEBT7">#REF!</definedName>
    <definedName name="DEBT8" localSheetId="6">#REF!</definedName>
    <definedName name="DEBT8" localSheetId="0">#REF!</definedName>
    <definedName name="DEBT8">#REF!</definedName>
    <definedName name="DEBT9" localSheetId="6">#REF!</definedName>
    <definedName name="DEBT9" localSheetId="0">#REF!</definedName>
    <definedName name="DEBT9">#REF!</definedName>
    <definedName name="defesti" localSheetId="6">#REF!</definedName>
    <definedName name="defesti" localSheetId="0">#REF!</definedName>
    <definedName name="defesti">#REF!</definedName>
    <definedName name="deficit" localSheetId="6">#REF!</definedName>
    <definedName name="deficit" localSheetId="0">#REF!</definedName>
    <definedName name="deficit">#REF!</definedName>
    <definedName name="DEFICIT98" localSheetId="6">#REF!</definedName>
    <definedName name="DEFICIT98" localSheetId="0">#REF!</definedName>
    <definedName name="DEFICIT98">#REF!</definedName>
    <definedName name="DEFICIT99" localSheetId="6">#REF!</definedName>
    <definedName name="DEFICIT99" localSheetId="0">#REF!</definedName>
    <definedName name="DEFICIT99">#REF!</definedName>
    <definedName name="DEFL" localSheetId="6">#REF!</definedName>
    <definedName name="DEFL" localSheetId="0">#REF!</definedName>
    <definedName name="DEFL">#REF!</definedName>
    <definedName name="DEG" localSheetId="6">#REF!</definedName>
    <definedName name="DEG" localSheetId="0">#REF!</definedName>
    <definedName name="DEG" localSheetId="1">#REF!</definedName>
    <definedName name="DEG">#REF!</definedName>
    <definedName name="DEM">[51]CIRRs!$C$84</definedName>
    <definedName name="DEMEURO" localSheetId="7">#REF!</definedName>
    <definedName name="DEMEURO" localSheetId="6">#REF!</definedName>
    <definedName name="DEMEURO" localSheetId="0">#REF!</definedName>
    <definedName name="DEMEURO" localSheetId="1">#REF!</definedName>
    <definedName name="DEMEURO" localSheetId="2">#REF!</definedName>
    <definedName name="DEMEURO" localSheetId="8">#REF!</definedName>
    <definedName name="DEMEURO">#REF!</definedName>
    <definedName name="Denmark_wt">'[66]OECD wgt'!$B$17</definedName>
    <definedName name="Department" localSheetId="7">'[81]Exchange Rate chart'!#REF!</definedName>
    <definedName name="Department" localSheetId="6">'[81]Exchange Rate chart'!#REF!</definedName>
    <definedName name="Department" localSheetId="0">'[81]Exchange Rate chart'!#REF!</definedName>
    <definedName name="Department" localSheetId="1">'[81]Exchange Rate chart'!#REF!</definedName>
    <definedName name="Department" localSheetId="2">'[81]Exchange Rate chart'!#REF!</definedName>
    <definedName name="Department" localSheetId="8">'[81]Exchange Rate chart'!#REF!</definedName>
    <definedName name="Department">'[81]Exchange Rate chart'!#REF!</definedName>
    <definedName name="DependenciaBrecha">[93]ROE!$B$136</definedName>
    <definedName name="DependenciaBrecha2" localSheetId="1">[94]ROE!$B$136</definedName>
    <definedName name="DependenciaBrecha2">[94]ROE!$B$136</definedName>
    <definedName name="DependenciaSpread">[93]ROE!$B$134</definedName>
    <definedName name="DependenciaSpread2" localSheetId="1">[94]ROE!$B$134</definedName>
    <definedName name="DependenciaSpread2">[94]ROE!$B$134</definedName>
    <definedName name="der" localSheetId="7" hidden="1">{"Tab1",#N/A,FALSE,"P";"Tab2",#N/A,FALSE,"P"}</definedName>
    <definedName name="der" localSheetId="6" hidden="1">{"Tab1",#N/A,FALSE,"P";"Tab2",#N/A,FALSE,"P"}</definedName>
    <definedName name="der" localSheetId="0" hidden="1">{"Tab1",#N/A,FALSE,"P";"Tab2",#N/A,FALSE,"P"}</definedName>
    <definedName name="der" localSheetId="1" hidden="1">{"Tab1",#N/A,FALSE,"P";"Tab2",#N/A,FALSE,"P"}</definedName>
    <definedName name="der" localSheetId="2" hidden="1">{"Tab1",#N/A,FALSE,"P";"Tab2",#N/A,FALSE,"P"}</definedName>
    <definedName name="der" localSheetId="8" hidden="1">{"Tab1",#N/A,FALSE,"P";"Tab2",#N/A,FALSE,"P"}</definedName>
    <definedName name="der" hidden="1">{"Tab1",#N/A,FALSE,"P";"Tab2",#N/A,FALSE,"P"}</definedName>
    <definedName name="DES" localSheetId="7">#REF!</definedName>
    <definedName name="DES" localSheetId="6">#REF!</definedName>
    <definedName name="DES" localSheetId="0">#REF!</definedName>
    <definedName name="DES" localSheetId="1">#REF!</definedName>
    <definedName name="DES" localSheetId="2">#REF!</definedName>
    <definedName name="DES" localSheetId="8">#REF!</definedName>
    <definedName name="DES">#REF!</definedName>
    <definedName name="DESC96" localSheetId="7">#REF!</definedName>
    <definedName name="DESC96" localSheetId="6">#REF!</definedName>
    <definedName name="DESC96" localSheetId="0">#REF!</definedName>
    <definedName name="DESC96" localSheetId="1">#REF!</definedName>
    <definedName name="DESC96" localSheetId="2">#REF!</definedName>
    <definedName name="DESC96" localSheetId="8">#REF!</definedName>
    <definedName name="DESC96">#REF!</definedName>
    <definedName name="DESPUESCORTE" localSheetId="6">#REF!</definedName>
    <definedName name="DESPUESCORTE" localSheetId="0">#REF!</definedName>
    <definedName name="DESPUESCORTE" localSheetId="2">#REF!</definedName>
    <definedName name="DESPUESCORTE" localSheetId="8">#REF!</definedName>
    <definedName name="DESPUESCORTE">#REF!</definedName>
    <definedName name="dexbccr" localSheetId="6">#REF!</definedName>
    <definedName name="dexbccr" localSheetId="0">#REF!</definedName>
    <definedName name="dexbccr">#REF!</definedName>
    <definedName name="df" localSheetId="1">[5]!df</definedName>
    <definedName name="df">[5]!df</definedName>
    <definedName name="dfdf" localSheetId="7" hidden="1">'[90]Fax a enviar'!#REF!</definedName>
    <definedName name="dfdf" localSheetId="6" hidden="1">'[90]Fax a enviar'!#REF!</definedName>
    <definedName name="dfdf" localSheetId="0" hidden="1">'[90]Fax a enviar'!#REF!</definedName>
    <definedName name="dfdf" localSheetId="1" hidden="1">#REF!</definedName>
    <definedName name="dfdf" localSheetId="2" hidden="1">'[90]Fax a enviar'!#REF!</definedName>
    <definedName name="dfdf" localSheetId="8" hidden="1">'[90]Fax a enviar'!#REF!</definedName>
    <definedName name="dfdf" hidden="1">'[90]Fax a enviar'!#REF!</definedName>
    <definedName name="dfdfsd" localSheetId="7" hidden="1">'[95]Fax a enviar'!#REF!</definedName>
    <definedName name="dfdfsd" localSheetId="6" hidden="1">'[95]Fax a enviar'!#REF!</definedName>
    <definedName name="dfdfsd" localSheetId="0" hidden="1">'[95]Fax a enviar'!#REF!</definedName>
    <definedName name="dfdfsd" localSheetId="1" hidden="1">#REF!</definedName>
    <definedName name="dfdfsd" localSheetId="2" hidden="1">'[95]Fax a enviar'!#REF!</definedName>
    <definedName name="dfdfsd" localSheetId="8" hidden="1">'[95]Fax a enviar'!#REF!</definedName>
    <definedName name="dfdfsd" hidden="1">'[95]Fax a enviar'!#REF!</definedName>
    <definedName name="dfdgfdfd" localSheetId="7" hidden="1">'[96]Fax a enviar'!#REF!</definedName>
    <definedName name="dfdgfdfd" localSheetId="6" hidden="1">'[96]Fax a enviar'!#REF!</definedName>
    <definedName name="dfdgfdfd" localSheetId="0" hidden="1">'[96]Fax a enviar'!#REF!</definedName>
    <definedName name="dfdgfdfd" localSheetId="1" hidden="1">'[96]Fax a enviar'!#REF!</definedName>
    <definedName name="dfdgfdfd" localSheetId="2" hidden="1">'[96]Fax a enviar'!#REF!</definedName>
    <definedName name="dfdgfdfd" localSheetId="8" hidden="1">'[96]Fax a enviar'!#REF!</definedName>
    <definedName name="dfdgfdfd" hidden="1">'[96]Fax a enviar'!#REF!</definedName>
    <definedName name="dfdgfdsfsd" localSheetId="7" hidden="1">#REF!</definedName>
    <definedName name="dfdgfdsfsd" localSheetId="6" hidden="1">#REF!</definedName>
    <definedName name="dfdgfdsfsd" localSheetId="0" hidden="1">#REF!</definedName>
    <definedName name="dfdgfdsfsd" localSheetId="1" hidden="1">#REF!</definedName>
    <definedName name="dfdgfdsfsd" localSheetId="2" hidden="1">#REF!</definedName>
    <definedName name="dfdgfdsfsd" localSheetId="8" hidden="1">#REF!</definedName>
    <definedName name="dfdgfdsfsd" hidden="1">#REF!</definedName>
    <definedName name="dfgd" localSheetId="6">#REF!</definedName>
    <definedName name="dfgd" localSheetId="0">#REF!</definedName>
    <definedName name="dfgd" localSheetId="1">#REF!</definedName>
    <definedName name="dfgd" localSheetId="2">#REF!</definedName>
    <definedName name="dfgd" localSheetId="8">#REF!</definedName>
    <definedName name="dfgd">#REF!</definedName>
    <definedName name="DG" localSheetId="6">#REF!</definedName>
    <definedName name="DG" localSheetId="0">#REF!</definedName>
    <definedName name="DG" localSheetId="2">#REF!</definedName>
    <definedName name="DG" localSheetId="8">#REF!</definedName>
    <definedName name="DG">#REF!</definedName>
    <definedName name="DG_S" localSheetId="6">#REF!</definedName>
    <definedName name="DG_S" localSheetId="0">#REF!</definedName>
    <definedName name="DG_S">#REF!</definedName>
    <definedName name="dgdgd" localSheetId="6" hidden="1">#REF!</definedName>
    <definedName name="dgdgd" localSheetId="0" hidden="1">#REF!</definedName>
    <definedName name="dgdgd" localSheetId="1" hidden="1">#REF!</definedName>
    <definedName name="dgdgd" hidden="1">#REF!</definedName>
    <definedName name="DGImonth" localSheetId="6">#REF!</definedName>
    <definedName name="DGImonth" localSheetId="0">#REF!</definedName>
    <definedName name="DGImonth">#REF!</definedName>
    <definedName name="DGproj">#N/A</definedName>
    <definedName name="DIARIO" localSheetId="7">#REF!</definedName>
    <definedName name="DIARIO" localSheetId="6">#REF!</definedName>
    <definedName name="DIARIO" localSheetId="0">#REF!</definedName>
    <definedName name="DIARIO" localSheetId="1">#REF!</definedName>
    <definedName name="DIARIO" localSheetId="2">#REF!</definedName>
    <definedName name="DIARIO" localSheetId="8">#REF!</definedName>
    <definedName name="DIARIO">#REF!</definedName>
    <definedName name="DIC._88" localSheetId="7">#REF!</definedName>
    <definedName name="DIC._88" localSheetId="6">#REF!</definedName>
    <definedName name="DIC._88" localSheetId="0">#REF!</definedName>
    <definedName name="DIC._88" localSheetId="1">#REF!</definedName>
    <definedName name="DIC._88" localSheetId="2">#REF!</definedName>
    <definedName name="DIC._88" localSheetId="8">#REF!</definedName>
    <definedName name="DIC._88">#REF!</definedName>
    <definedName name="DIC._89" localSheetId="6">#REF!</definedName>
    <definedName name="DIC._89" localSheetId="0">#REF!</definedName>
    <definedName name="DIC._89" localSheetId="2">#REF!</definedName>
    <definedName name="DIC._89" localSheetId="8">#REF!</definedName>
    <definedName name="DIC._89">#REF!</definedName>
    <definedName name="DIFCTO00" localSheetId="6">#REF!</definedName>
    <definedName name="DIFCTO00" localSheetId="0">#REF!</definedName>
    <definedName name="DIFCTO00">#REF!</definedName>
    <definedName name="DIFCTO97" localSheetId="6">#REF!</definedName>
    <definedName name="DIFCTO97" localSheetId="0">#REF!</definedName>
    <definedName name="DIFCTO97">#REF!</definedName>
    <definedName name="DIFCTO98" localSheetId="6">#REF!</definedName>
    <definedName name="DIFCTO98" localSheetId="0">#REF!</definedName>
    <definedName name="DIFCTO98">#REF!</definedName>
    <definedName name="DIFCTO99" localSheetId="6">#REF!</definedName>
    <definedName name="DIFCTO99" localSheetId="0">#REF!</definedName>
    <definedName name="DIFCTO99">#REF!</definedName>
    <definedName name="Diferencia" localSheetId="6">[97]A.11!#REF!</definedName>
    <definedName name="Diferencia">[97]A.11!#REF!</definedName>
    <definedName name="DISB" localSheetId="6">[57]Debt!#REF!</definedName>
    <definedName name="DISB">[57]Debt!#REF!</definedName>
    <definedName name="Discount_IDA">[98]NPV!$B$28</definedName>
    <definedName name="Discount_IDA1" localSheetId="7">#REF!</definedName>
    <definedName name="Discount_IDA1" localSheetId="6">#REF!</definedName>
    <definedName name="Discount_IDA1" localSheetId="0">#REF!</definedName>
    <definedName name="Discount_IDA1" localSheetId="1">#REF!</definedName>
    <definedName name="Discount_IDA1" localSheetId="2">#REF!</definedName>
    <definedName name="Discount_IDA1" localSheetId="8">#REF!</definedName>
    <definedName name="Discount_IDA1">#REF!</definedName>
    <definedName name="Discount_NC" localSheetId="7">[98]NPV!#REF!</definedName>
    <definedName name="Discount_NC" localSheetId="6">[98]NPV!#REF!</definedName>
    <definedName name="Discount_NC" localSheetId="0">[98]NPV!#REF!</definedName>
    <definedName name="Discount_NC" localSheetId="1">#REF!</definedName>
    <definedName name="Discount_NC" localSheetId="2">[98]NPV!#REF!</definedName>
    <definedName name="Discount_NC" localSheetId="8">[98]NPV!#REF!</definedName>
    <definedName name="Discount_NC">[98]NPV!#REF!</definedName>
    <definedName name="DiscountRate" localSheetId="7">#REF!</definedName>
    <definedName name="DiscountRate" localSheetId="6">#REF!</definedName>
    <definedName name="DiscountRate" localSheetId="0">#REF!</definedName>
    <definedName name="DiscountRate" localSheetId="1">#REF!</definedName>
    <definedName name="DiscountRate" localSheetId="2">#REF!</definedName>
    <definedName name="DiscountRate" localSheetId="8">#REF!</definedName>
    <definedName name="DiscountRate">#REF!</definedName>
    <definedName name="divi">[99]Base!$H$2816</definedName>
    <definedName name="DIVISOOR">[100]Sheet2!$A$46</definedName>
    <definedName name="DIVISOR" localSheetId="7">#REF!</definedName>
    <definedName name="DIVISOR" localSheetId="6">#REF!</definedName>
    <definedName name="DIVISOR" localSheetId="0">#REF!</definedName>
    <definedName name="DIVISOR" localSheetId="1">#REF!</definedName>
    <definedName name="DIVISOR" localSheetId="2">#REF!</definedName>
    <definedName name="DIVISOR" localSheetId="8">#REF!</definedName>
    <definedName name="DIVISOR">#REF!</definedName>
    <definedName name="DIVISOR1" localSheetId="6">#REF!</definedName>
    <definedName name="DIVISOR1" localSheetId="0">#REF!</definedName>
    <definedName name="DIVISOR1" localSheetId="1">#REF!</definedName>
    <definedName name="DIVISOR1" localSheetId="2">#REF!</definedName>
    <definedName name="DIVISOR1" localSheetId="8">#REF!</definedName>
    <definedName name="DIVISOR1">#REF!</definedName>
    <definedName name="DKK" localSheetId="6">#REF!</definedName>
    <definedName name="DKK" localSheetId="0">#REF!</definedName>
    <definedName name="DKK" localSheetId="1">#REF!</definedName>
    <definedName name="DKK" localSheetId="2">#REF!</definedName>
    <definedName name="DKK" localSheetId="8">#REF!</definedName>
    <definedName name="DKK">#REF!</definedName>
    <definedName name="DKR" localSheetId="6">#REF!</definedName>
    <definedName name="DKR" localSheetId="0">#REF!</definedName>
    <definedName name="DKR" localSheetId="1">#REF!</definedName>
    <definedName name="DKR">#REF!</definedName>
    <definedName name="DM" localSheetId="6">#REF!</definedName>
    <definedName name="DM" localSheetId="0">#REF!</definedName>
    <definedName name="DM" localSheetId="1">#REF!</definedName>
    <definedName name="DM">#REF!</definedName>
    <definedName name="DM1A" localSheetId="6">#REF!</definedName>
    <definedName name="DM1A" localSheetId="0">#REF!</definedName>
    <definedName name="DM1A" localSheetId="1">#REF!</definedName>
    <definedName name="DM1A">#REF!</definedName>
    <definedName name="DMBYS">[84]RESULTADOS!$A$86:$IV$86</definedName>
    <definedName name="DMU" localSheetId="7">#REF!</definedName>
    <definedName name="DMU" localSheetId="6">#REF!</definedName>
    <definedName name="DMU" localSheetId="0">#REF!</definedName>
    <definedName name="DMU" localSheetId="1">#REF!</definedName>
    <definedName name="DMU" localSheetId="2">#REF!</definedName>
    <definedName name="DMU" localSheetId="8">#REF!</definedName>
    <definedName name="DMU">#REF!</definedName>
    <definedName name="DNP">[84]SUPUESTOS!A$18</definedName>
    <definedName name="DO" localSheetId="7">#REF!</definedName>
    <definedName name="DO" localSheetId="6">#REF!</definedName>
    <definedName name="DO" localSheetId="0">#REF!</definedName>
    <definedName name="DO" localSheetId="1">#REF!</definedName>
    <definedName name="DO" localSheetId="2">#REF!</definedName>
    <definedName name="DO" localSheetId="8">#REF!</definedName>
    <definedName name="DO">#REF!</definedName>
    <definedName name="DOMI">#N/A</definedName>
    <definedName name="DOMINIO2">#N/A</definedName>
    <definedName name="DPOB">[84]SUPUESTOS!A$7</definedName>
    <definedName name="Dproj">#N/A</definedName>
    <definedName name="DR" localSheetId="7">#REF!</definedName>
    <definedName name="DR" localSheetId="6">#REF!</definedName>
    <definedName name="DR" localSheetId="0">#REF!</definedName>
    <definedName name="DR" localSheetId="1">#REF!</definedName>
    <definedName name="DR" localSheetId="2">#REF!</definedName>
    <definedName name="DR" localSheetId="8">#REF!</definedName>
    <definedName name="DR">#REF!</definedName>
    <definedName name="DR1A" localSheetId="6">#REF!</definedName>
    <definedName name="DR1A" localSheetId="0">#REF!</definedName>
    <definedName name="DR1A" localSheetId="1">#REF!</definedName>
    <definedName name="DR1A" localSheetId="2">#REF!</definedName>
    <definedName name="DR1A" localSheetId="8">#REF!</definedName>
    <definedName name="DR1A">#REF!</definedName>
    <definedName name="drd" localSheetId="7" hidden="1">{FALSE,FALSE,-1.25,-15.5,484.5,276.75,FALSE,FALSE,TRUE,TRUE,0,12,#N/A,46,#N/A,2.93460490463215,15.35,1,FALSE,FALSE,3,TRUE,1,FALSE,100,"Swvu.PLA1.","ACwvu.PLA1.",#N/A,FALSE,FALSE,0,0,0,0,2,"","",TRUE,TRUE,FALSE,FALSE,1,60,#N/A,#N/A,FALSE,FALSE,FALSE,FALSE,FALSE,FALSE,FALSE,9,65532,65532,FALSE,FALSE,TRUE,TRUE,TRUE}</definedName>
    <definedName name="drd" localSheetId="6" hidden="1">{FALSE,FALSE,-1.25,-15.5,484.5,276.75,FALSE,FALSE,TRUE,TRUE,0,12,#N/A,46,#N/A,2.93460490463215,15.35,1,FALSE,FALSE,3,TRUE,1,FALSE,100,"Swvu.PLA1.","ACwvu.PLA1.",#N/A,FALSE,FALSE,0,0,0,0,2,"","",TRUE,TRUE,FALSE,FALSE,1,60,#N/A,#N/A,FALSE,FALSE,FALSE,FALSE,FALSE,FALSE,FALSE,9,65532,65532,FALSE,FALSE,TRUE,TRUE,TRUE}</definedName>
    <definedName name="drd" localSheetId="0" hidden="1">{FALSE,FALSE,-1.25,-15.5,484.5,276.75,FALSE,FALSE,TRUE,TRUE,0,12,#N/A,46,#N/A,2.93460490463215,15.35,1,FALSE,FALSE,3,TRUE,1,FALSE,100,"Swvu.PLA1.","ACwvu.PLA1.",#N/A,FALSE,FALSE,0,0,0,0,2,"","",TRUE,TRUE,FALSE,FALSE,1,60,#N/A,#N/A,FALSE,FALSE,FALSE,FALSE,FALSE,FALSE,FALSE,9,65532,65532,FALSE,FALSE,TRUE,TRUE,TRUE}</definedName>
    <definedName name="drd" localSheetId="1" hidden="1">{FALSE,FALSE,-1.25,-15.5,484.5,276.75,FALSE,FALSE,TRUE,TRUE,0,12,#N/A,46,#N/A,2.93460490463215,15.35,1,FALSE,FALSE,3,TRUE,1,FALSE,100,"Swvu.PLA1.","ACwvu.PLA1.",#N/A,FALSE,FALSE,0,0,0,0,2,"","",TRUE,TRUE,FALSE,FALSE,1,60,#N/A,#N/A,FALSE,FALSE,FALSE,FALSE,FALSE,FALSE,FALSE,9,65532,65532,FALSE,FALSE,TRUE,TRUE,TRUE}</definedName>
    <definedName name="drd" localSheetId="2" hidden="1">{FALSE,FALSE,-1.25,-15.5,484.5,276.75,FALSE,FALSE,TRUE,TRUE,0,12,#N/A,46,#N/A,2.93460490463215,15.35,1,FALSE,FALSE,3,TRUE,1,FALSE,100,"Swvu.PLA1.","ACwvu.PLA1.",#N/A,FALSE,FALSE,0,0,0,0,2,"","",TRUE,TRUE,FALSE,FALSE,1,60,#N/A,#N/A,FALSE,FALSE,FALSE,FALSE,FALSE,FALSE,FALSE,9,65532,65532,FALSE,FALSE,TRUE,TRUE,TRUE}</definedName>
    <definedName name="drd" localSheetId="8" hidden="1">{FALSE,FALSE,-1.25,-15.5,484.5,276.75,FALSE,FALSE,TRUE,TRUE,0,12,#N/A,46,#N/A,2.93460490463215,15.35,1,FALSE,FALSE,3,TRUE,1,FALSE,100,"Swvu.PLA1.","ACwvu.PLA1.",#N/A,FALSE,FALSE,0,0,0,0,2,"","",TRUE,TRUE,FALSE,FALSE,1,60,#N/A,#N/A,FALSE,FALSE,FALSE,FALSE,FALSE,FALSE,FALSE,9,65532,65532,FALSE,FALSE,TRUE,TRUE,TRUE}</definedName>
    <definedName name="drd" hidden="1">{FALSE,FALSE,-1.25,-15.5,484.5,276.75,FALSE,FALSE,TRUE,TRUE,0,12,#N/A,46,#N/A,2.93460490463215,15.35,1,FALSE,FALSE,3,TRUE,1,FALSE,100,"Swvu.PLA1.","ACwvu.PLA1.",#N/A,FALSE,FALSE,0,0,0,0,2,"","",TRUE,TRUE,FALSE,FALSE,1,60,#N/A,#N/A,FALSE,FALSE,FALSE,FALSE,FALSE,FALSE,FALSE,9,65532,65532,FALSE,FALSE,TRUE,TRUE,TRUE}</definedName>
    <definedName name="DRFP">'[84]SMONET-FINANC'!$A$99:$IV$99</definedName>
    <definedName name="ds" localSheetId="7" hidden="1">'[90]Fax a enviar'!#REF!</definedName>
    <definedName name="ds" localSheetId="6" hidden="1">'[90]Fax a enviar'!#REF!</definedName>
    <definedName name="ds" localSheetId="0" hidden="1">'[90]Fax a enviar'!#REF!</definedName>
    <definedName name="ds" localSheetId="1" hidden="1">'[90]Fax a enviar'!#REF!</definedName>
    <definedName name="ds" localSheetId="2" hidden="1">'[90]Fax a enviar'!#REF!</definedName>
    <definedName name="ds" localSheetId="8" hidden="1">'[90]Fax a enviar'!#REF!</definedName>
    <definedName name="ds" hidden="1">'[90]Fax a enviar'!#REF!</definedName>
    <definedName name="DSA_Assumptions" localSheetId="7">#REF!</definedName>
    <definedName name="DSA_Assumptions" localSheetId="6">#REF!</definedName>
    <definedName name="DSA_Assumptions" localSheetId="0">#REF!</definedName>
    <definedName name="DSA_Assumptions" localSheetId="1">#REF!</definedName>
    <definedName name="DSA_Assumptions" localSheetId="2">#REF!</definedName>
    <definedName name="DSA_Assumptions" localSheetId="8">#REF!</definedName>
    <definedName name="DSA_Assumptions">#REF!</definedName>
    <definedName name="dsaout" localSheetId="7">#REF!</definedName>
    <definedName name="dsaout" localSheetId="6">#REF!</definedName>
    <definedName name="dsaout" localSheetId="0">#REF!</definedName>
    <definedName name="dsaout" localSheetId="1">#REF!</definedName>
    <definedName name="dsaout" localSheetId="2">#REF!</definedName>
    <definedName name="dsaout" localSheetId="8">#REF!</definedName>
    <definedName name="dsaout">#REF!</definedName>
    <definedName name="DSD">#N/A</definedName>
    <definedName name="DSD_S">#N/A</definedName>
    <definedName name="DSDB">#N/A</definedName>
    <definedName name="DSDG">#N/A</definedName>
    <definedName name="dsds" localSheetId="6" hidden="1">'[90]Fax a enviar'!#REF!</definedName>
    <definedName name="dsds" localSheetId="0" hidden="1">'[90]Fax a enviar'!#REF!</definedName>
    <definedName name="dsds" localSheetId="1" hidden="1">#REF!</definedName>
    <definedName name="dsds" localSheetId="2" hidden="1">'[90]Fax a enviar'!#REF!</definedName>
    <definedName name="dsds" localSheetId="8" hidden="1">'[90]Fax a enviar'!#REF!</definedName>
    <definedName name="dsds" hidden="1">'[90]Fax a enviar'!#REF!</definedName>
    <definedName name="DSI" localSheetId="7">#REF!</definedName>
    <definedName name="DSI" localSheetId="6">#REF!</definedName>
    <definedName name="DSI" localSheetId="0">#REF!</definedName>
    <definedName name="DSI" localSheetId="1">#REF!</definedName>
    <definedName name="DSI" localSheetId="2">#REF!</definedName>
    <definedName name="DSI" localSheetId="8">#REF!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7">#REF!</definedName>
    <definedName name="DSP" localSheetId="6">#REF!</definedName>
    <definedName name="DSP" localSheetId="0">#REF!</definedName>
    <definedName name="DSP" localSheetId="1">#REF!</definedName>
    <definedName name="DSP" localSheetId="2">#REF!</definedName>
    <definedName name="DSP" localSheetId="8">#REF!</definedName>
    <definedName name="DSP">#REF!</definedName>
    <definedName name="DSPBproj">#N/A</definedName>
    <definedName name="DSPG" localSheetId="7">#REF!</definedName>
    <definedName name="DSPG" localSheetId="6">#REF!</definedName>
    <definedName name="DSPG" localSheetId="0">#REF!</definedName>
    <definedName name="DSPG" localSheetId="1">#REF!</definedName>
    <definedName name="DSPG" localSheetId="2">#REF!</definedName>
    <definedName name="DSPG" localSheetId="8">#REF!</definedName>
    <definedName name="DSPG">#REF!</definedName>
    <definedName name="DSPGproj">#N/A</definedName>
    <definedName name="DSPproj">#N/A</definedName>
    <definedName name="DSPSD">#N/A</definedName>
    <definedName name="DSPSDB">#N/A</definedName>
    <definedName name="DSPSDG">#N/A</definedName>
    <definedName name="DTS" localSheetId="7">#REF!</definedName>
    <definedName name="DTS" localSheetId="6">#REF!</definedName>
    <definedName name="DTS" localSheetId="0">#REF!</definedName>
    <definedName name="DTS" localSheetId="1">#REF!</definedName>
    <definedName name="DTS" localSheetId="2">#REF!</definedName>
    <definedName name="DTS" localSheetId="8">#REF!</definedName>
    <definedName name="DTS">#REF!</definedName>
    <definedName name="dummy" localSheetId="7">#REF!</definedName>
    <definedName name="dummy" localSheetId="6">#REF!</definedName>
    <definedName name="dummy" localSheetId="0">#REF!</definedName>
    <definedName name="dummy" localSheetId="1">#REF!</definedName>
    <definedName name="dummy" localSheetId="2">#REF!</definedName>
    <definedName name="dummy" localSheetId="8">#REF!</definedName>
    <definedName name="dummy">#REF!</definedName>
    <definedName name="DXBYS">[84]RESULTADOS!$A$82:$IV$82</definedName>
    <definedName name="DY" localSheetId="7">#REF!</definedName>
    <definedName name="DY" localSheetId="6">#REF!</definedName>
    <definedName name="DY" localSheetId="0">#REF!</definedName>
    <definedName name="DY" localSheetId="1">#REF!</definedName>
    <definedName name="DY" localSheetId="2">#REF!</definedName>
    <definedName name="DY" localSheetId="8">#REF!</definedName>
    <definedName name="DY">#REF!</definedName>
    <definedName name="DY1A" localSheetId="6">#REF!</definedName>
    <definedName name="DY1A" localSheetId="0">#REF!</definedName>
    <definedName name="DY1A" localSheetId="1">#REF!</definedName>
    <definedName name="DY1A" localSheetId="2">#REF!</definedName>
    <definedName name="DY1A" localSheetId="8">#REF!</definedName>
    <definedName name="DY1A">#REF!</definedName>
    <definedName name="E" localSheetId="6">#REF!</definedName>
    <definedName name="E" localSheetId="0">#REF!</definedName>
    <definedName name="E" localSheetId="1">#REF!</definedName>
    <definedName name="E" localSheetId="2">#REF!</definedName>
    <definedName name="E" localSheetId="8">#REF!</definedName>
    <definedName name="E">#REF!</definedName>
    <definedName name="EBRD" localSheetId="6">#REF!</definedName>
    <definedName name="EBRD" localSheetId="0">#REF!</definedName>
    <definedName name="EBRD">#REF!</definedName>
    <definedName name="Ecowas" localSheetId="6">[70]terms!#REF!</definedName>
    <definedName name="Ecowas">[70]terms!#REF!</definedName>
    <definedName name="ECU" localSheetId="7">#REF!</definedName>
    <definedName name="ECU" localSheetId="6">#REF!</definedName>
    <definedName name="ECU" localSheetId="0">#REF!</definedName>
    <definedName name="ECU" localSheetId="1">#REF!</definedName>
    <definedName name="ECU" localSheetId="2">#REF!</definedName>
    <definedName name="ECU" localSheetId="8">#REF!</definedName>
    <definedName name="ECU">#REF!</definedName>
    <definedName name="EDNA">#N/A</definedName>
    <definedName name="EDNA_B" localSheetId="7">[91]Q6!#REF!</definedName>
    <definedName name="EDNA_B" localSheetId="6">[91]Q6!#REF!</definedName>
    <definedName name="EDNA_B" localSheetId="0">[91]Q6!#REF!</definedName>
    <definedName name="EDNA_B" localSheetId="1">[91]Q6!#REF!</definedName>
    <definedName name="EDNA_B" localSheetId="8">[91]Q6!#REF!</definedName>
    <definedName name="EDNA_B">[91]Q6!#REF!</definedName>
    <definedName name="EDNA_D" localSheetId="1">[91]Q7!#REF!</definedName>
    <definedName name="EDNA_D">[91]Q7!#REF!</definedName>
    <definedName name="EDNA_T">[91]Q5!#REF!</definedName>
    <definedName name="EDNE">[91]Q7!#REF!</definedName>
    <definedName name="edr" localSheetId="7" hidden="1">{"Riqfin97",#N/A,FALSE,"Tran";"Riqfinpro",#N/A,FALSE,"Tran"}</definedName>
    <definedName name="edr" localSheetId="6" hidden="1">{"Riqfin97",#N/A,FALSE,"Tran";"Riqfinpro",#N/A,FALSE,"Tran"}</definedName>
    <definedName name="edr" localSheetId="0" hidden="1">{"Riqfin97",#N/A,FALSE,"Tran";"Riqfinpro",#N/A,FALSE,"Tran"}</definedName>
    <definedName name="edr" localSheetId="1" hidden="1">{"Riqfin97",#N/A,FALSE,"Tran";"Riqfinpro",#N/A,FALSE,"Tran"}</definedName>
    <definedName name="edr" localSheetId="2" hidden="1">{"Riqfin97",#N/A,FALSE,"Tran";"Riqfinpro",#N/A,FALSE,"Tran"}</definedName>
    <definedName name="edr" localSheetId="8" hidden="1">{"Riqfin97",#N/A,FALSE,"Tran";"Riqfinpro",#N/A,FALSE,"Tran"}</definedName>
    <definedName name="edr" hidden="1">{"Riqfin97",#N/A,FALSE,"Tran";"Riqfinpro",#N/A,FALSE,"Tran"}</definedName>
    <definedName name="ee" localSheetId="7" hidden="1">{"Tab1",#N/A,FALSE,"P";"Tab2",#N/A,FALSE,"P"}</definedName>
    <definedName name="ee" localSheetId="6" hidden="1">{"Tab1",#N/A,FALSE,"P";"Tab2",#N/A,FALSE,"P"}</definedName>
    <definedName name="ee" localSheetId="0" hidden="1">{"Tab1",#N/A,FALSE,"P";"Tab2",#N/A,FALSE,"P"}</definedName>
    <definedName name="ee" localSheetId="1" hidden="1">{"Tab1",#N/A,FALSE,"P";"Tab2",#N/A,FALSE,"P"}</definedName>
    <definedName name="ee" localSheetId="2" hidden="1">{"Tab1",#N/A,FALSE,"P";"Tab2",#N/A,FALSE,"P"}</definedName>
    <definedName name="ee" localSheetId="8" hidden="1">{"Tab1",#N/A,FALSE,"P";"Tab2",#N/A,FALSE,"P"}</definedName>
    <definedName name="ee" hidden="1">{"Tab1",#N/A,FALSE,"P";"Tab2",#N/A,FALSE,"P"}</definedName>
    <definedName name="EE_Table_02.___Selected_National_Accounts_Aggregates" localSheetId="7">#REF!</definedName>
    <definedName name="EE_Table_02.___Selected_National_Accounts_Aggregates" localSheetId="6">#REF!</definedName>
    <definedName name="EE_Table_02.___Selected_National_Accounts_Aggregates" localSheetId="0">#REF!</definedName>
    <definedName name="EE_Table_02.___Selected_National_Accounts_Aggregates" localSheetId="1">#REF!</definedName>
    <definedName name="EE_Table_02.___Selected_National_Accounts_Aggregates" localSheetId="2">#REF!</definedName>
    <definedName name="EE_Table_02.___Selected_National_Accounts_Aggregates" localSheetId="8">#REF!</definedName>
    <definedName name="EE_Table_02.___Selected_National_Accounts_Aggregates">#REF!</definedName>
    <definedName name="EE_Table_03.___Expenditure_and_Savings" localSheetId="7">#REF!</definedName>
    <definedName name="EE_Table_03.___Expenditure_and_Savings" localSheetId="6">#REF!</definedName>
    <definedName name="EE_Table_03.___Expenditure_and_Savings" localSheetId="0">#REF!</definedName>
    <definedName name="EE_Table_03.___Expenditure_and_Savings" localSheetId="1">#REF!</definedName>
    <definedName name="EE_Table_03.___Expenditure_and_Savings" localSheetId="2">#REF!</definedName>
    <definedName name="EE_Table_03.___Expenditure_and_Savings" localSheetId="8">#REF!</definedName>
    <definedName name="EE_Table_03.___Expenditure_and_Savings">#REF!</definedName>
    <definedName name="EE_Table_04.___Consumer_Price_Indices____1" localSheetId="6">#REF!</definedName>
    <definedName name="EE_Table_04.___Consumer_Price_Indices____1" localSheetId="0">#REF!</definedName>
    <definedName name="EE_Table_04.___Consumer_Price_Indices____1" localSheetId="2">#REF!</definedName>
    <definedName name="EE_Table_04.___Consumer_Price_Indices____1" localSheetId="8">#REF!</definedName>
    <definedName name="EE_Table_04.___Consumer_Price_Indices____1">#REF!</definedName>
    <definedName name="EE_Table_16.__National_Accounts_at_Current_Prices" localSheetId="6">#REF!</definedName>
    <definedName name="EE_Table_16.__National_Accounts_at_Current_Prices" localSheetId="0">#REF!</definedName>
    <definedName name="EE_Table_16.__National_Accounts_at_Current_Prices">#REF!</definedName>
    <definedName name="EE_Table_17___Real_Gross_Domestic_Expenditure" localSheetId="6">#REF!</definedName>
    <definedName name="EE_Table_17___Real_Gross_Domestic_Expenditure" localSheetId="0">#REF!</definedName>
    <definedName name="EE_Table_17___Real_Gross_Domestic_Expenditure">#REF!</definedName>
    <definedName name="EE_Table_18.__Real_Gross_Domestic_Product_by_Sector" localSheetId="6">#REF!</definedName>
    <definedName name="EE_Table_18.__Real_Gross_Domestic_Product_by_Sector" localSheetId="0">#REF!</definedName>
    <definedName name="EE_Table_18.__Real_Gross_Domestic_Product_by_Sector">#REF!</definedName>
    <definedName name="EE_Table_19.__Gross_Domestic_Investment" localSheetId="6">#REF!</definedName>
    <definedName name="EE_Table_19.__Gross_Domestic_Investment" localSheetId="0">#REF!</definedName>
    <definedName name="EE_Table_19.__Gross_Domestic_Investment">#REF!</definedName>
    <definedName name="EE_Table_20.__Selected_Agricultural_Sector_Statistics" localSheetId="6">#REF!</definedName>
    <definedName name="EE_Table_20.__Selected_Agricultural_Sector_Statistics" localSheetId="0">#REF!</definedName>
    <definedName name="EE_Table_20.__Selected_Agricultural_Sector_Statistics">#REF!</definedName>
    <definedName name="EE_Table_20.5__Ag_Sector_Statistics__concluded" localSheetId="6">#REF!</definedName>
    <definedName name="EE_Table_20.5__Ag_Sector_Statistics__concluded" localSheetId="0">#REF!</definedName>
    <definedName name="EE_Table_20.5__Ag_Sector_Statistics__concluded">#REF!</definedName>
    <definedName name="EE_Table_21.__Manufacturing_Production" localSheetId="6">#REF!</definedName>
    <definedName name="EE_Table_21.__Manufacturing_Production" localSheetId="0">#REF!</definedName>
    <definedName name="EE_Table_21.__Manufacturing_Production">#REF!</definedName>
    <definedName name="EE_Table_22.__Production_Exports_and_Imports_of_Petroleum" localSheetId="6">#REF!</definedName>
    <definedName name="EE_Table_22.__Production_Exports_and_Imports_of_Petroleum" localSheetId="0">#REF!</definedName>
    <definedName name="EE_Table_22.__Production_Exports_and_Imports_of_Petroleum">#REF!</definedName>
    <definedName name="EE_Table_23.__Retail_Prices_for_Petroleum_Products" localSheetId="6">#REF!</definedName>
    <definedName name="EE_Table_23.__Retail_Prices_for_Petroleum_Products" localSheetId="0">#REF!</definedName>
    <definedName name="EE_Table_23.__Retail_Prices_for_Petroleum_Products">#REF!</definedName>
    <definedName name="EE_Table_24.__Consumption_of_Petroleum_and_Derivatives" localSheetId="6">#REF!</definedName>
    <definedName name="EE_Table_24.__Consumption_of_Petroleum_and_Derivatives" localSheetId="0">#REF!</definedName>
    <definedName name="EE_Table_24.__Consumption_of_Petroleum_and_Derivatives">#REF!</definedName>
    <definedName name="EE_Table_25.__Production_and_Distribution_Electricity" localSheetId="6">#REF!</definedName>
    <definedName name="EE_Table_25.__Production_and_Distribution_Electricity" localSheetId="0">#REF!</definedName>
    <definedName name="EE_Table_25.__Production_and_Distribution_Electricity">#REF!</definedName>
    <definedName name="EE_Table_26.__Average_Price_of_Electricity" localSheetId="6">#REF!</definedName>
    <definedName name="EE_Table_26.__Average_Price_of_Electricity" localSheetId="0">#REF!</definedName>
    <definedName name="EE_Table_26.__Average_Price_of_Electricity">#REF!</definedName>
    <definedName name="EE_Table_27.__Guatemala___Consumer_Price_Indices__1" localSheetId="6">#REF!</definedName>
    <definedName name="EE_Table_27.__Guatemala___Consumer_Price_Indices__1" localSheetId="0">#REF!</definedName>
    <definedName name="EE_Table_27.__Guatemala___Consumer_Price_Indices__1">#REF!</definedName>
    <definedName name="EE_Table_28._Guatemala___Selected_Wage_Indicators_1" localSheetId="6">#REF!</definedName>
    <definedName name="EE_Table_28._Guatemala___Selected_Wage_Indicators_1" localSheetId="0">#REF!</definedName>
    <definedName name="EE_Table_28._Guatemala___Selected_Wage_Indicators_1">#REF!</definedName>
    <definedName name="EE_Table_29.__Minimum_Monthly_Wages_by_Economic_Activity" localSheetId="6">#REF!</definedName>
    <definedName name="EE_Table_29.__Minimum_Monthly_Wages_by_Economic_Activity" localSheetId="0">#REF!</definedName>
    <definedName name="EE_Table_29.__Minimum_Monthly_Wages_by_Economic_Activity">#REF!</definedName>
    <definedName name="EE_Table_30._Guatemala___Selected_Employment_and_Labor_Productivity_Indicators" localSheetId="6">#REF!</definedName>
    <definedName name="EE_Table_30._Guatemala___Selected_Employment_and_Labor_Productivity_Indicators" localSheetId="0">#REF!</definedName>
    <definedName name="EE_Table_30._Guatemala___Selected_Employment_and_Labor_Productivity_Indicators">#REF!</definedName>
    <definedName name="EE_Table_31._Wage_and_Employment_Indicators_1" localSheetId="6">#REF!</definedName>
    <definedName name="EE_Table_31._Wage_and_Employment_Indicators_1" localSheetId="0">#REF!</definedName>
    <definedName name="EE_Table_31._Wage_and_Employment_Indicators_1">#REF!</definedName>
    <definedName name="EE_Table_32_ULC_PROD_indicators" localSheetId="6">#REF!</definedName>
    <definedName name="EE_Table_32_ULC_PROD_indicators" localSheetId="0">#REF!</definedName>
    <definedName name="EE_Table_32_ULC_PROD_indicators">#REF!</definedName>
    <definedName name="EE_Table_33_Indicators_of_Competitiveness" localSheetId="6">#REF!</definedName>
    <definedName name="EE_Table_33_Indicators_of_Competitiveness" localSheetId="0">#REF!</definedName>
    <definedName name="EE_Table_33_Indicators_of_Competitiveness">#REF!</definedName>
    <definedName name="eee" localSheetId="7" hidden="1">{"Tab1",#N/A,FALSE,"P";"Tab2",#N/A,FALSE,"P"}</definedName>
    <definedName name="eee" localSheetId="6" hidden="1">{"Tab1",#N/A,FALSE,"P";"Tab2",#N/A,FALSE,"P"}</definedName>
    <definedName name="eee" localSheetId="0" hidden="1">{"Tab1",#N/A,FALSE,"P";"Tab2",#N/A,FALSE,"P"}</definedName>
    <definedName name="eee" localSheetId="1" hidden="1">{"Tab1",#N/A,FALSE,"P";"Tab2",#N/A,FALSE,"P"}</definedName>
    <definedName name="eee" localSheetId="2" hidden="1">{"Tab1",#N/A,FALSE,"P";"Tab2",#N/A,FALSE,"P"}</definedName>
    <definedName name="eee" localSheetId="8" hidden="1">{"Tab1",#N/A,FALSE,"P";"Tab2",#N/A,FALSE,"P"}</definedName>
    <definedName name="eee" hidden="1">{"Tab1",#N/A,FALSE,"P";"Tab2",#N/A,FALSE,"P"}</definedName>
    <definedName name="eeee" localSheetId="7" hidden="1">{"Riqfin97",#N/A,FALSE,"Tran";"Riqfinpro",#N/A,FALSE,"Tran"}</definedName>
    <definedName name="eeee" localSheetId="6" hidden="1">{"Riqfin97",#N/A,FALSE,"Tran";"Riqfinpro",#N/A,FALSE,"Tran"}</definedName>
    <definedName name="eeee" localSheetId="0" hidden="1">{"Riqfin97",#N/A,FALSE,"Tran";"Riqfinpro",#N/A,FALSE,"Tran"}</definedName>
    <definedName name="eeee" localSheetId="1" hidden="1">{"Riqfin97",#N/A,FALSE,"Tran";"Riqfinpro",#N/A,FALSE,"Tran"}</definedName>
    <definedName name="eeee" localSheetId="2" hidden="1">{"Riqfin97",#N/A,FALSE,"Tran";"Riqfinpro",#N/A,FALSE,"Tran"}</definedName>
    <definedName name="eeee" localSheetId="8" hidden="1">{"Riqfin97",#N/A,FALSE,"Tran";"Riqfinpro",#N/A,FALSE,"Tran"}</definedName>
    <definedName name="eeee" hidden="1">{"Riqfin97",#N/A,FALSE,"Tran";"Riqfinpro",#N/A,FALSE,"Tran"}</definedName>
    <definedName name="eeeee" localSheetId="7" hidden="1">{"Riqfin97",#N/A,FALSE,"Tran";"Riqfinpro",#N/A,FALSE,"Tran"}</definedName>
    <definedName name="eeeee" localSheetId="6" hidden="1">{"Riqfin97",#N/A,FALSE,"Tran";"Riqfinpro",#N/A,FALSE,"Tran"}</definedName>
    <definedName name="eeeee" localSheetId="0" hidden="1">{"Riqfin97",#N/A,FALSE,"Tran";"Riqfinpro",#N/A,FALSE,"Tran"}</definedName>
    <definedName name="eeeee" localSheetId="1" hidden="1">{"Riqfin97",#N/A,FALSE,"Tran";"Riqfinpro",#N/A,FALSE,"Tran"}</definedName>
    <definedName name="eeeee" localSheetId="2" hidden="1">{"Riqfin97",#N/A,FALSE,"Tran";"Riqfinpro",#N/A,FALSE,"Tran"}</definedName>
    <definedName name="eeeee" localSheetId="8" hidden="1">{"Riqfin97",#N/A,FALSE,"Tran";"Riqfinpro",#N/A,FALSE,"Tran"}</definedName>
    <definedName name="eeeee" hidden="1">{"Riqfin97",#N/A,FALSE,"Tran";"Riqfinpro",#N/A,FALSE,"Tran"}</definedName>
    <definedName name="eeeeeee" localSheetId="7" hidden="1">{"Riqfin97",#N/A,FALSE,"Tran";"Riqfinpro",#N/A,FALSE,"Tran"}</definedName>
    <definedName name="eeeeeee" localSheetId="6" hidden="1">{"Riqfin97",#N/A,FALSE,"Tran";"Riqfinpro",#N/A,FALSE,"Tran"}</definedName>
    <definedName name="eeeeeee" localSheetId="0" hidden="1">{"Riqfin97",#N/A,FALSE,"Tran";"Riqfinpro",#N/A,FALSE,"Tran"}</definedName>
    <definedName name="eeeeeee" localSheetId="1" hidden="1">{"Riqfin97",#N/A,FALSE,"Tran";"Riqfinpro",#N/A,FALSE,"Tran"}</definedName>
    <definedName name="eeeeeee" localSheetId="2" hidden="1">{"Riqfin97",#N/A,FALSE,"Tran";"Riqfinpro",#N/A,FALSE,"Tran"}</definedName>
    <definedName name="eeeeeee" localSheetId="8" hidden="1">{"Riqfin97",#N/A,FALSE,"Tran";"Riqfinpro",#N/A,FALSE,"Tran"}</definedName>
    <definedName name="eeeeeee" hidden="1">{"Riqfin97",#N/A,FALSE,"Tran";"Riqfinpro",#N/A,FALSE,"Tran"}</definedName>
    <definedName name="eeeeeeeeee" localSheetId="7" hidden="1">#REF!</definedName>
    <definedName name="eeeeeeeeee" localSheetId="6" hidden="1">#REF!</definedName>
    <definedName name="eeeeeeeeee" localSheetId="0" hidden="1">#REF!</definedName>
    <definedName name="eeeeeeeeee" localSheetId="1" hidden="1">#REF!</definedName>
    <definedName name="eeeeeeeeee" localSheetId="2" hidden="1">#REF!</definedName>
    <definedName name="eeeeeeeeee" localSheetId="8" hidden="1">#REF!</definedName>
    <definedName name="eeeeeeeeee" hidden="1">#REF!</definedName>
    <definedName name="efdfrd" localSheetId="7" hidden="1">{"Tab1",#N/A,FALSE,"P";"Tab2",#N/A,FALSE,"P"}</definedName>
    <definedName name="efdfrd" localSheetId="6" hidden="1">{"Tab1",#N/A,FALSE,"P";"Tab2",#N/A,FALSE,"P"}</definedName>
    <definedName name="efdfrd" localSheetId="0" hidden="1">{"Tab1",#N/A,FALSE,"P";"Tab2",#N/A,FALSE,"P"}</definedName>
    <definedName name="efdfrd" localSheetId="1" hidden="1">{"Tab1",#N/A,FALSE,"P";"Tab2",#N/A,FALSE,"P"}</definedName>
    <definedName name="efdfrd" localSheetId="2" hidden="1">{"Tab1",#N/A,FALSE,"P";"Tab2",#N/A,FALSE,"P"}</definedName>
    <definedName name="efdfrd" localSheetId="8" hidden="1">{"Tab1",#N/A,FALSE,"P";"Tab2",#N/A,FALSE,"P"}</definedName>
    <definedName name="efdfrd" hidden="1">{"Tab1",#N/A,FALSE,"P";"Tab2",#N/A,FALSE,"P"}</definedName>
    <definedName name="efdgd" localSheetId="6" hidden="1">'[101]Fax a enviar'!#REF!</definedName>
    <definedName name="efdgd" localSheetId="0" hidden="1">'[101]Fax a enviar'!#REF!</definedName>
    <definedName name="efdgd" localSheetId="1" hidden="1">#REF!</definedName>
    <definedName name="efdgd" localSheetId="2" hidden="1">'[101]Fax a enviar'!#REF!</definedName>
    <definedName name="efdgd" hidden="1">'[101]Fax a enviar'!#REF!</definedName>
    <definedName name="EfectivoCuentasBancarias">'[71]Vaciado 1'!$D$13</definedName>
    <definedName name="efefte" localSheetId="7" hidden="1">'[101]Fax a enviar'!#REF!</definedName>
    <definedName name="efefte" localSheetId="6" hidden="1">'[101]Fax a enviar'!#REF!</definedName>
    <definedName name="efefte" localSheetId="0" hidden="1">'[101]Fax a enviar'!#REF!</definedName>
    <definedName name="efefte" localSheetId="1" hidden="1">#REF!</definedName>
    <definedName name="efefte" localSheetId="8" hidden="1">'[101]Fax a enviar'!#REF!</definedName>
    <definedName name="efefte" hidden="1">'[101]Fax a enviar'!#REF!</definedName>
    <definedName name="efsdfsd" localSheetId="7" hidden="1">#REF!</definedName>
    <definedName name="efsdfsd" localSheetId="6" hidden="1">#REF!</definedName>
    <definedName name="efsdfsd" localSheetId="0" hidden="1">#REF!</definedName>
    <definedName name="efsdfsd" localSheetId="1" hidden="1">#REF!</definedName>
    <definedName name="efsdfsd" localSheetId="2" hidden="1">#REF!</definedName>
    <definedName name="efsdfsd" localSheetId="8" hidden="1">#REF!</definedName>
    <definedName name="efsdfsd" hidden="1">#REF!</definedName>
    <definedName name="EIB">[51]CIRRs!$C$61</definedName>
    <definedName name="eka" localSheetId="7">#REF!</definedName>
    <definedName name="eka" localSheetId="6">#REF!</definedName>
    <definedName name="eka" localSheetId="0">#REF!</definedName>
    <definedName name="eka" localSheetId="1">#REF!</definedName>
    <definedName name="eka" localSheetId="2">#REF!</definedName>
    <definedName name="eka" localSheetId="8">#REF!</definedName>
    <definedName name="eka">#REF!</definedName>
    <definedName name="ele" localSheetId="7">#REF!</definedName>
    <definedName name="ele" localSheetId="6">#REF!</definedName>
    <definedName name="ele" localSheetId="0">#REF!</definedName>
    <definedName name="ele" localSheetId="1">#REF!</definedName>
    <definedName name="ele" localSheetId="2">#REF!</definedName>
    <definedName name="ele" localSheetId="8">#REF!</definedName>
    <definedName name="ele">#REF!</definedName>
    <definedName name="elect" localSheetId="6">#REF!</definedName>
    <definedName name="elect" localSheetId="0">#REF!</definedName>
    <definedName name="elect" localSheetId="2">#REF!</definedName>
    <definedName name="elect" localSheetId="8">#REF!</definedName>
    <definedName name="elect">#REF!</definedName>
    <definedName name="ELV" localSheetId="6">[102]FIN!#REF!</definedName>
    <definedName name="ELV" localSheetId="0">[102]FIN!#REF!</definedName>
    <definedName name="ELV" localSheetId="1">[102]FIN!#REF!</definedName>
    <definedName name="ELV" localSheetId="2">[102]FIN!#REF!</definedName>
    <definedName name="ELV" localSheetId="8">[102]FIN!#REF!</definedName>
    <definedName name="ELV">[102]FIN!#REF!</definedName>
    <definedName name="EMETEL" localSheetId="7">#REF!</definedName>
    <definedName name="EMETEL" localSheetId="6">#REF!</definedName>
    <definedName name="EMETEL" localSheetId="0">#REF!</definedName>
    <definedName name="EMETEL" localSheetId="1">#REF!</definedName>
    <definedName name="EMETEL" localSheetId="2">#REF!</definedName>
    <definedName name="EMETEL" localSheetId="8">#REF!</definedName>
    <definedName name="EMETEL">#REF!</definedName>
    <definedName name="emi" localSheetId="6">#REF!</definedName>
    <definedName name="emi" localSheetId="0">#REF!</definedName>
    <definedName name="emi" localSheetId="1">#REF!</definedName>
    <definedName name="emi" localSheetId="2">#REF!</definedName>
    <definedName name="emi" localSheetId="8">#REF!</definedName>
    <definedName name="emi">#REF!</definedName>
    <definedName name="emi98j" localSheetId="6">[22]Programa!#REF!</definedName>
    <definedName name="emi98j" localSheetId="0">[22]Programa!#REF!</definedName>
    <definedName name="emi98j" localSheetId="1">#REF!</definedName>
    <definedName name="emi98j" localSheetId="2">[22]Programa!#REF!</definedName>
    <definedName name="emi98j" localSheetId="8">[22]Programa!#REF!</definedName>
    <definedName name="emi98j">[22]Programa!#REF!</definedName>
    <definedName name="emi98s" localSheetId="7">#REF!</definedName>
    <definedName name="emi98s" localSheetId="6">#REF!</definedName>
    <definedName name="emi98s" localSheetId="0">#REF!</definedName>
    <definedName name="emi98s" localSheetId="1">#REF!</definedName>
    <definedName name="emi98s" localSheetId="2">#REF!</definedName>
    <definedName name="emi98s" localSheetId="8">#REF!</definedName>
    <definedName name="emi98s">#REF!</definedName>
    <definedName name="EMISION" localSheetId="7">[58]BCP!#REF!</definedName>
    <definedName name="EMISION" localSheetId="6">[58]BCP!#REF!</definedName>
    <definedName name="EMISION" localSheetId="0">[58]BCP!#REF!</definedName>
    <definedName name="EMISION" localSheetId="1">#REF!</definedName>
    <definedName name="EMISION" localSheetId="2">[58]BCP!#REF!</definedName>
    <definedName name="EMISION" localSheetId="8">[58]BCP!#REF!</definedName>
    <definedName name="EMISION">[58]BCP!#REF!</definedName>
    <definedName name="EMIT">'[103]Ranking Bancario'!$BF$5:$BJ$54</definedName>
    <definedName name="empty" localSheetId="7">#REF!</definedName>
    <definedName name="empty" localSheetId="6">#REF!</definedName>
    <definedName name="empty" localSheetId="0">#REF!</definedName>
    <definedName name="empty" localSheetId="1">#REF!</definedName>
    <definedName name="empty" localSheetId="2">#REF!</definedName>
    <definedName name="empty" localSheetId="8">#REF!</definedName>
    <definedName name="empty">#REF!</definedName>
    <definedName name="encajec" localSheetId="7">#REF!</definedName>
    <definedName name="encajec" localSheetId="6">#REF!</definedName>
    <definedName name="encajec" localSheetId="0">#REF!</definedName>
    <definedName name="encajec" localSheetId="1">#REF!</definedName>
    <definedName name="encajec" localSheetId="2">#REF!</definedName>
    <definedName name="encajec" localSheetId="8">#REF!</definedName>
    <definedName name="encajec">#REF!</definedName>
    <definedName name="encajed" localSheetId="6">#REF!</definedName>
    <definedName name="encajed" localSheetId="0">#REF!</definedName>
    <definedName name="encajed" localSheetId="2">#REF!</definedName>
    <definedName name="encajed" localSheetId="8">#REF!</definedName>
    <definedName name="encajed">#REF!</definedName>
    <definedName name="ENDA">#N/A</definedName>
    <definedName name="ENDA_PR" localSheetId="7">#REF!</definedName>
    <definedName name="ENDA_PR" localSheetId="6">#REF!</definedName>
    <definedName name="ENDA_PR" localSheetId="0">#REF!</definedName>
    <definedName name="ENDA_PR" localSheetId="1">#REF!</definedName>
    <definedName name="ENDA_PR" localSheetId="2">#REF!</definedName>
    <definedName name="ENDA_PR" localSheetId="8">#REF!</definedName>
    <definedName name="ENDA_PR">#REF!</definedName>
    <definedName name="enda2">[1]Q6!$E$132:$AH$132</definedName>
    <definedName name="ENDE" localSheetId="7">#REF!</definedName>
    <definedName name="ENDE" localSheetId="6">#REF!</definedName>
    <definedName name="ENDE" localSheetId="0">#REF!</definedName>
    <definedName name="ENDE" localSheetId="1">#REF!</definedName>
    <definedName name="ENDE" localSheetId="2">#REF!</definedName>
    <definedName name="ENDE" localSheetId="8">#REF!</definedName>
    <definedName name="ENDE">#REF!</definedName>
    <definedName name="ENE._89" localSheetId="7">#REF!</definedName>
    <definedName name="ENE._89" localSheetId="6">#REF!</definedName>
    <definedName name="ENE._89" localSheetId="0">#REF!</definedName>
    <definedName name="ENE._89" localSheetId="1">#REF!</definedName>
    <definedName name="ENE._89" localSheetId="2">#REF!</definedName>
    <definedName name="ENE._89" localSheetId="8">#REF!</definedName>
    <definedName name="ENE._89">#REF!</definedName>
    <definedName name="ENE._90" localSheetId="6">#REF!</definedName>
    <definedName name="ENE._90" localSheetId="0">#REF!</definedName>
    <definedName name="ENE._90" localSheetId="2">#REF!</definedName>
    <definedName name="ENE._90" localSheetId="8">#REF!</definedName>
    <definedName name="ENE._90">#REF!</definedName>
    <definedName name="enri" localSheetId="6">#REF!</definedName>
    <definedName name="enri" localSheetId="0">#REF!</definedName>
    <definedName name="enri" localSheetId="1">#REF!</definedName>
    <definedName name="enri">#REF!</definedName>
    <definedName name="EP" localSheetId="6">#REF!</definedName>
    <definedName name="EP" localSheetId="0">#REF!</definedName>
    <definedName name="EP">#REF!</definedName>
    <definedName name="EPNF96" localSheetId="6">#REF!</definedName>
    <definedName name="EPNF96" localSheetId="0">#REF!</definedName>
    <definedName name="EPNF96">#REF!</definedName>
    <definedName name="erererer" localSheetId="1" hidden="1">#REF!</definedName>
    <definedName name="erererer" hidden="1">'[90]Fax a enviar'!#REF!</definedName>
    <definedName name="ererwrw" localSheetId="1" hidden="1">#REF!</definedName>
    <definedName name="ererwrw" hidden="1">'[96]Fax a enviar'!#REF!</definedName>
    <definedName name="ergferger" localSheetId="7" hidden="1">{"Main Economic Indicators",#N/A,FALSE,"C"}</definedName>
    <definedName name="ergferger" localSheetId="6" hidden="1">{"Main Economic Indicators",#N/A,FALSE,"C"}</definedName>
    <definedName name="ergferger" localSheetId="0" hidden="1">{"Main Economic Indicators",#N/A,FALSE,"C"}</definedName>
    <definedName name="ergferger" localSheetId="1" hidden="1">{"Main Economic Indicators",#N/A,FALSE,"C"}</definedName>
    <definedName name="ergferger" localSheetId="2" hidden="1">{"Main Economic Indicators",#N/A,FALSE,"C"}</definedName>
    <definedName name="ergferger" localSheetId="8" hidden="1">{"Main Economic Indicators",#N/A,FALSE,"C"}</definedName>
    <definedName name="ergferger" hidden="1">{"Main Economic Indicators",#N/A,FALSE,"C"}</definedName>
    <definedName name="ergferger1" localSheetId="7" hidden="1">{"Main Economic Indicators",#N/A,FALSE,"C"}</definedName>
    <definedName name="ergferger1" localSheetId="6" hidden="1">{"Main Economic Indicators",#N/A,FALSE,"C"}</definedName>
    <definedName name="ergferger1" localSheetId="0" hidden="1">{"Main Economic Indicators",#N/A,FALSE,"C"}</definedName>
    <definedName name="ergferger1" localSheetId="1" hidden="1">{"Main Economic Indicators",#N/A,FALSE,"C"}</definedName>
    <definedName name="ergferger1" localSheetId="2" hidden="1">{"Main Economic Indicators",#N/A,FALSE,"C"}</definedName>
    <definedName name="ergferger1" localSheetId="8" hidden="1">{"Main Economic Indicators",#N/A,FALSE,"C"}</definedName>
    <definedName name="ergferger1" hidden="1">{"Main Economic Indicators",#N/A,FALSE,"C"}</definedName>
    <definedName name="ernesto">#N/A</definedName>
    <definedName name="ert" localSheetId="7" hidden="1">{"Minpmon",#N/A,FALSE,"Monthinput"}</definedName>
    <definedName name="ert" localSheetId="6" hidden="1">{"Minpmon",#N/A,FALSE,"Monthinput"}</definedName>
    <definedName name="ert" localSheetId="0" hidden="1">{"Minpmon",#N/A,FALSE,"Monthinput"}</definedName>
    <definedName name="ert" localSheetId="1" hidden="1">{"Minpmon",#N/A,FALSE,"Monthinput"}</definedName>
    <definedName name="ert" localSheetId="2" hidden="1">{"Minpmon",#N/A,FALSE,"Monthinput"}</definedName>
    <definedName name="ert" localSheetId="8" hidden="1">{"Minpmon",#N/A,FALSE,"Monthinput"}</definedName>
    <definedName name="ert" hidden="1">{"Minpmon",#N/A,FALSE,"Monthinput"}</definedName>
    <definedName name="ESAF_QUAR_GDP" localSheetId="7">#REF!</definedName>
    <definedName name="ESAF_QUAR_GDP" localSheetId="6">#REF!</definedName>
    <definedName name="ESAF_QUAR_GDP" localSheetId="0">#REF!</definedName>
    <definedName name="ESAF_QUAR_GDP" localSheetId="1">#REF!</definedName>
    <definedName name="ESAF_QUAR_GDP" localSheetId="2">#REF!</definedName>
    <definedName name="ESAF_QUAR_GDP" localSheetId="8">#REF!</definedName>
    <definedName name="ESAF_QUAR_GDP">#REF!</definedName>
    <definedName name="esafr" localSheetId="6">#REF!</definedName>
    <definedName name="esafr" localSheetId="0">#REF!</definedName>
    <definedName name="esafr" localSheetId="1">#REF!</definedName>
    <definedName name="esafr" localSheetId="2">#REF!</definedName>
    <definedName name="esafr" localSheetId="8">#REF!</definedName>
    <definedName name="esafr">#REF!</definedName>
    <definedName name="ESC" localSheetId="6">#REF!</definedName>
    <definedName name="ESC" localSheetId="0">#REF!</definedName>
    <definedName name="ESC" localSheetId="1">#REF!</definedName>
    <definedName name="ESC" localSheetId="2">#REF!</definedName>
    <definedName name="ESC" localSheetId="8">#REF!</definedName>
    <definedName name="ESC">#REF!</definedName>
    <definedName name="ESP" localSheetId="6">#REF!</definedName>
    <definedName name="ESP" localSheetId="0">#REF!</definedName>
    <definedName name="ESP">#REF!</definedName>
    <definedName name="estacional" localSheetId="6">#REF!</definedName>
    <definedName name="estacional" localSheetId="0">#REF!</definedName>
    <definedName name="estacional">#REF!</definedName>
    <definedName name="ESTRUCTURA" localSheetId="6" hidden="1">[9]C!#REF!</definedName>
    <definedName name="ESTRUCTURA" localSheetId="1" hidden="1">#REF!</definedName>
    <definedName name="ESTRUCTURA" hidden="1">[9]C!#REF!</definedName>
    <definedName name="etewte" localSheetId="7" hidden="1">#REF!</definedName>
    <definedName name="etewte" localSheetId="6" hidden="1">#REF!</definedName>
    <definedName name="etewte" localSheetId="0" hidden="1">#REF!</definedName>
    <definedName name="etewte" localSheetId="1" hidden="1">#REF!</definedName>
    <definedName name="etewte" localSheetId="2" hidden="1">#REF!</definedName>
    <definedName name="etewte" localSheetId="8" hidden="1">#REF!</definedName>
    <definedName name="etewte" hidden="1">#REF!</definedName>
    <definedName name="etwt" localSheetId="6" hidden="1">#REF!</definedName>
    <definedName name="etwt" localSheetId="0" hidden="1">#REF!</definedName>
    <definedName name="etwt" localSheetId="1" hidden="1">#REF!</definedName>
    <definedName name="etwt" localSheetId="2" hidden="1">#REF!</definedName>
    <definedName name="etwt" localSheetId="8" hidden="1">#REF!</definedName>
    <definedName name="etwt" hidden="1">#REF!</definedName>
    <definedName name="EU">[51]CIRRs!$C$62</definedName>
    <definedName name="EUR">[51]CIRRs!$C$87</definedName>
    <definedName name="EURCRUDE87" localSheetId="7">#REF!</definedName>
    <definedName name="EURCRUDE87" localSheetId="6">#REF!</definedName>
    <definedName name="EURCRUDE87" localSheetId="0">#REF!</definedName>
    <definedName name="EURCRUDE87" localSheetId="1">#REF!</definedName>
    <definedName name="EURCRUDE87" localSheetId="2">#REF!</definedName>
    <definedName name="EURCRUDE87" localSheetId="8">#REF!</definedName>
    <definedName name="EURCRUDE87">#REF!</definedName>
    <definedName name="EURCRUDE88" localSheetId="6">#REF!</definedName>
    <definedName name="EURCRUDE88" localSheetId="0">#REF!</definedName>
    <definedName name="EURCRUDE88" localSheetId="1">#REF!</definedName>
    <definedName name="EURCRUDE88" localSheetId="2">#REF!</definedName>
    <definedName name="EURCRUDE88" localSheetId="8">#REF!</definedName>
    <definedName name="EURCRUDE88">#REF!</definedName>
    <definedName name="EURO" localSheetId="6">#REF!</definedName>
    <definedName name="EURO" localSheetId="0">#REF!</definedName>
    <definedName name="EURO" localSheetId="1">#REF!</definedName>
    <definedName name="EURO" localSheetId="2">#REF!</definedName>
    <definedName name="EURO" localSheetId="8">#REF!</definedName>
    <definedName name="EURO">#REF!</definedName>
    <definedName name="EURO1" localSheetId="6">#REF!</definedName>
    <definedName name="EURO1" localSheetId="0">#REF!</definedName>
    <definedName name="EURO1" localSheetId="1">#REF!</definedName>
    <definedName name="EURO1">#REF!</definedName>
    <definedName name="EURPROD87" localSheetId="6">#REF!</definedName>
    <definedName name="EURPROD87" localSheetId="0">#REF!</definedName>
    <definedName name="EURPROD87" localSheetId="1">#REF!</definedName>
    <definedName name="EURPROD87">#REF!</definedName>
    <definedName name="EURPROD88" localSheetId="6">#REF!</definedName>
    <definedName name="EURPROD88" localSheetId="0">#REF!</definedName>
    <definedName name="EURPROD88" localSheetId="1">#REF!</definedName>
    <definedName name="EURPROD88">#REF!</definedName>
    <definedName name="EURTOT87" localSheetId="6">#REF!</definedName>
    <definedName name="EURTOT87" localSheetId="0">#REF!</definedName>
    <definedName name="EURTOT87" localSheetId="1">#REF!</definedName>
    <definedName name="EURTOT87">#REF!</definedName>
    <definedName name="EURTOT88" localSheetId="6">#REF!</definedName>
    <definedName name="EURTOT88" localSheetId="0">#REF!</definedName>
    <definedName name="EURTOT88" localSheetId="1">#REF!</definedName>
    <definedName name="EURTOT88">#REF!</definedName>
    <definedName name="eustocks">#N/A</definedName>
    <definedName name="ex">[104]Sheet1!$N$2:$Q$26</definedName>
    <definedName name="EXCEDENTE_DEL_10__SEGUN_EL_TOPE_ASIGNADO_A__BUENOS_AIRES__LEY_N__23621">[4]C!$B$18:$N$18</definedName>
    <definedName name="Exch.Rate" localSheetId="7">#REF!</definedName>
    <definedName name="Exch.Rate" localSheetId="6">#REF!</definedName>
    <definedName name="Exch.Rate" localSheetId="0">#REF!</definedName>
    <definedName name="Exch.Rate" localSheetId="1">#REF!</definedName>
    <definedName name="Exch.Rate" localSheetId="2">#REF!</definedName>
    <definedName name="Exch.Rate" localSheetId="8">#REF!</definedName>
    <definedName name="Exch.Rate">#REF!</definedName>
    <definedName name="ExitWRS">[105]Main!$AB$25</definedName>
    <definedName name="Exportacion_Por_Importancia">[106]Macro1!$A$1</definedName>
    <definedName name="EXR_UPDATE" localSheetId="7">#REF!</definedName>
    <definedName name="EXR_UPDATE" localSheetId="6">#REF!</definedName>
    <definedName name="EXR_UPDATE" localSheetId="0">#REF!</definedName>
    <definedName name="EXR_UPDATE" localSheetId="1">#REF!</definedName>
    <definedName name="EXR_UPDATE" localSheetId="2">#REF!</definedName>
    <definedName name="EXR_UPDATE" localSheetId="8">#REF!</definedName>
    <definedName name="EXR_UPDATE">#REF!</definedName>
    <definedName name="External_debt_indicators">[107]Table3!$F$8:$AB$437:'[107]Table3'!$AB$9</definedName>
    <definedName name="FAL" localSheetId="7">#REF!</definedName>
    <definedName name="FAL" localSheetId="6">#REF!</definedName>
    <definedName name="FAL" localSheetId="0">#REF!</definedName>
    <definedName name="FAL" localSheetId="1">#REF!</definedName>
    <definedName name="FAL" localSheetId="2">#REF!</definedName>
    <definedName name="FAL" localSheetId="8">#REF!</definedName>
    <definedName name="FAL">#REF!</definedName>
    <definedName name="FB" localSheetId="6">#REF!</definedName>
    <definedName name="FB" localSheetId="0">#REF!</definedName>
    <definedName name="FB" localSheetId="1">#REF!</definedName>
    <definedName name="FB" localSheetId="2">#REF!</definedName>
    <definedName name="FB" localSheetId="8">#REF!</definedName>
    <definedName name="FB">#REF!</definedName>
    <definedName name="FB1A" localSheetId="6">#REF!</definedName>
    <definedName name="FB1A" localSheetId="0">#REF!</definedName>
    <definedName name="FB1A" localSheetId="1">#REF!</definedName>
    <definedName name="FB1A" localSheetId="2">#REF!</definedName>
    <definedName name="FB1A" localSheetId="8">#REF!</definedName>
    <definedName name="FB1A">#REF!</definedName>
    <definedName name="fdfd" localSheetId="6" hidden="1">'[33]Fax a enviar'!#REF!</definedName>
    <definedName name="fdfd" localSheetId="0" hidden="1">'[33]Fax a enviar'!#REF!</definedName>
    <definedName name="fdfd" localSheetId="2" hidden="1">'[33]Fax a enviar'!#REF!</definedName>
    <definedName name="fdfd" localSheetId="8" hidden="1">'[33]Fax a enviar'!#REF!</definedName>
    <definedName name="fdfd" hidden="1">'[33]Fax a enviar'!#REF!</definedName>
    <definedName name="fdfdd" localSheetId="7" hidden="1">#REF!</definedName>
    <definedName name="fdfdd" localSheetId="6" hidden="1">#REF!</definedName>
    <definedName name="fdfdd" localSheetId="0" hidden="1">#REF!</definedName>
    <definedName name="fdfdd" localSheetId="1" hidden="1">#REF!</definedName>
    <definedName name="fdfdd" localSheetId="2" hidden="1">#REF!</definedName>
    <definedName name="fdfdd" localSheetId="8" hidden="1">#REF!</definedName>
    <definedName name="fdfdd" hidden="1">#REF!</definedName>
    <definedName name="fdfddf" localSheetId="6" hidden="1">#REF!</definedName>
    <definedName name="fdfddf" localSheetId="0" hidden="1">#REF!</definedName>
    <definedName name="fdfddf" localSheetId="1" hidden="1">#REF!</definedName>
    <definedName name="fdfddf" localSheetId="2" hidden="1">#REF!</definedName>
    <definedName name="fdfddf" localSheetId="8" hidden="1">#REF!</definedName>
    <definedName name="fdfddf" hidden="1">#REF!</definedName>
    <definedName name="fdfdf" localSheetId="6" hidden="1">'[33]Fax a enviar'!#REF!</definedName>
    <definedName name="fdfdf" localSheetId="0" hidden="1">'[33]Fax a enviar'!#REF!</definedName>
    <definedName name="fdfdf" localSheetId="2" hidden="1">'[33]Fax a enviar'!#REF!</definedName>
    <definedName name="fdfdf" localSheetId="8" hidden="1">'[33]Fax a enviar'!#REF!</definedName>
    <definedName name="fdfdf" hidden="1">'[33]Fax a enviar'!#REF!</definedName>
    <definedName name="fdfds" localSheetId="7" hidden="1">#REF!</definedName>
    <definedName name="fdfds" localSheetId="6" hidden="1">#REF!</definedName>
    <definedName name="fdfds" localSheetId="0" hidden="1">#REF!</definedName>
    <definedName name="fdfds" localSheetId="1" hidden="1">#REF!</definedName>
    <definedName name="fdfds" localSheetId="2" hidden="1">#REF!</definedName>
    <definedName name="fdfds" localSheetId="8" hidden="1">#REF!</definedName>
    <definedName name="fdfds" hidden="1">#REF!</definedName>
    <definedName name="fdfdsafsdf" localSheetId="7" hidden="1">'[95]Fax a enviar'!#REF!</definedName>
    <definedName name="fdfdsafsdf" localSheetId="6" hidden="1">'[95]Fax a enviar'!#REF!</definedName>
    <definedName name="fdfdsafsdf" localSheetId="0" hidden="1">'[95]Fax a enviar'!#REF!</definedName>
    <definedName name="fdfdsafsdf" localSheetId="1" hidden="1">#REF!</definedName>
    <definedName name="fdfdsafsdf" localSheetId="2" hidden="1">'[95]Fax a enviar'!#REF!</definedName>
    <definedName name="fdfdsafsdf" localSheetId="8" hidden="1">'[95]Fax a enviar'!#REF!</definedName>
    <definedName name="fdfdsafsdf" hidden="1">'[95]Fax a enviar'!#REF!</definedName>
    <definedName name="fdfdsf" localSheetId="7" hidden="1">#REF!</definedName>
    <definedName name="fdfdsf" localSheetId="6" hidden="1">#REF!</definedName>
    <definedName name="fdfdsf" localSheetId="0" hidden="1">#REF!</definedName>
    <definedName name="fdfdsf" localSheetId="1" hidden="1">#REF!</definedName>
    <definedName name="fdfdsf" localSheetId="2" hidden="1">#REF!</definedName>
    <definedName name="fdfdsf" localSheetId="8" hidden="1">#REF!</definedName>
    <definedName name="fdfdsf" hidden="1">#REF!</definedName>
    <definedName name="fdfsd" localSheetId="7" hidden="1">'[63]Fax a enviar'!#REF!</definedName>
    <definedName name="fdfsd" localSheetId="6" hidden="1">'[63]Fax a enviar'!#REF!</definedName>
    <definedName name="fdfsd" localSheetId="0" hidden="1">'[63]Fax a enviar'!#REF!</definedName>
    <definedName name="fdfsd" localSheetId="1" hidden="1">#REF!</definedName>
    <definedName name="fdfsd" localSheetId="2" hidden="1">'[63]Fax a enviar'!#REF!</definedName>
    <definedName name="fdfsd" localSheetId="8" hidden="1">'[63]Fax a enviar'!#REF!</definedName>
    <definedName name="fdfsd" hidden="1">'[63]Fax a enviar'!#REF!</definedName>
    <definedName name="feb" localSheetId="7">[22]Programa!#REF!</definedName>
    <definedName name="feb" localSheetId="6">[22]Programa!#REF!</definedName>
    <definedName name="feb" localSheetId="0">[22]Programa!#REF!</definedName>
    <definedName name="feb" localSheetId="1">[22]Programa!#REF!</definedName>
    <definedName name="feb" localSheetId="2">[22]Programa!#REF!</definedName>
    <definedName name="feb" localSheetId="8">[22]Programa!#REF!</definedName>
    <definedName name="feb">[22]Programa!#REF!</definedName>
    <definedName name="FEB._89" localSheetId="7">#REF!</definedName>
    <definedName name="FEB._89" localSheetId="6">#REF!</definedName>
    <definedName name="FEB._89" localSheetId="0">#REF!</definedName>
    <definedName name="FEB._89" localSheetId="1">#REF!</definedName>
    <definedName name="FEB._89" localSheetId="2">#REF!</definedName>
    <definedName name="FEB._89" localSheetId="8">#REF!</definedName>
    <definedName name="FEB._89">#REF!</definedName>
    <definedName name="fecha" localSheetId="7">[22]Programa!#REF!</definedName>
    <definedName name="fecha" localSheetId="6">[22]Programa!#REF!</definedName>
    <definedName name="fecha" localSheetId="0">[22]Programa!#REF!</definedName>
    <definedName name="fecha" localSheetId="1">#REF!</definedName>
    <definedName name="fecha" localSheetId="2">[22]Programa!#REF!</definedName>
    <definedName name="fecha" localSheetId="8">[22]Programa!#REF!</definedName>
    <definedName name="fecha">[22]Programa!#REF!</definedName>
    <definedName name="fechas" localSheetId="1">[59]Contribution!$K$51:$DC$52</definedName>
    <definedName name="fechas">[59]Contribution!$K$51:$DC$52</definedName>
    <definedName name="fed" localSheetId="7" hidden="1">{"Riqfin97",#N/A,FALSE,"Tran";"Riqfinpro",#N/A,FALSE,"Tran"}</definedName>
    <definedName name="fed" localSheetId="6" hidden="1">{"Riqfin97",#N/A,FALSE,"Tran";"Riqfinpro",#N/A,FALSE,"Tran"}</definedName>
    <definedName name="fed" localSheetId="0" hidden="1">{"Riqfin97",#N/A,FALSE,"Tran";"Riqfinpro",#N/A,FALSE,"Tran"}</definedName>
    <definedName name="fed" localSheetId="1" hidden="1">{"Riqfin97",#N/A,FALSE,"Tran";"Riqfinpro",#N/A,FALSE,"Tran"}</definedName>
    <definedName name="fed" localSheetId="2" hidden="1">{"Riqfin97",#N/A,FALSE,"Tran";"Riqfinpro",#N/A,FALSE,"Tran"}</definedName>
    <definedName name="fed" localSheetId="8" hidden="1">{"Riqfin97",#N/A,FALSE,"Tran";"Riqfinpro",#N/A,FALSE,"Tran"}</definedName>
    <definedName name="fed" hidden="1">{"Riqfin97",#N/A,FALSE,"Tran";"Riqfinpro",#N/A,FALSE,"Tran"}</definedName>
    <definedName name="feere" hidden="1">'[90]Fax a enviar'!#REF!</definedName>
    <definedName name="fef" hidden="1">'[90]Fax a enviar'!#REF!</definedName>
    <definedName name="fer" localSheetId="7" hidden="1">{"Riqfin97",#N/A,FALSE,"Tran";"Riqfinpro",#N/A,FALSE,"Tran"}</definedName>
    <definedName name="fer" localSheetId="6" hidden="1">{"Riqfin97",#N/A,FALSE,"Tran";"Riqfinpro",#N/A,FALSE,"Tran"}</definedName>
    <definedName name="fer" localSheetId="0" hidden="1">{"Riqfin97",#N/A,FALSE,"Tran";"Riqfinpro",#N/A,FALSE,"Tran"}</definedName>
    <definedName name="fer" localSheetId="1" hidden="1">{"Riqfin97",#N/A,FALSE,"Tran";"Riqfinpro",#N/A,FALSE,"Tran"}</definedName>
    <definedName name="fer" localSheetId="2" hidden="1">{"Riqfin97",#N/A,FALSE,"Tran";"Riqfinpro",#N/A,FALSE,"Tran"}</definedName>
    <definedName name="fer" localSheetId="8" hidden="1">{"Riqfin97",#N/A,FALSE,"Tran";"Riqfinpro",#N/A,FALSE,"Tran"}</definedName>
    <definedName name="fer" hidden="1">{"Riqfin97",#N/A,FALSE,"Tran";"Riqfinpro",#N/A,FALSE,"Tran"}</definedName>
    <definedName name="FF" localSheetId="7">#REF!</definedName>
    <definedName name="FF" localSheetId="6">#REF!</definedName>
    <definedName name="FF" localSheetId="0">#REF!</definedName>
    <definedName name="FF" localSheetId="1">#REF!</definedName>
    <definedName name="FF" localSheetId="2">#REF!</definedName>
    <definedName name="FF" localSheetId="8">#REF!</definedName>
    <definedName name="FF">#REF!</definedName>
    <definedName name="FF1A" localSheetId="6">#REF!</definedName>
    <definedName name="FF1A" localSheetId="0">#REF!</definedName>
    <definedName name="FF1A" localSheetId="1">#REF!</definedName>
    <definedName name="FF1A" localSheetId="2">#REF!</definedName>
    <definedName name="FF1A" localSheetId="8">#REF!</definedName>
    <definedName name="FF1A">#REF!</definedName>
    <definedName name="fff" localSheetId="6" hidden="1">#REF!</definedName>
    <definedName name="fff" localSheetId="0" hidden="1">#REF!</definedName>
    <definedName name="fff" localSheetId="1" hidden="1">#REF!</definedName>
    <definedName name="fff" localSheetId="2" hidden="1">#REF!</definedName>
    <definedName name="fff" localSheetId="8" hidden="1">#REF!</definedName>
    <definedName name="fff" hidden="1">#REF!</definedName>
    <definedName name="ffff" localSheetId="7" hidden="1">{"Riqfin97",#N/A,FALSE,"Tran";"Riqfinpro",#N/A,FALSE,"Tran"}</definedName>
    <definedName name="ffff" localSheetId="6" hidden="1">{"Riqfin97",#N/A,FALSE,"Tran";"Riqfinpro",#N/A,FALSE,"Tran"}</definedName>
    <definedName name="ffff" localSheetId="0" hidden="1">{"Riqfin97",#N/A,FALSE,"Tran";"Riqfinpro",#N/A,FALSE,"Tran"}</definedName>
    <definedName name="ffff" localSheetId="1" hidden="1">{"Riqfin97",#N/A,FALSE,"Tran";"Riqfinpro",#N/A,FALSE,"Tran"}</definedName>
    <definedName name="ffff" localSheetId="2" hidden="1">{"Riqfin97",#N/A,FALSE,"Tran";"Riqfinpro",#N/A,FALSE,"Tran"}</definedName>
    <definedName name="ffff" localSheetId="8" hidden="1">{"Riqfin97",#N/A,FALSE,"Tran";"Riqfinpro",#N/A,FALSE,"Tran"}</definedName>
    <definedName name="ffff" hidden="1">{"Riqfin97",#N/A,FALSE,"Tran";"Riqfinpro",#N/A,FALSE,"Tran"}</definedName>
    <definedName name="fffff" localSheetId="7">#REF!</definedName>
    <definedName name="fffff" localSheetId="6">#REF!</definedName>
    <definedName name="fffff" localSheetId="0">#REF!</definedName>
    <definedName name="fffff" localSheetId="1">#REF!</definedName>
    <definedName name="fffff" localSheetId="2">#REF!</definedName>
    <definedName name="fffff" localSheetId="8">#REF!</definedName>
    <definedName name="fffff">#REF!</definedName>
    <definedName name="ffffff" localSheetId="6" hidden="1">#REF!</definedName>
    <definedName name="ffffff" localSheetId="0" hidden="1">#REF!</definedName>
    <definedName name="ffffff" localSheetId="1" hidden="1">#REF!</definedName>
    <definedName name="ffffff" localSheetId="2" hidden="1">#REF!</definedName>
    <definedName name="ffffff" localSheetId="8" hidden="1">#REF!</definedName>
    <definedName name="ffffff" hidden="1">#REF!</definedName>
    <definedName name="fffffff" localSheetId="7" hidden="1">{"Minpmon",#N/A,FALSE,"Monthinput"}</definedName>
    <definedName name="fffffff" localSheetId="6" hidden="1">{"Minpmon",#N/A,FALSE,"Monthinput"}</definedName>
    <definedName name="fffffff" localSheetId="0" hidden="1">{"Minpmon",#N/A,FALSE,"Monthinput"}</definedName>
    <definedName name="fffffff" localSheetId="1" hidden="1">{"Minpmon",#N/A,FALSE,"Monthinput"}</definedName>
    <definedName name="fffffff" localSheetId="2" hidden="1">{"Minpmon",#N/A,FALSE,"Monthinput"}</definedName>
    <definedName name="fffffff" localSheetId="8" hidden="1">{"Minpmon",#N/A,FALSE,"Monthinput"}</definedName>
    <definedName name="fffffff" hidden="1">{"Minpmon",#N/A,FALSE,"Monthinput"}</definedName>
    <definedName name="fffffffff" hidden="1">'[90]Fax a enviar'!#REF!</definedName>
    <definedName name="ffffffffffffff" localSheetId="7" hidden="1">{"Riqfin97",#N/A,FALSE,"Tran";"Riqfinpro",#N/A,FALSE,"Tran"}</definedName>
    <definedName name="ffffffffffffff" localSheetId="6" hidden="1">{"Riqfin97",#N/A,FALSE,"Tran";"Riqfinpro",#N/A,FALSE,"Tran"}</definedName>
    <definedName name="ffffffffffffff" localSheetId="0" hidden="1">{"Riqfin97",#N/A,FALSE,"Tran";"Riqfinpro",#N/A,FALSE,"Tran"}</definedName>
    <definedName name="ffffffffffffff" localSheetId="1" hidden="1">{"Riqfin97",#N/A,FALSE,"Tran";"Riqfinpro",#N/A,FALSE,"Tran"}</definedName>
    <definedName name="ffffffffffffff" localSheetId="2" hidden="1">{"Riqfin97",#N/A,FALSE,"Tran";"Riqfinpro",#N/A,FALSE,"Tran"}</definedName>
    <definedName name="ffffffffffffff" localSheetId="8" hidden="1">{"Riqfin97",#N/A,FALSE,"Tran";"Riqfinpro",#N/A,FALSE,"Tran"}</definedName>
    <definedName name="ffffffffffffff" hidden="1">{"Riqfin97",#N/A,FALSE,"Tran";"Riqfinpro",#N/A,FALSE,"Tran"}</definedName>
    <definedName name="FFNN" localSheetId="7">#REF!</definedName>
    <definedName name="FFNN" localSheetId="6">#REF!</definedName>
    <definedName name="FFNN" localSheetId="0">#REF!</definedName>
    <definedName name="FFNN" localSheetId="1">#REF!</definedName>
    <definedName name="FFNN" localSheetId="2">#REF!</definedName>
    <definedName name="FFNN" localSheetId="8">#REF!</definedName>
    <definedName name="FFNN">#REF!</definedName>
    <definedName name="fgf" localSheetId="7" hidden="1">{"Riqfin97",#N/A,FALSE,"Tran";"Riqfinpro",#N/A,FALSE,"Tran"}</definedName>
    <definedName name="fgf" localSheetId="6" hidden="1">{"Riqfin97",#N/A,FALSE,"Tran";"Riqfinpro",#N/A,FALSE,"Tran"}</definedName>
    <definedName name="fgf" localSheetId="0" hidden="1">{"Riqfin97",#N/A,FALSE,"Tran";"Riqfinpro",#N/A,FALSE,"Tran"}</definedName>
    <definedName name="fgf" localSheetId="1" hidden="1">{"Riqfin97",#N/A,FALSE,"Tran";"Riqfinpro",#N/A,FALSE,"Tran"}</definedName>
    <definedName name="fgf" localSheetId="2" hidden="1">{"Riqfin97",#N/A,FALSE,"Tran";"Riqfinpro",#N/A,FALSE,"Tran"}</definedName>
    <definedName name="fgf" localSheetId="8" hidden="1">{"Riqfin97",#N/A,FALSE,"Tran";"Riqfinpro",#N/A,FALSE,"Tran"}</definedName>
    <definedName name="fgf" hidden="1">{"Riqfin97",#N/A,FALSE,"Tran";"Riqfinpro",#N/A,FALSE,"Tran"}</definedName>
    <definedName name="fgfg" hidden="1">'[96]Fax a enviar'!#REF!</definedName>
    <definedName name="fghfghf" hidden="1">'[108]Fax a enviar'!#REF!</definedName>
    <definedName name="fhnfdj" hidden="1">'[90]Fax a enviar'!#REF!</definedName>
    <definedName name="FIDR" localSheetId="7">#REF!</definedName>
    <definedName name="FIDR" localSheetId="6">#REF!</definedName>
    <definedName name="FIDR" localSheetId="0">#REF!</definedName>
    <definedName name="FIDR" localSheetId="1">#REF!</definedName>
    <definedName name="FIDR" localSheetId="2">#REF!</definedName>
    <definedName name="FIDR" localSheetId="8">#REF!</definedName>
    <definedName name="FIDR">#REF!</definedName>
    <definedName name="Fig.1" localSheetId="6">#REF!</definedName>
    <definedName name="Fig.1" localSheetId="0">#REF!</definedName>
    <definedName name="Fig.1" localSheetId="1">#REF!</definedName>
    <definedName name="Fig.1" localSheetId="2">#REF!</definedName>
    <definedName name="Fig.1" localSheetId="8">#REF!</definedName>
    <definedName name="Fig.1">#REF!</definedName>
    <definedName name="FigTitle" localSheetId="6">#REF!</definedName>
    <definedName name="FigTitle" localSheetId="0">#REF!</definedName>
    <definedName name="FigTitle" localSheetId="1">#REF!</definedName>
    <definedName name="FigTitle" localSheetId="2">#REF!</definedName>
    <definedName name="FigTitle" localSheetId="8">#REF!</definedName>
    <definedName name="FigTitle">#REF!</definedName>
    <definedName name="Figure.3" localSheetId="6">#REF!</definedName>
    <definedName name="Figure.3" localSheetId="0">#REF!</definedName>
    <definedName name="Figure.3" localSheetId="1">#REF!</definedName>
    <definedName name="Figure.3">#REF!</definedName>
    <definedName name="FIM" localSheetId="6">#REF!</definedName>
    <definedName name="FIM" localSheetId="0">#REF!</definedName>
    <definedName name="FIM">#REF!</definedName>
    <definedName name="finan" localSheetId="6">#REF!</definedName>
    <definedName name="finan" localSheetId="0">#REF!</definedName>
    <definedName name="finan">#REF!</definedName>
    <definedName name="finan1" localSheetId="6">#REF!</definedName>
    <definedName name="finan1" localSheetId="0">#REF!</definedName>
    <definedName name="finan1">#REF!</definedName>
    <definedName name="Financing" localSheetId="7" hidden="1">{"Tab1",#N/A,FALSE,"P";"Tab2",#N/A,FALSE,"P"}</definedName>
    <definedName name="Financing" localSheetId="6" hidden="1">{"Tab1",#N/A,FALSE,"P";"Tab2",#N/A,FALSE,"P"}</definedName>
    <definedName name="Financing" localSheetId="0" hidden="1">{"Tab1",#N/A,FALSE,"P";"Tab2",#N/A,FALSE,"P"}</definedName>
    <definedName name="Financing" localSheetId="1" hidden="1">{"Tab1",#N/A,FALSE,"P";"Tab2",#N/A,FALSE,"P"}</definedName>
    <definedName name="Financing" localSheetId="2" hidden="1">{"Tab1",#N/A,FALSE,"P";"Tab2",#N/A,FALSE,"P"}</definedName>
    <definedName name="Financing" localSheetId="8" hidden="1">{"Tab1",#N/A,FALSE,"P";"Tab2",#N/A,FALSE,"P"}</definedName>
    <definedName name="Financing" hidden="1">{"Tab1",#N/A,FALSE,"P";"Tab2",#N/A,FALSE,"P"}</definedName>
    <definedName name="Finland_wt">'[66]OECD wgt'!$B$18</definedName>
    <definedName name="FIP" localSheetId="7">[109]Q4!#REF!</definedName>
    <definedName name="FIP" localSheetId="6">[109]Q4!#REF!</definedName>
    <definedName name="FIP" localSheetId="0">[109]Q4!#REF!</definedName>
    <definedName name="FIP" localSheetId="1">[109]Q4!#REF!</definedName>
    <definedName name="FIP" localSheetId="2">[109]Q4!#REF!</definedName>
    <definedName name="FIP" localSheetId="8">[109]Q4!#REF!</definedName>
    <definedName name="FIP">[109]Q4!#REF!</definedName>
    <definedName name="Fisc" localSheetId="7">#REF!</definedName>
    <definedName name="Fisc" localSheetId="6">#REF!</definedName>
    <definedName name="Fisc" localSheetId="0">#REF!</definedName>
    <definedName name="Fisc" localSheetId="1">#REF!</definedName>
    <definedName name="Fisc" localSheetId="2">#REF!</definedName>
    <definedName name="Fisc" localSheetId="8">#REF!</definedName>
    <definedName name="Fisc">#REF!</definedName>
    <definedName name="Fisca" localSheetId="6">#REF!</definedName>
    <definedName name="Fisca" localSheetId="0">#REF!</definedName>
    <definedName name="Fisca" localSheetId="1">#REF!</definedName>
    <definedName name="Fisca" localSheetId="2">#REF!</definedName>
    <definedName name="Fisca" localSheetId="8">#REF!</definedName>
    <definedName name="Fisca">#REF!</definedName>
    <definedName name="FISUM" localSheetId="6">#REF!</definedName>
    <definedName name="FISUM" localSheetId="0">#REF!</definedName>
    <definedName name="FISUM" localSheetId="2">#REF!</definedName>
    <definedName name="FISUM" localSheetId="8">#REF!</definedName>
    <definedName name="FISUM">#REF!</definedName>
    <definedName name="FLIBOR" localSheetId="6">[109]Q4!#REF!</definedName>
    <definedName name="FLIBOR" localSheetId="0">[109]Q4!#REF!</definedName>
    <definedName name="FLIBOR" localSheetId="2">[109]Q4!#REF!</definedName>
    <definedName name="FLIBOR" localSheetId="8">[109]Q4!#REF!</definedName>
    <definedName name="FLIBOR">[109]Q4!#REF!</definedName>
    <definedName name="FLOPEC" localSheetId="7">#REF!</definedName>
    <definedName name="FLOPEC" localSheetId="6">#REF!</definedName>
    <definedName name="FLOPEC" localSheetId="0">#REF!</definedName>
    <definedName name="FLOPEC" localSheetId="1">#REF!</definedName>
    <definedName name="FLOPEC" localSheetId="2">#REF!</definedName>
    <definedName name="FLOPEC" localSheetId="8">#REF!</definedName>
    <definedName name="FLOPEC">#REF!</definedName>
    <definedName name="FLOWS" localSheetId="6">#REF!</definedName>
    <definedName name="FLOWS" localSheetId="0">#REF!</definedName>
    <definedName name="FLOWS" localSheetId="1">#REF!</definedName>
    <definedName name="FLOWS" localSheetId="2">#REF!</definedName>
    <definedName name="FLOWS" localSheetId="8">#REF!</definedName>
    <definedName name="FLOWS">#REF!</definedName>
    <definedName name="fluct" localSheetId="6">#REF!</definedName>
    <definedName name="fluct" localSheetId="0">#REF!</definedName>
    <definedName name="fluct" localSheetId="1">#REF!</definedName>
    <definedName name="fluct" localSheetId="2">#REF!</definedName>
    <definedName name="fluct" localSheetId="8">#REF!</definedName>
    <definedName name="fluct">#REF!</definedName>
    <definedName name="Flujo">[77]Hoja5!$X$1:$AF$61</definedName>
    <definedName name="FLUXO" localSheetId="7">#REF!</definedName>
    <definedName name="FLUXO" localSheetId="6">#REF!</definedName>
    <definedName name="FLUXO" localSheetId="0">#REF!</definedName>
    <definedName name="FLUXO" localSheetId="1">#REF!</definedName>
    <definedName name="FLUXO" localSheetId="2">#REF!</definedName>
    <definedName name="FLUXO" localSheetId="8">#REF!</definedName>
    <definedName name="FLUXO">#REF!</definedName>
    <definedName name="FMB" localSheetId="6">#REF!</definedName>
    <definedName name="FMB" localSheetId="0">#REF!</definedName>
    <definedName name="FMB" localSheetId="1">#REF!</definedName>
    <definedName name="FMB" localSheetId="2">#REF!</definedName>
    <definedName name="FMB" localSheetId="8">#REF!</definedName>
    <definedName name="FMB">#REF!</definedName>
    <definedName name="FMI" localSheetId="6">[58]BCP!#REF!</definedName>
    <definedName name="FMI" localSheetId="0">[58]BCP!#REF!</definedName>
    <definedName name="FMI" localSheetId="1">#REF!</definedName>
    <definedName name="FMI" localSheetId="2">[58]BCP!#REF!</definedName>
    <definedName name="FMI" localSheetId="8">[58]BCP!#REF!</definedName>
    <definedName name="FMI">[58]BCP!#REF!</definedName>
    <definedName name="FMK" localSheetId="7">#REF!</definedName>
    <definedName name="FMK" localSheetId="6">#REF!</definedName>
    <definedName name="FMK" localSheetId="0">#REF!</definedName>
    <definedName name="FMK" localSheetId="1">#REF!</definedName>
    <definedName name="FMK" localSheetId="2">#REF!</definedName>
    <definedName name="FMK" localSheetId="8">#REF!</definedName>
    <definedName name="FMK">#REF!</definedName>
    <definedName name="FODESEC" localSheetId="7">#REF!</definedName>
    <definedName name="FODESEC" localSheetId="6">#REF!</definedName>
    <definedName name="FODESEC" localSheetId="0">#REF!</definedName>
    <definedName name="FODESEC" localSheetId="1">#REF!</definedName>
    <definedName name="FODESEC" localSheetId="2">#REF!</definedName>
    <definedName name="FODESEC" localSheetId="8">#REF!</definedName>
    <definedName name="FODESEC">#REF!</definedName>
    <definedName name="FONDO_COMPENSADOR_DE_DESEQUILIBRIOS_FISCALES_PROVINCIALES">[4]C!$B$15:$N$15</definedName>
    <definedName name="FONDO_EDUCATIVO__LEY_N__23906_ART._3_Y_4">[4]C!$B$16:$N$16</definedName>
    <definedName name="FONDO_ESPECIAL_DE_DESARROLLO_ELECTRICO_DEL_INTERIOR__LEYES_NROS._23966_ART._19_Y_24065">[4]C!$B$26:$N$26</definedName>
    <definedName name="FONDO_NACIONAL_DE_LA_VIVIENDA__LEY_N__23966_ART._18">[4]C!$B$25:$N$25</definedName>
    <definedName name="Fondos">[77]Hoja5!$J$1:$U$44</definedName>
    <definedName name="FORMATO">#N/A</definedName>
    <definedName name="FRAMENO" localSheetId="7">#REF!</definedName>
    <definedName name="FRAMENO" localSheetId="6">#REF!</definedName>
    <definedName name="FRAMENO" localSheetId="0">#REF!</definedName>
    <definedName name="FRAMENO" localSheetId="1">#REF!</definedName>
    <definedName name="FRAMENO" localSheetId="2">#REF!</definedName>
    <definedName name="FRAMENO" localSheetId="8">#REF!</definedName>
    <definedName name="FRAMENO">#REF!</definedName>
    <definedName name="framework_macro" localSheetId="6">#REF!</definedName>
    <definedName name="framework_macro" localSheetId="0">#REF!</definedName>
    <definedName name="framework_macro" localSheetId="1">#REF!</definedName>
    <definedName name="framework_macro" localSheetId="2">#REF!</definedName>
    <definedName name="framework_macro" localSheetId="8">#REF!</definedName>
    <definedName name="framework_macro">#REF!</definedName>
    <definedName name="framework_macro_new" localSheetId="6">#REF!</definedName>
    <definedName name="framework_macro_new" localSheetId="0">#REF!</definedName>
    <definedName name="framework_macro_new" localSheetId="1">#REF!</definedName>
    <definedName name="framework_macro_new" localSheetId="2">#REF!</definedName>
    <definedName name="framework_macro_new" localSheetId="8">#REF!</definedName>
    <definedName name="framework_macro_new">#REF!</definedName>
    <definedName name="framework_monetary" localSheetId="6">#REF!</definedName>
    <definedName name="framework_monetary" localSheetId="0">#REF!</definedName>
    <definedName name="framework_monetary">#REF!</definedName>
    <definedName name="FRAMEYES" localSheetId="6">#REF!</definedName>
    <definedName name="FRAMEYES" localSheetId="0">#REF!</definedName>
    <definedName name="FRAMEYES">#REF!</definedName>
    <definedName name="France_wt">'[66]OECD wgt'!$B$7</definedName>
    <definedName name="fre" localSheetId="7" hidden="1">{"Tab1",#N/A,FALSE,"P";"Tab2",#N/A,FALSE,"P"}</definedName>
    <definedName name="fre" localSheetId="6" hidden="1">{"Tab1",#N/A,FALSE,"P";"Tab2",#N/A,FALSE,"P"}</definedName>
    <definedName name="fre" localSheetId="0" hidden="1">{"Tab1",#N/A,FALSE,"P";"Tab2",#N/A,FALSE,"P"}</definedName>
    <definedName name="fre" localSheetId="1" hidden="1">{"Tab1",#N/A,FALSE,"P";"Tab2",#N/A,FALSE,"P"}</definedName>
    <definedName name="fre" localSheetId="2" hidden="1">{"Tab1",#N/A,FALSE,"P";"Tab2",#N/A,FALSE,"P"}</definedName>
    <definedName name="fre" localSheetId="8" hidden="1">{"Tab1",#N/A,FALSE,"P";"Tab2",#N/A,FALSE,"P"}</definedName>
    <definedName name="fre" hidden="1">{"Tab1",#N/A,FALSE,"P";"Tab2",#N/A,FALSE,"P"}</definedName>
    <definedName name="FRF" localSheetId="7">#REF!</definedName>
    <definedName name="FRF" localSheetId="6">#REF!</definedName>
    <definedName name="FRF" localSheetId="0">#REF!</definedName>
    <definedName name="FRF" localSheetId="1">#REF!</definedName>
    <definedName name="FRF" localSheetId="2">#REF!</definedName>
    <definedName name="FRF" localSheetId="8">#REF!</definedName>
    <definedName name="FRF">#REF!</definedName>
    <definedName name="FRFEURO" localSheetId="6">#REF!</definedName>
    <definedName name="FRFEURO" localSheetId="0">#REF!</definedName>
    <definedName name="FRFEURO" localSheetId="1">#REF!</definedName>
    <definedName name="FRFEURO" localSheetId="2">#REF!</definedName>
    <definedName name="FRFEURO" localSheetId="8">#REF!</definedName>
    <definedName name="FRFEURO">#REF!</definedName>
    <definedName name="FS" localSheetId="6">#REF!</definedName>
    <definedName name="FS" localSheetId="0">#REF!</definedName>
    <definedName name="FS" localSheetId="1">#REF!</definedName>
    <definedName name="FS" localSheetId="2">#REF!</definedName>
    <definedName name="FS" localSheetId="8">#REF!</definedName>
    <definedName name="FS">#REF!</definedName>
    <definedName name="FS1A" localSheetId="6">#REF!</definedName>
    <definedName name="FS1A" localSheetId="0">#REF!</definedName>
    <definedName name="FS1A" localSheetId="1">#REF!</definedName>
    <definedName name="FS1A">#REF!</definedName>
    <definedName name="fsdfsd" localSheetId="6" hidden="1">[110]C!#REF!</definedName>
    <definedName name="fsdfsd" hidden="1">[110]C!#REF!</definedName>
    <definedName name="fsdsdfa" hidden="1">'[95]Fax a enviar'!#REF!</definedName>
    <definedName name="FT" localSheetId="7">#REF!</definedName>
    <definedName name="FT" localSheetId="6">#REF!</definedName>
    <definedName name="FT" localSheetId="0">#REF!</definedName>
    <definedName name="FT" localSheetId="1">#REF!</definedName>
    <definedName name="FT" localSheetId="2">#REF!</definedName>
    <definedName name="FT" localSheetId="8">#REF!</definedName>
    <definedName name="FT">#REF!</definedName>
    <definedName name="FT1A" localSheetId="6">#REF!</definedName>
    <definedName name="FT1A" localSheetId="0">#REF!</definedName>
    <definedName name="FT1A" localSheetId="1">#REF!</definedName>
    <definedName name="FT1A" localSheetId="2">#REF!</definedName>
    <definedName name="FT1A" localSheetId="8">#REF!</definedName>
    <definedName name="FT1A">#REF!</definedName>
    <definedName name="ftaref" localSheetId="6">#REF!</definedName>
    <definedName name="ftaref" localSheetId="0">#REF!</definedName>
    <definedName name="ftaref" localSheetId="2">#REF!</definedName>
    <definedName name="ftaref" localSheetId="8">#REF!</definedName>
    <definedName name="ftaref">#REF!</definedName>
    <definedName name="ftconf" localSheetId="6">#REF!</definedName>
    <definedName name="ftconf" localSheetId="0">#REF!</definedName>
    <definedName name="ftconf">#REF!</definedName>
    <definedName name="ftima" localSheetId="6">#REF!</definedName>
    <definedName name="ftima" localSheetId="0">#REF!</definedName>
    <definedName name="ftima">#REF!</definedName>
    <definedName name="ftimaf" localSheetId="6">#REF!</definedName>
    <definedName name="ftimaf" localSheetId="0">#REF!</definedName>
    <definedName name="ftimaf">#REF!</definedName>
    <definedName name="ftr" localSheetId="7" hidden="1">{"Riqfin97",#N/A,FALSE,"Tran";"Riqfinpro",#N/A,FALSE,"Tran"}</definedName>
    <definedName name="ftr" localSheetId="6" hidden="1">{"Riqfin97",#N/A,FALSE,"Tran";"Riqfinpro",#N/A,FALSE,"Tran"}</definedName>
    <definedName name="ftr" localSheetId="0" hidden="1">{"Riqfin97",#N/A,FALSE,"Tran";"Riqfinpro",#N/A,FALSE,"Tran"}</definedName>
    <definedName name="ftr" localSheetId="1" hidden="1">{"Riqfin97",#N/A,FALSE,"Tran";"Riqfinpro",#N/A,FALSE,"Tran"}</definedName>
    <definedName name="ftr" localSheetId="2" hidden="1">{"Riqfin97",#N/A,FALSE,"Tran";"Riqfinpro",#N/A,FALSE,"Tran"}</definedName>
    <definedName name="ftr" localSheetId="8" hidden="1">{"Riqfin97",#N/A,FALSE,"Tran";"Riqfinpro",#N/A,FALSE,"Tran"}</definedName>
    <definedName name="ftr" hidden="1">{"Riqfin97",#N/A,FALSE,"Tran";"Riqfinpro",#N/A,FALSE,"Tran"}</definedName>
    <definedName name="fty" localSheetId="7" hidden="1">{"Riqfin97",#N/A,FALSE,"Tran";"Riqfinpro",#N/A,FALSE,"Tran"}</definedName>
    <definedName name="fty" localSheetId="6" hidden="1">{"Riqfin97",#N/A,FALSE,"Tran";"Riqfinpro",#N/A,FALSE,"Tran"}</definedName>
    <definedName name="fty" localSheetId="0" hidden="1">{"Riqfin97",#N/A,FALSE,"Tran";"Riqfinpro",#N/A,FALSE,"Tran"}</definedName>
    <definedName name="fty" localSheetId="1" hidden="1">{"Riqfin97",#N/A,FALSE,"Tran";"Riqfinpro",#N/A,FALSE,"Tran"}</definedName>
    <definedName name="fty" localSheetId="2" hidden="1">{"Riqfin97",#N/A,FALSE,"Tran";"Riqfinpro",#N/A,FALSE,"Tran"}</definedName>
    <definedName name="fty" localSheetId="8" hidden="1">{"Riqfin97",#N/A,FALSE,"Tran";"Riqfinpro",#N/A,FALSE,"Tran"}</definedName>
    <definedName name="fty" hidden="1">{"Riqfin97",#N/A,FALSE,"Tran";"Riqfinpro",#N/A,FALSE,"Tran"}</definedName>
    <definedName name="FUENTE" localSheetId="7">#REF!</definedName>
    <definedName name="FUENTE" localSheetId="6">#REF!</definedName>
    <definedName name="FUENTE" localSheetId="0">#REF!</definedName>
    <definedName name="FUENTE" localSheetId="1">#REF!</definedName>
    <definedName name="FUENTE" localSheetId="2">#REF!</definedName>
    <definedName name="FUENTE" localSheetId="8">#REF!</definedName>
    <definedName name="FUENTE">#REF!</definedName>
    <definedName name="fuente1" localSheetId="6">#REF!</definedName>
    <definedName name="fuente1" localSheetId="0">#REF!</definedName>
    <definedName name="fuente1" localSheetId="1">#REF!</definedName>
    <definedName name="fuente1" localSheetId="2">#REF!</definedName>
    <definedName name="fuente1" localSheetId="8">#REF!</definedName>
    <definedName name="fuente1">#REF!</definedName>
    <definedName name="FUENTE2" localSheetId="6">#REF!</definedName>
    <definedName name="FUENTE2" localSheetId="0">#REF!</definedName>
    <definedName name="FUENTE2" localSheetId="2">#REF!</definedName>
    <definedName name="FUENTE2" localSheetId="8">#REF!</definedName>
    <definedName name="FUENTE2">#REF!</definedName>
    <definedName name="Fuentes" localSheetId="6">#REF!</definedName>
    <definedName name="Fuentes" localSheetId="0">#REF!</definedName>
    <definedName name="Fuentes">#REF!</definedName>
    <definedName name="fx" localSheetId="6">#REF!</definedName>
    <definedName name="fx" localSheetId="0">#REF!</definedName>
    <definedName name="fx" localSheetId="1">#REF!</definedName>
    <definedName name="fx">#REF!</definedName>
    <definedName name="FX98IGP" localSheetId="6">#REF!</definedName>
    <definedName name="FX98IGP" localSheetId="0">#REF!</definedName>
    <definedName name="FX98IGP">#REF!</definedName>
    <definedName name="FX98RE" localSheetId="6">#REF!</definedName>
    <definedName name="FX98RE" localSheetId="0">#REF!</definedName>
    <definedName name="FX98RE">#REF!</definedName>
    <definedName name="FX99RE" localSheetId="6">#REF!</definedName>
    <definedName name="FX99RE" localSheetId="0">#REF!</definedName>
    <definedName name="FX99RE">#REF!</definedName>
    <definedName name="G" localSheetId="7" hidden="1">{"Main Economic Indicators",#N/A,FALSE,"C"}</definedName>
    <definedName name="G" localSheetId="6" hidden="1">{"Main Economic Indicators",#N/A,FALSE,"C"}</definedName>
    <definedName name="G" localSheetId="0" hidden="1">{"Main Economic Indicators",#N/A,FALSE,"C"}</definedName>
    <definedName name="G" localSheetId="1" hidden="1">{"Main Economic Indicators",#N/A,FALSE,"C"}</definedName>
    <definedName name="G" localSheetId="2" hidden="1">{"Main Economic Indicators",#N/A,FALSE,"C"}</definedName>
    <definedName name="G" localSheetId="8" hidden="1">{"Main Economic Indicators",#N/A,FALSE,"C"}</definedName>
    <definedName name="G" hidden="1">{"Main Economic Indicators",#N/A,FALSE,"C"}</definedName>
    <definedName name="g1std" localSheetId="7">#REF!</definedName>
    <definedName name="g1std" localSheetId="6">#REF!</definedName>
    <definedName name="g1std" localSheetId="0">#REF!</definedName>
    <definedName name="g1std" localSheetId="1">#REF!</definedName>
    <definedName name="g1std" localSheetId="2">#REF!</definedName>
    <definedName name="g1std" localSheetId="8">#REF!</definedName>
    <definedName name="g1std">#REF!</definedName>
    <definedName name="g2std" localSheetId="7">#REF!</definedName>
    <definedName name="g2std" localSheetId="6">#REF!</definedName>
    <definedName name="g2std" localSheetId="0">#REF!</definedName>
    <definedName name="g2std" localSheetId="1">#REF!</definedName>
    <definedName name="g2std" localSheetId="2">#REF!</definedName>
    <definedName name="g2std" localSheetId="8">#REF!</definedName>
    <definedName name="g2std">#REF!</definedName>
    <definedName name="GAP" localSheetId="6">#REF!</definedName>
    <definedName name="GAP" localSheetId="0">#REF!</definedName>
    <definedName name="GAP" localSheetId="2">#REF!</definedName>
    <definedName name="GAP" localSheetId="8">#REF!</definedName>
    <definedName name="GAP">#REF!</definedName>
    <definedName name="GAPFGFROM" localSheetId="6">#REF!</definedName>
    <definedName name="GAPFGFROM" localSheetId="0">#REF!</definedName>
    <definedName name="GAPFGFROM" localSheetId="1">#REF!</definedName>
    <definedName name="GAPFGFROM">#REF!</definedName>
    <definedName name="GAPFGTO" localSheetId="6">#REF!</definedName>
    <definedName name="GAPFGTO" localSheetId="0">#REF!</definedName>
    <definedName name="GAPFGTO" localSheetId="1">#REF!</definedName>
    <definedName name="GAPFGTO">#REF!</definedName>
    <definedName name="GAPSTFROM" localSheetId="6">#REF!</definedName>
    <definedName name="GAPSTFROM" localSheetId="0">#REF!</definedName>
    <definedName name="GAPSTFROM">#REF!</definedName>
    <definedName name="GAPSTTO" localSheetId="6">#REF!</definedName>
    <definedName name="GAPSTTO" localSheetId="0">#REF!</definedName>
    <definedName name="GAPSTTO">#REF!</definedName>
    <definedName name="GAPTEST" localSheetId="6">#REF!</definedName>
    <definedName name="GAPTEST" localSheetId="0">#REF!</definedName>
    <definedName name="GAPTEST">#REF!</definedName>
    <definedName name="GAPTESTFG" localSheetId="6">#REF!</definedName>
    <definedName name="GAPTESTFG" localSheetId="0">#REF!</definedName>
    <definedName name="GAPTESTFG">#REF!</definedName>
    <definedName name="gas">#N/A</definedName>
    <definedName name="GASO">#N/A</definedName>
    <definedName name="gasolinas">#N/A</definedName>
    <definedName name="gasolinas1">#N/A</definedName>
    <definedName name="GATO" localSheetId="7">#REF!</definedName>
    <definedName name="GATO" localSheetId="6">#REF!</definedName>
    <definedName name="GATO" localSheetId="0">#REF!</definedName>
    <definedName name="GATO" localSheetId="1">#REF!</definedName>
    <definedName name="GATO" localSheetId="2">#REF!</definedName>
    <definedName name="GATO" localSheetId="8">#REF!</definedName>
    <definedName name="GATO">#REF!</definedName>
    <definedName name="Gave" localSheetId="7">#REF!</definedName>
    <definedName name="Gave" localSheetId="6">#REF!</definedName>
    <definedName name="Gave" localSheetId="0">#REF!</definedName>
    <definedName name="Gave" localSheetId="1">#REF!</definedName>
    <definedName name="Gave" localSheetId="2">#REF!</definedName>
    <definedName name="Gave" localSheetId="8">#REF!</definedName>
    <definedName name="Gave">#REF!</definedName>
    <definedName name="GAZZETTE" localSheetId="6">#REF!</definedName>
    <definedName name="GAZZETTE" localSheetId="0">#REF!</definedName>
    <definedName name="GAZZETTE" localSheetId="2">#REF!</definedName>
    <definedName name="GAZZETTE" localSheetId="8">#REF!</definedName>
    <definedName name="GAZZETTE">#REF!</definedName>
    <definedName name="GBP" localSheetId="6">#REF!</definedName>
    <definedName name="GBP" localSheetId="0">#REF!</definedName>
    <definedName name="GBP" localSheetId="1">#REF!</definedName>
    <definedName name="GBP">#REF!</definedName>
    <definedName name="GCB" localSheetId="6">[56]Q4!#REF!</definedName>
    <definedName name="GCB" localSheetId="1">[56]Q4!#REF!</definedName>
    <definedName name="GCB">[56]Q4!#REF!</definedName>
    <definedName name="GCB_NGDP">#N/A</definedName>
    <definedName name="GCEC" localSheetId="7">#REF!</definedName>
    <definedName name="GCEC" localSheetId="6">#REF!</definedName>
    <definedName name="GCEC" localSheetId="0">#REF!</definedName>
    <definedName name="GCEC" localSheetId="1">#REF!</definedName>
    <definedName name="GCEC" localSheetId="2">#REF!</definedName>
    <definedName name="GCEC" localSheetId="8">#REF!</definedName>
    <definedName name="GCEC">#REF!</definedName>
    <definedName name="GCED" localSheetId="7">#REF!</definedName>
    <definedName name="GCED" localSheetId="6">#REF!</definedName>
    <definedName name="GCED" localSheetId="0">#REF!</definedName>
    <definedName name="GCED" localSheetId="1">#REF!</definedName>
    <definedName name="GCED" localSheetId="2">#REF!</definedName>
    <definedName name="GCED" localSheetId="8">#REF!</definedName>
    <definedName name="GCED">#REF!</definedName>
    <definedName name="GCEE" localSheetId="6">#REF!</definedName>
    <definedName name="GCEE" localSheetId="0">#REF!</definedName>
    <definedName name="GCEE" localSheetId="2">#REF!</definedName>
    <definedName name="GCEE" localSheetId="8">#REF!</definedName>
    <definedName name="GCEE">#REF!</definedName>
    <definedName name="GCEEP" localSheetId="6">#REF!</definedName>
    <definedName name="GCEEP" localSheetId="0">#REF!</definedName>
    <definedName name="GCEEP">#REF!</definedName>
    <definedName name="GCEES" localSheetId="6">#REF!</definedName>
    <definedName name="GCEES" localSheetId="0">#REF!</definedName>
    <definedName name="GCEES">#REF!</definedName>
    <definedName name="GCEG" localSheetId="6">#REF!</definedName>
    <definedName name="GCEG" localSheetId="0">#REF!</definedName>
    <definedName name="GCEG">#REF!</definedName>
    <definedName name="GCEH" localSheetId="6">#REF!</definedName>
    <definedName name="GCEH" localSheetId="0">#REF!</definedName>
    <definedName name="GCEH">#REF!</definedName>
    <definedName name="GCEHP" localSheetId="6">#REF!</definedName>
    <definedName name="GCEHP" localSheetId="0">#REF!</definedName>
    <definedName name="GCEHP">#REF!</definedName>
    <definedName name="GCEI_D" localSheetId="6">#REF!</definedName>
    <definedName name="GCEI_D" localSheetId="0">#REF!</definedName>
    <definedName name="GCEI_D">#REF!</definedName>
    <definedName name="GCEI_F" localSheetId="6">#REF!</definedName>
    <definedName name="GCEI_F" localSheetId="0">#REF!</definedName>
    <definedName name="GCEI_F">#REF!</definedName>
    <definedName name="GCENL" localSheetId="6">#REF!</definedName>
    <definedName name="GCENL" localSheetId="0">#REF!</definedName>
    <definedName name="GCENL">#REF!</definedName>
    <definedName name="GCEO" localSheetId="6">#REF!</definedName>
    <definedName name="GCEO" localSheetId="0">#REF!</definedName>
    <definedName name="GCEO">#REF!</definedName>
    <definedName name="GCESWH" localSheetId="6">#REF!</definedName>
    <definedName name="GCESWH" localSheetId="0">#REF!</definedName>
    <definedName name="GCESWH">#REF!</definedName>
    <definedName name="GCEW" localSheetId="6">#REF!</definedName>
    <definedName name="GCEW" localSheetId="0">#REF!</definedName>
    <definedName name="GCEW">#REF!</definedName>
    <definedName name="GCG" localSheetId="6">#REF!</definedName>
    <definedName name="GCG" localSheetId="0">#REF!</definedName>
    <definedName name="GCG">#REF!</definedName>
    <definedName name="GCGC" localSheetId="6">#REF!</definedName>
    <definedName name="GCGC" localSheetId="0">#REF!</definedName>
    <definedName name="GCGC">#REF!</definedName>
    <definedName name="GCND_NGDP" localSheetId="6">[56]Q4!#REF!</definedName>
    <definedName name="GCND_NGDP" localSheetId="1">[56]Q4!#REF!</definedName>
    <definedName name="GCND_NGDP">[56]Q4!#REF!</definedName>
    <definedName name="GCRG" localSheetId="7">#REF!</definedName>
    <definedName name="GCRG" localSheetId="6">#REF!</definedName>
    <definedName name="GCRG" localSheetId="0">#REF!</definedName>
    <definedName name="GCRG" localSheetId="1">#REF!</definedName>
    <definedName name="GCRG" localSheetId="2">#REF!</definedName>
    <definedName name="GCRG" localSheetId="8">#REF!</definedName>
    <definedName name="GCRG">#REF!</definedName>
    <definedName name="gdg" localSheetId="7" hidden="1">'[90]Fax a enviar'!#REF!</definedName>
    <definedName name="gdg" localSheetId="6" hidden="1">'[90]Fax a enviar'!#REF!</definedName>
    <definedName name="gdg" localSheetId="0" hidden="1">'[90]Fax a enviar'!#REF!</definedName>
    <definedName name="gdg" localSheetId="1" hidden="1">#REF!</definedName>
    <definedName name="gdg" localSheetId="8" hidden="1">'[90]Fax a enviar'!#REF!</definedName>
    <definedName name="gdg" hidden="1">'[90]Fax a enviar'!#REF!</definedName>
    <definedName name="gdgd" localSheetId="7" hidden="1">'[101]Fax a enviar'!#REF!</definedName>
    <definedName name="gdgd" localSheetId="1" hidden="1">#REF!</definedName>
    <definedName name="gdgd" hidden="1">'[101]Fax a enviar'!#REF!</definedName>
    <definedName name="gdp">[111]GDP_WEO!$A$3:$AB$188</definedName>
    <definedName name="gdpall">[111]GDP!$B$2:$AD$134</definedName>
    <definedName name="GDPDEFL" localSheetId="7">[112]NA!#REF!</definedName>
    <definedName name="GDPDEFL" localSheetId="6">[112]NA!#REF!</definedName>
    <definedName name="GDPDEFL" localSheetId="0">[112]NA!#REF!</definedName>
    <definedName name="GDPDEFL" localSheetId="1">[112]NA!#REF!</definedName>
    <definedName name="GDPDEFL" localSheetId="2">[112]NA!#REF!</definedName>
    <definedName name="GDPDEFL" localSheetId="8">[112]NA!#REF!</definedName>
    <definedName name="GDPDEFL">[112]NA!#REF!</definedName>
    <definedName name="GDPOR" localSheetId="7">[112]NA!#REF!</definedName>
    <definedName name="GDPOR" localSheetId="6">[112]NA!#REF!</definedName>
    <definedName name="GDPOR" localSheetId="0">[112]NA!#REF!</definedName>
    <definedName name="GDPOR" localSheetId="1">[112]NA!#REF!</definedName>
    <definedName name="GDPOR" localSheetId="2">[112]NA!#REF!</definedName>
    <definedName name="GDPOR" localSheetId="8">[112]NA!#REF!</definedName>
    <definedName name="GDPOR">[112]NA!#REF!</definedName>
    <definedName name="GDPOR_" localSheetId="6">[112]NA!#REF!</definedName>
    <definedName name="GDPOR_" localSheetId="0">[112]NA!#REF!</definedName>
    <definedName name="GDPOR_" localSheetId="1">[112]NA!#REF!</definedName>
    <definedName name="GDPOR_" localSheetId="2">[112]NA!#REF!</definedName>
    <definedName name="GDPOR_" localSheetId="8">[112]NA!#REF!</definedName>
    <definedName name="GDPOR_">[112]NA!#REF!</definedName>
    <definedName name="gdppc">[111]GDPpc_WEO!$A$3:$AC$188</definedName>
    <definedName name="Germany_wt">'[66]OECD wgt'!$B$6</definedName>
    <definedName name="Gestión">[77]Hoja2!$A$1:$L$76</definedName>
    <definedName name="gfdsgfsa" localSheetId="7" hidden="1">{"Riqfin97",#N/A,FALSE,"Tran";"Riqfinpro",#N/A,FALSE,"Tran"}</definedName>
    <definedName name="gfdsgfsa" localSheetId="6" hidden="1">{"Riqfin97",#N/A,FALSE,"Tran";"Riqfinpro",#N/A,FALSE,"Tran"}</definedName>
    <definedName name="gfdsgfsa" localSheetId="0" hidden="1">{"Riqfin97",#N/A,FALSE,"Tran";"Riqfinpro",#N/A,FALSE,"Tran"}</definedName>
    <definedName name="gfdsgfsa" localSheetId="1" hidden="1">{"Riqfin97",#N/A,FALSE,"Tran";"Riqfinpro",#N/A,FALSE,"Tran"}</definedName>
    <definedName name="gfdsgfsa" localSheetId="2" hidden="1">{"Riqfin97",#N/A,FALSE,"Tran";"Riqfinpro",#N/A,FALSE,"Tran"}</definedName>
    <definedName name="gfdsgfsa" localSheetId="8" hidden="1">{"Riqfin97",#N/A,FALSE,"Tran";"Riqfinpro",#N/A,FALSE,"Tran"}</definedName>
    <definedName name="gfdsgfsa" hidden="1">{"Riqfin97",#N/A,FALSE,"Tran";"Riqfinpro",#N/A,FALSE,"Tran"}</definedName>
    <definedName name="GG" localSheetId="7">#REF!</definedName>
    <definedName name="GG" localSheetId="6">#REF!</definedName>
    <definedName name="GG" localSheetId="0">#REF!</definedName>
    <definedName name="GG" localSheetId="1">#REF!</definedName>
    <definedName name="GG" localSheetId="2">#REF!</definedName>
    <definedName name="GG" localSheetId="8">#REF!</definedName>
    <definedName name="GG">#REF!</definedName>
    <definedName name="GGB" localSheetId="7">[56]Q4!#REF!</definedName>
    <definedName name="GGB" localSheetId="6">[56]Q4!#REF!</definedName>
    <definedName name="GGB" localSheetId="0">[56]Q4!#REF!</definedName>
    <definedName name="GGB" localSheetId="1">[56]Q4!#REF!</definedName>
    <definedName name="GGB" localSheetId="2">[56]Q4!#REF!</definedName>
    <definedName name="GGB" localSheetId="8">[56]Q4!#REF!</definedName>
    <definedName name="GGB">[56]Q4!#REF!</definedName>
    <definedName name="GGB_NGDP">#N/A</definedName>
    <definedName name="GGBXI" localSheetId="7">[109]Q4!#REF!</definedName>
    <definedName name="GGBXI" localSheetId="6">[109]Q4!#REF!</definedName>
    <definedName name="GGBXI" localSheetId="0">[109]Q4!#REF!</definedName>
    <definedName name="GGBXI" localSheetId="1">[109]Q4!#REF!</definedName>
    <definedName name="GGBXI" localSheetId="2">[109]Q4!#REF!</definedName>
    <definedName name="GGBXI" localSheetId="8">[109]Q4!#REF!</definedName>
    <definedName name="GGBXI">[109]Q4!#REF!</definedName>
    <definedName name="GGEC" localSheetId="7">#REF!</definedName>
    <definedName name="GGEC" localSheetId="6">#REF!</definedName>
    <definedName name="GGEC" localSheetId="0">#REF!</definedName>
    <definedName name="GGEC" localSheetId="1">#REF!</definedName>
    <definedName name="GGEC" localSheetId="2">#REF!</definedName>
    <definedName name="GGEC" localSheetId="8">#REF!</definedName>
    <definedName name="GGEC">#REF!</definedName>
    <definedName name="GGENL" localSheetId="6">#REF!</definedName>
    <definedName name="GGENL" localSheetId="0">#REF!</definedName>
    <definedName name="GGENL" localSheetId="1">#REF!</definedName>
    <definedName name="GGENL" localSheetId="2">#REF!</definedName>
    <definedName name="GGENL" localSheetId="8">#REF!</definedName>
    <definedName name="GGENL">#REF!</definedName>
    <definedName name="ggfrfff" localSheetId="6" hidden="1">#REF!</definedName>
    <definedName name="ggfrfff" localSheetId="0" hidden="1">#REF!</definedName>
    <definedName name="ggfrfff" localSheetId="1" hidden="1">#REF!</definedName>
    <definedName name="ggfrfff" localSheetId="2" hidden="1">#REF!</definedName>
    <definedName name="ggfrfff" localSheetId="8" hidden="1">#REF!</definedName>
    <definedName name="ggfrfff" hidden="1">#REF!</definedName>
    <definedName name="ggg" localSheetId="7" hidden="1">{"Riqfin97",#N/A,FALSE,"Tran";"Riqfinpro",#N/A,FALSE,"Tran"}</definedName>
    <definedName name="ggg" localSheetId="6" hidden="1">{"Riqfin97",#N/A,FALSE,"Tran";"Riqfinpro",#N/A,FALSE,"Tran"}</definedName>
    <definedName name="ggg" localSheetId="0" hidden="1">{"Riqfin97",#N/A,FALSE,"Tran";"Riqfinpro",#N/A,FALSE,"Tran"}</definedName>
    <definedName name="ggg" localSheetId="1" hidden="1">{"Riqfin97",#N/A,FALSE,"Tran";"Riqfinpro",#N/A,FALSE,"Tran"}</definedName>
    <definedName name="ggg" localSheetId="2" hidden="1">{"Riqfin97",#N/A,FALSE,"Tran";"Riqfinpro",#N/A,FALSE,"Tran"}</definedName>
    <definedName name="ggg" localSheetId="8" hidden="1">{"Riqfin97",#N/A,FALSE,"Tran";"Riqfinpro",#N/A,FALSE,"Tran"}</definedName>
    <definedName name="ggg" hidden="1">{"Riqfin97",#N/A,FALSE,"Tran";"Riqfinpro",#N/A,FALSE,"Tran"}</definedName>
    <definedName name="gggg" localSheetId="7" hidden="1">{"bop94-99",#N/A,FALSE,"BOP";"bgdp94-99",#N/A,FALSE,"BOPGDP";"exp94-99",#N/A,FALSE,"EXP";"imp94-99",#N/A,FALSE,"IMP";"tt9499",#N/A,FALSE,"TT";"ss94-99",#N/A,FALSE,"SERV";"tran94-99",#N/A,FALSE,"TRAN";"dis95-98",#N/A,FALSE,"DISB";"amor94-99",#N/A,FALSE,"AMOR";"int94-98",#N/A,FALSE,"INT";"debt94-99",#N/A,FALSE,"DEBT"}</definedName>
    <definedName name="gggg" localSheetId="6" hidden="1">{"bop94-99",#N/A,FALSE,"BOP";"bgdp94-99",#N/A,FALSE,"BOPGDP";"exp94-99",#N/A,FALSE,"EXP";"imp94-99",#N/A,FALSE,"IMP";"tt9499",#N/A,FALSE,"TT";"ss94-99",#N/A,FALSE,"SERV";"tran94-99",#N/A,FALSE,"TRAN";"dis95-98",#N/A,FALSE,"DISB";"amor94-99",#N/A,FALSE,"AMOR";"int94-98",#N/A,FALSE,"INT";"debt94-99",#N/A,FALSE,"DEBT"}</definedName>
    <definedName name="gggg" localSheetId="0" hidden="1">{"bop94-99",#N/A,FALSE,"BOP";"bgdp94-99",#N/A,FALSE,"BOPGDP";"exp94-99",#N/A,FALSE,"EXP";"imp94-99",#N/A,FALSE,"IMP";"tt9499",#N/A,FALSE,"TT";"ss94-99",#N/A,FALSE,"SERV";"tran94-99",#N/A,FALSE,"TRAN";"dis95-98",#N/A,FALSE,"DISB";"amor94-99",#N/A,FALSE,"AMOR";"int94-98",#N/A,FALSE,"INT";"debt94-99",#N/A,FALSE,"DEBT"}</definedName>
    <definedName name="gggg" localSheetId="1" hidden="1">{"bop94-99",#N/A,FALSE,"BOP";"bgdp94-99",#N/A,FALSE,"BOPGDP";"exp94-99",#N/A,FALSE,"EXP";"imp94-99",#N/A,FALSE,"IMP";"tt9499",#N/A,FALSE,"TT";"ss94-99",#N/A,FALSE,"SERV";"tran94-99",#N/A,FALSE,"TRAN";"dis95-98",#N/A,FALSE,"DISB";"amor94-99",#N/A,FALSE,"AMOR";"int94-98",#N/A,FALSE,"INT";"debt94-99",#N/A,FALSE,"DEBT"}</definedName>
    <definedName name="gggg" localSheetId="2" hidden="1">{"bop94-99",#N/A,FALSE,"BOP";"bgdp94-99",#N/A,FALSE,"BOPGDP";"exp94-99",#N/A,FALSE,"EXP";"imp94-99",#N/A,FALSE,"IMP";"tt9499",#N/A,FALSE,"TT";"ss94-99",#N/A,FALSE,"SERV";"tran94-99",#N/A,FALSE,"TRAN";"dis95-98",#N/A,FALSE,"DISB";"amor94-99",#N/A,FALSE,"AMOR";"int94-98",#N/A,FALSE,"INT";"debt94-99",#N/A,FALSE,"DEBT"}</definedName>
    <definedName name="gggg" localSheetId="8" hidden="1">{"bop94-99",#N/A,FALSE,"BOP";"bgdp94-99",#N/A,FALSE,"BOPGDP";"exp94-99",#N/A,FALSE,"EXP";"imp94-99",#N/A,FALSE,"IMP";"tt9499",#N/A,FALSE,"TT";"ss94-99",#N/A,FALSE,"SERV";"tran94-99",#N/A,FALSE,"TRAN";"dis95-98",#N/A,FALSE,"DISB";"amor94-99",#N/A,FALSE,"AMOR";"int94-98",#N/A,FALSE,"INT";"debt94-99",#N/A,FALSE,"DEBT"}</definedName>
    <definedName name="gggg" hidden="1">{"bop94-99",#N/A,FALSE,"BOP";"bgdp94-99",#N/A,FALSE,"BOPGDP";"exp94-99",#N/A,FALSE,"EXP";"imp94-99",#N/A,FALSE,"IMP";"tt9499",#N/A,FALSE,"TT";"ss94-99",#N/A,FALSE,"SERV";"tran94-99",#N/A,FALSE,"TRAN";"dis95-98",#N/A,FALSE,"DISB";"amor94-99",#N/A,FALSE,"AMOR";"int94-98",#N/A,FALSE,"INT";"debt94-99",#N/A,FALSE,"DEBT"}</definedName>
    <definedName name="ggggg" hidden="1">'[113]J(Priv.Cap)'!#REF!</definedName>
    <definedName name="ggggggggggggggg" localSheetId="7" hidden="1">#REF!</definedName>
    <definedName name="ggggggggggggggg" localSheetId="6" hidden="1">#REF!</definedName>
    <definedName name="ggggggggggggggg" localSheetId="0" hidden="1">#REF!</definedName>
    <definedName name="ggggggggggggggg" localSheetId="1" hidden="1">#REF!</definedName>
    <definedName name="ggggggggggggggg" localSheetId="2" hidden="1">#REF!</definedName>
    <definedName name="ggggggggggggggg" localSheetId="8" hidden="1">#REF!</definedName>
    <definedName name="ggggggggggggggg" hidden="1">#REF!</definedName>
    <definedName name="GGperc" localSheetId="7">#REF!</definedName>
    <definedName name="GGperc" localSheetId="6">#REF!</definedName>
    <definedName name="GGperc" localSheetId="0">#REF!</definedName>
    <definedName name="GGperc" localSheetId="1">#REF!</definedName>
    <definedName name="GGperc" localSheetId="2">#REF!</definedName>
    <definedName name="GGperc" localSheetId="8">#REF!</definedName>
    <definedName name="GGperc">#REF!</definedName>
    <definedName name="GGRG" localSheetId="6">#REF!</definedName>
    <definedName name="GGRG" localSheetId="0">#REF!</definedName>
    <definedName name="GGRG" localSheetId="2">#REF!</definedName>
    <definedName name="GGRG" localSheetId="8">#REF!</definedName>
    <definedName name="GGRG">#REF!</definedName>
    <definedName name="GGSB" localSheetId="6">[109]Q4!#REF!</definedName>
    <definedName name="GGSB" localSheetId="0">[109]Q4!#REF!</definedName>
    <definedName name="GGSB" localSheetId="2">[109]Q4!#REF!</definedName>
    <definedName name="GGSB" localSheetId="8">[109]Q4!#REF!</definedName>
    <definedName name="GGSB">[109]Q4!#REF!</definedName>
    <definedName name="GGSBXS" localSheetId="6">[109]Q4!#REF!</definedName>
    <definedName name="GGSBXS" localSheetId="0">[109]Q4!#REF!</definedName>
    <definedName name="GGSBXS" localSheetId="2">[109]Q4!#REF!</definedName>
    <definedName name="GGSBXS" localSheetId="8">[109]Q4!#REF!</definedName>
    <definedName name="GGSBXS">[109]Q4!#REF!</definedName>
    <definedName name="ght" localSheetId="7" hidden="1">{"Tab1",#N/A,FALSE,"P";"Tab2",#N/A,FALSE,"P"}</definedName>
    <definedName name="ght" localSheetId="6" hidden="1">{"Tab1",#N/A,FALSE,"P";"Tab2",#N/A,FALSE,"P"}</definedName>
    <definedName name="ght" localSheetId="0" hidden="1">{"Tab1",#N/A,FALSE,"P";"Tab2",#N/A,FALSE,"P"}</definedName>
    <definedName name="ght" localSheetId="1" hidden="1">{"Tab1",#N/A,FALSE,"P";"Tab2",#N/A,FALSE,"P"}</definedName>
    <definedName name="ght" localSheetId="2" hidden="1">{"Tab1",#N/A,FALSE,"P";"Tab2",#N/A,FALSE,"P"}</definedName>
    <definedName name="ght" localSheetId="8" hidden="1">{"Tab1",#N/A,FALSE,"P";"Tab2",#N/A,FALSE,"P"}</definedName>
    <definedName name="ght" hidden="1">{"Tab1",#N/A,FALSE,"P";"Tab2",#N/A,FALSE,"P"}</definedName>
    <definedName name="GL_Z" localSheetId="7">#REF!</definedName>
    <definedName name="GL_Z" localSheetId="6">#REF!</definedName>
    <definedName name="GL_Z" localSheetId="0">#REF!</definedName>
    <definedName name="GL_Z" localSheetId="1">#REF!</definedName>
    <definedName name="GL_Z" localSheetId="2">#REF!</definedName>
    <definedName name="GL_Z" localSheetId="8">#REF!</definedName>
    <definedName name="GL_Z">#REF!</definedName>
    <definedName name="gni">[88]GNIpc!$A$1:$R$235</definedName>
    <definedName name="goafrica" localSheetId="1">#REF!</definedName>
    <definedName name="goafrica">[114]!goafrica</definedName>
    <definedName name="goasia" localSheetId="1">#REF!</definedName>
    <definedName name="goasia">[114]!goasia</definedName>
    <definedName name="GOB" localSheetId="7">#REF!</definedName>
    <definedName name="GOB" localSheetId="6">#REF!</definedName>
    <definedName name="GOB" localSheetId="0">#REF!</definedName>
    <definedName name="GOB" localSheetId="1">#REF!</definedName>
    <definedName name="GOB" localSheetId="2">#REF!</definedName>
    <definedName name="GOB" localSheetId="8">#REF!</definedName>
    <definedName name="GOB">#REF!</definedName>
    <definedName name="goeeup" localSheetId="1">#REF!</definedName>
    <definedName name="goeeup">[114]!goeeup</definedName>
    <definedName name="GOESC96" localSheetId="7">#REF!</definedName>
    <definedName name="GOESC96" localSheetId="6">#REF!</definedName>
    <definedName name="GOESC96" localSheetId="0">#REF!</definedName>
    <definedName name="GOESC96" localSheetId="1">#REF!</definedName>
    <definedName name="GOESC96" localSheetId="2">#REF!</definedName>
    <definedName name="GOESC96" localSheetId="8">#REF!</definedName>
    <definedName name="GOESC96">#REF!</definedName>
    <definedName name="goeurope" localSheetId="1">#REF!</definedName>
    <definedName name="goeurope">[114]!goeurope</definedName>
    <definedName name="golamerica" localSheetId="1">#REF!</definedName>
    <definedName name="golamerica">[114]!golamerica</definedName>
    <definedName name="gomeast" localSheetId="1">#REF!</definedName>
    <definedName name="gomeast">[114]!gomeast</definedName>
    <definedName name="gooecd" localSheetId="1">#REF!</definedName>
    <definedName name="gooecd">[114]!gooecd</definedName>
    <definedName name="goopec" localSheetId="1">#REF!</definedName>
    <definedName name="goopec">[114]!goopec</definedName>
    <definedName name="gosummary" localSheetId="1">#REF!</definedName>
    <definedName name="gosummary">[114]!gosummary</definedName>
    <definedName name="_xlnm.Recorder" localSheetId="7">#REF!</definedName>
    <definedName name="_xlnm.Recorder" localSheetId="6">#REF!</definedName>
    <definedName name="_xlnm.Recorder" localSheetId="0">#REF!</definedName>
    <definedName name="_xlnm.Recorder" localSheetId="1">#REF!</definedName>
    <definedName name="_xlnm.Recorder" localSheetId="2">#REF!</definedName>
    <definedName name="_xlnm.Recorder" localSheetId="8">#REF!</definedName>
    <definedName name="_xlnm.Recorder">#REF!</definedName>
    <definedName name="Grace_IDA">[98]NPV!$B$25</definedName>
    <definedName name="Grace_IDA1" localSheetId="7">#REF!</definedName>
    <definedName name="Grace_IDA1" localSheetId="6">#REF!</definedName>
    <definedName name="Grace_IDA1" localSheetId="0">#REF!</definedName>
    <definedName name="Grace_IDA1" localSheetId="1">#REF!</definedName>
    <definedName name="Grace_IDA1" localSheetId="2">#REF!</definedName>
    <definedName name="Grace_IDA1" localSheetId="8">#REF!</definedName>
    <definedName name="Grace_IDA1">#REF!</definedName>
    <definedName name="Grace_NC" localSheetId="7">[98]NPV!#REF!</definedName>
    <definedName name="Grace_NC" localSheetId="6">[98]NPV!#REF!</definedName>
    <definedName name="Grace_NC" localSheetId="0">[98]NPV!#REF!</definedName>
    <definedName name="Grace_NC" localSheetId="1">#REF!</definedName>
    <definedName name="Grace_NC" localSheetId="2">[98]NPV!#REF!</definedName>
    <definedName name="Grace_NC" localSheetId="8">[98]NPV!#REF!</definedName>
    <definedName name="Grace_NC">[98]NPV!#REF!</definedName>
    <definedName name="Grace1_IDA" localSheetId="7">#REF!</definedName>
    <definedName name="Grace1_IDA" localSheetId="6">#REF!</definedName>
    <definedName name="Grace1_IDA" localSheetId="0">#REF!</definedName>
    <definedName name="Grace1_IDA" localSheetId="1">#REF!</definedName>
    <definedName name="Grace1_IDA" localSheetId="2">#REF!</definedName>
    <definedName name="Grace1_IDA" localSheetId="8">#REF!</definedName>
    <definedName name="Grace1_IDA">#REF!</definedName>
    <definedName name="graf">#N/A</definedName>
    <definedName name="GRAF2">#N/A</definedName>
    <definedName name="GRAFDOM">#N/A</definedName>
    <definedName name="grafico" localSheetId="1">[5]!grafico</definedName>
    <definedName name="grafico">[5]!grafico</definedName>
    <definedName name="GRÁFICO_10.3.1.">'[85]GRÁFICO DE FONDO POR AFILIADO'!$A$3:$H$35</definedName>
    <definedName name="GRÁFICO_10.3.2">'[85]GRÁFICO DE FONDO POR AFILIADO'!$A$36:$H$68</definedName>
    <definedName name="GRÁFICO_10.3.3">'[85]GRÁFICO DE FONDO POR AFILIADO'!$A$69:$H$101</definedName>
    <definedName name="GRÁFICO_10.3.4.">'[85]GRÁFICO DE FONDO POR AFILIADO'!$A$103:$H$135</definedName>
    <definedName name="GRÁFICO_N_10.2.4." localSheetId="7">#REF!</definedName>
    <definedName name="GRÁFICO_N_10.2.4." localSheetId="6">#REF!</definedName>
    <definedName name="GRÁFICO_N_10.2.4." localSheetId="0">#REF!</definedName>
    <definedName name="GRÁFICO_N_10.2.4." localSheetId="1">#REF!</definedName>
    <definedName name="GRÁFICO_N_10.2.4." localSheetId="2">#REF!</definedName>
    <definedName name="GRÁFICO_N_10.2.4." localSheetId="8">#REF!</definedName>
    <definedName name="GRÁFICO_N_10.2.4.">#REF!</definedName>
    <definedName name="GRAFICO2">#N/A</definedName>
    <definedName name="gre" localSheetId="7" hidden="1">{"Riqfin97",#N/A,FALSE,"Tran";"Riqfinpro",#N/A,FALSE,"Tran"}</definedName>
    <definedName name="gre" localSheetId="6" hidden="1">{"Riqfin97",#N/A,FALSE,"Tran";"Riqfinpro",#N/A,FALSE,"Tran"}</definedName>
    <definedName name="gre" localSheetId="0" hidden="1">{"Riqfin97",#N/A,FALSE,"Tran";"Riqfinpro",#N/A,FALSE,"Tran"}</definedName>
    <definedName name="gre" localSheetId="1" hidden="1">{"Riqfin97",#N/A,FALSE,"Tran";"Riqfinpro",#N/A,FALSE,"Tran"}</definedName>
    <definedName name="gre" localSheetId="2" hidden="1">{"Riqfin97",#N/A,FALSE,"Tran";"Riqfinpro",#N/A,FALSE,"Tran"}</definedName>
    <definedName name="gre" localSheetId="8" hidden="1">{"Riqfin97",#N/A,FALSE,"Tran";"Riqfinpro",#N/A,FALSE,"Tran"}</definedName>
    <definedName name="gre" hidden="1">{"Riqfin97",#N/A,FALSE,"Tran";"Riqfinpro",#N/A,FALSE,"Tran"}</definedName>
    <definedName name="Greece_wt">'[66]OECD wgt'!$B$19</definedName>
    <definedName name="grtrt" localSheetId="7" hidden="1">'[96]Fax a enviar'!#REF!</definedName>
    <definedName name="grtrt" localSheetId="6" hidden="1">'[96]Fax a enviar'!#REF!</definedName>
    <definedName name="grtrt" localSheetId="0" hidden="1">'[96]Fax a enviar'!#REF!</definedName>
    <definedName name="grtrt" localSheetId="1" hidden="1">'[96]Fax a enviar'!#REF!</definedName>
    <definedName name="grtrt" localSheetId="2" hidden="1">'[96]Fax a enviar'!#REF!</definedName>
    <definedName name="grtrt" localSheetId="8" hidden="1">'[96]Fax a enviar'!#REF!</definedName>
    <definedName name="grtrt" hidden="1">'[96]Fax a enviar'!#REF!</definedName>
    <definedName name="Gstd" localSheetId="7">#REF!</definedName>
    <definedName name="Gstd" localSheetId="6">#REF!</definedName>
    <definedName name="Gstd" localSheetId="0">#REF!</definedName>
    <definedName name="Gstd" localSheetId="1">#REF!</definedName>
    <definedName name="Gstd" localSheetId="2">#REF!</definedName>
    <definedName name="Gstd" localSheetId="8">#REF!</definedName>
    <definedName name="Gstd">#REF!</definedName>
    <definedName name="GT">'[61]GT%'!$C$5</definedName>
    <definedName name="gtryrtyr" localSheetId="7" hidden="1">#REF!</definedName>
    <definedName name="gtryrtyr" localSheetId="6" hidden="1">#REF!</definedName>
    <definedName name="gtryrtyr" localSheetId="0" hidden="1">#REF!</definedName>
    <definedName name="gtryrtyr" localSheetId="1" hidden="1">#REF!</definedName>
    <definedName name="gtryrtyr" localSheetId="2" hidden="1">#REF!</definedName>
    <definedName name="gtryrtyr" localSheetId="8" hidden="1">#REF!</definedName>
    <definedName name="gtryrtyr" hidden="1">#REF!</definedName>
    <definedName name="GUEBVIO" localSheetId="7" hidden="1">#REF!</definedName>
    <definedName name="GUEBVIO" localSheetId="6" hidden="1">#REF!</definedName>
    <definedName name="GUEBVIO" localSheetId="0" hidden="1">#REF!</definedName>
    <definedName name="GUEBVIO" localSheetId="1" hidden="1">#REF!</definedName>
    <definedName name="GUEBVIO" localSheetId="2" hidden="1">#REF!</definedName>
    <definedName name="GUEBVIO" localSheetId="8" hidden="1">#REF!</definedName>
    <definedName name="GUEBVIO" hidden="1">#REF!</definedName>
    <definedName name="GUIL" localSheetId="6">#REF!</definedName>
    <definedName name="GUIL" localSheetId="0">#REF!</definedName>
    <definedName name="GUIL" localSheetId="1">#REF!</definedName>
    <definedName name="GUIL" localSheetId="2">#REF!</definedName>
    <definedName name="GUIL" localSheetId="8">#REF!</definedName>
    <definedName name="GUIL">#REF!</definedName>
    <definedName name="GUIL1" localSheetId="6">#REF!</definedName>
    <definedName name="GUIL1" localSheetId="0">#REF!</definedName>
    <definedName name="GUIL1" localSheetId="1">#REF!</definedName>
    <definedName name="GUIL1">#REF!</definedName>
    <definedName name="GYEAR2021" localSheetId="1">[89]Gold!$B$583:$J$583</definedName>
    <definedName name="GYEAR2021">[89]Gold!$B$583:$J$583</definedName>
    <definedName name="GYEAR2022" localSheetId="1">[89]Gold!$K$583:$U$583</definedName>
    <definedName name="GYEAR2022">[89]Gold!$K$583:$U$583</definedName>
    <definedName name="gyu" localSheetId="7" hidden="1">{"Tab1",#N/A,FALSE,"P";"Tab2",#N/A,FALSE,"P"}</definedName>
    <definedName name="gyu" localSheetId="6" hidden="1">{"Tab1",#N/A,FALSE,"P";"Tab2",#N/A,FALSE,"P"}</definedName>
    <definedName name="gyu" localSheetId="0" hidden="1">{"Tab1",#N/A,FALSE,"P";"Tab2",#N/A,FALSE,"P"}</definedName>
    <definedName name="gyu" localSheetId="1" hidden="1">{"Tab1",#N/A,FALSE,"P";"Tab2",#N/A,FALSE,"P"}</definedName>
    <definedName name="gyu" localSheetId="2" hidden="1">{"Tab1",#N/A,FALSE,"P";"Tab2",#N/A,FALSE,"P"}</definedName>
    <definedName name="gyu" localSheetId="8" hidden="1">{"Tab1",#N/A,FALSE,"P";"Tab2",#N/A,FALSE,"P"}</definedName>
    <definedName name="gyu" hidden="1">{"Tab1",#N/A,FALSE,"P";"Tab2",#N/A,FALSE,"P"}</definedName>
    <definedName name="h" localSheetId="7" hidden="1">#REF!</definedName>
    <definedName name="h" localSheetId="6" hidden="1">#REF!</definedName>
    <definedName name="h" localSheetId="0" hidden="1">#REF!</definedName>
    <definedName name="h" localSheetId="1" hidden="1">#REF!</definedName>
    <definedName name="h" localSheetId="2" hidden="1">#REF!</definedName>
    <definedName name="h" localSheetId="8" hidden="1">#REF!</definedName>
    <definedName name="h" hidden="1">#REF!</definedName>
    <definedName name="hdhdfghdf" localSheetId="7" hidden="1">{"Minpmon",#N/A,FALSE,"Monthinput"}</definedName>
    <definedName name="hdhdfghdf" localSheetId="6" hidden="1">{"Minpmon",#N/A,FALSE,"Monthinput"}</definedName>
    <definedName name="hdhdfghdf" localSheetId="0" hidden="1">{"Minpmon",#N/A,FALSE,"Monthinput"}</definedName>
    <definedName name="hdhdfghdf" localSheetId="1" hidden="1">{"Minpmon",#N/A,FALSE,"Monthinput"}</definedName>
    <definedName name="hdhdfghdf" localSheetId="2" hidden="1">{"Minpmon",#N/A,FALSE,"Monthinput"}</definedName>
    <definedName name="hdhdfghdf" localSheetId="8" hidden="1">{"Minpmon",#N/A,FALSE,"Monthinput"}</definedName>
    <definedName name="hdhdfghdf" hidden="1">{"Minpmon",#N/A,FALSE,"Monthinput"}</definedName>
    <definedName name="HEADING" localSheetId="7">#REF!</definedName>
    <definedName name="HEADING" localSheetId="6">#REF!</definedName>
    <definedName name="HEADING" localSheetId="0">#REF!</definedName>
    <definedName name="HEADING" localSheetId="1">#REF!</definedName>
    <definedName name="HEADING" localSheetId="2">#REF!</definedName>
    <definedName name="HEADING" localSheetId="8">#REF!</definedName>
    <definedName name="HEADING">#REF!</definedName>
    <definedName name="Heading2" localSheetId="7">#REF!</definedName>
    <definedName name="Heading2" localSheetId="6">#REF!</definedName>
    <definedName name="Heading2" localSheetId="0">#REF!</definedName>
    <definedName name="Heading2" localSheetId="1">#REF!</definedName>
    <definedName name="Heading2" localSheetId="2">#REF!</definedName>
    <definedName name="Heading2" localSheetId="8">#REF!</definedName>
    <definedName name="Heading2">#REF!</definedName>
    <definedName name="Heading39">'[45]shared data'!$A$1:$G$5</definedName>
    <definedName name="hfhf" localSheetId="7">#REF!</definedName>
    <definedName name="hfhf" localSheetId="6">#REF!</definedName>
    <definedName name="hfhf" localSheetId="0">#REF!</definedName>
    <definedName name="hfhf" localSheetId="1">#REF!</definedName>
    <definedName name="hfhf" localSheetId="2">#REF!</definedName>
    <definedName name="hfhf" localSheetId="8">#REF!</definedName>
    <definedName name="hfhf">#REF!</definedName>
    <definedName name="hfhfhf" localSheetId="7" hidden="1">'[90]Fax a enviar'!#REF!</definedName>
    <definedName name="hfhfhf" localSheetId="6" hidden="1">'[90]Fax a enviar'!#REF!</definedName>
    <definedName name="hfhfhf" localSheetId="0" hidden="1">'[90]Fax a enviar'!#REF!</definedName>
    <definedName name="hfhfhf" localSheetId="1" hidden="1">#REF!</definedName>
    <definedName name="hfhfhf" localSheetId="8" hidden="1">'[90]Fax a enviar'!#REF!</definedName>
    <definedName name="hfhfhf" hidden="1">'[90]Fax a enviar'!#REF!</definedName>
    <definedName name="hhh" localSheetId="7" hidden="1">'[115]J(Priv.Cap)'!#REF!</definedName>
    <definedName name="hhh" localSheetId="1" hidden="1">#REF!</definedName>
    <definedName name="hhh" hidden="1">'[115]J(Priv.Cap)'!#REF!</definedName>
    <definedName name="HHHH" localSheetId="7" hidden="1">#REF!</definedName>
    <definedName name="HHHH" localSheetId="6" hidden="1">#REF!</definedName>
    <definedName name="HHHH" localSheetId="0" hidden="1">#REF!</definedName>
    <definedName name="HHHH" localSheetId="1" hidden="1">#REF!</definedName>
    <definedName name="HHHH" localSheetId="2" hidden="1">#REF!</definedName>
    <definedName name="HHHH" localSheetId="8" hidden="1">#REF!</definedName>
    <definedName name="HHHH" hidden="1">#REF!</definedName>
    <definedName name="hhhhh" localSheetId="7" hidden="1">{"Tab1",#N/A,FALSE,"P";"Tab2",#N/A,FALSE,"P"}</definedName>
    <definedName name="hhhhh" localSheetId="6" hidden="1">{"Tab1",#N/A,FALSE,"P";"Tab2",#N/A,FALSE,"P"}</definedName>
    <definedName name="hhhhh" localSheetId="0" hidden="1">{"Tab1",#N/A,FALSE,"P";"Tab2",#N/A,FALSE,"P"}</definedName>
    <definedName name="hhhhh" localSheetId="1" hidden="1">{"Tab1",#N/A,FALSE,"P";"Tab2",#N/A,FALSE,"P"}</definedName>
    <definedName name="hhhhh" localSheetId="2" hidden="1">{"Tab1",#N/A,FALSE,"P";"Tab2",#N/A,FALSE,"P"}</definedName>
    <definedName name="hhhhh" localSheetId="8" hidden="1">{"Tab1",#N/A,FALSE,"P";"Tab2",#N/A,FALSE,"P"}</definedName>
    <definedName name="hhhhh" hidden="1">{"Tab1",#N/A,FALSE,"P";"Tab2",#N/A,FALSE,"P"}</definedName>
    <definedName name="hhhhhh" localSheetId="7" hidden="1">{"bop94-99",#N/A,FALSE,"BOP";"bgdp94-99",#N/A,FALSE,"BOPGDP";"exp94-99",#N/A,FALSE,"EXP";"imp94-99",#N/A,FALSE,"IMP";"tt9499",#N/A,FALSE,"TT";"ss94-99",#N/A,FALSE,"SERV";"tran94-99",#N/A,FALSE,"TRAN";"dis95-98",#N/A,FALSE,"DISB";"amor94-99",#N/A,FALSE,"AMOR";"int94-98",#N/A,FALSE,"INT";"debt94-99",#N/A,FALSE,"DEBT"}</definedName>
    <definedName name="hhhhhh" localSheetId="6" hidden="1">{"bop94-99",#N/A,FALSE,"BOP";"bgdp94-99",#N/A,FALSE,"BOPGDP";"exp94-99",#N/A,FALSE,"EXP";"imp94-99",#N/A,FALSE,"IMP";"tt9499",#N/A,FALSE,"TT";"ss94-99",#N/A,FALSE,"SERV";"tran94-99",#N/A,FALSE,"TRAN";"dis95-98",#N/A,FALSE,"DISB";"amor94-99",#N/A,FALSE,"AMOR";"int94-98",#N/A,FALSE,"INT";"debt94-99",#N/A,FALSE,"DEBT"}</definedName>
    <definedName name="hhhhhh" localSheetId="0" hidden="1">{"bop94-99",#N/A,FALSE,"BOP";"bgdp94-99",#N/A,FALSE,"BOPGDP";"exp94-99",#N/A,FALSE,"EXP";"imp94-99",#N/A,FALSE,"IMP";"tt9499",#N/A,FALSE,"TT";"ss94-99",#N/A,FALSE,"SERV";"tran94-99",#N/A,FALSE,"TRAN";"dis95-98",#N/A,FALSE,"DISB";"amor94-99",#N/A,FALSE,"AMOR";"int94-98",#N/A,FALSE,"INT";"debt94-99",#N/A,FALSE,"DEBT"}</definedName>
    <definedName name="hhhhhh" localSheetId="1" hidden="1">{"bop94-99",#N/A,FALSE,"BOP";"bgdp94-99",#N/A,FALSE,"BOPGDP";"exp94-99",#N/A,FALSE,"EXP";"imp94-99",#N/A,FALSE,"IMP";"tt9499",#N/A,FALSE,"TT";"ss94-99",#N/A,FALSE,"SERV";"tran94-99",#N/A,FALSE,"TRAN";"dis95-98",#N/A,FALSE,"DISB";"amor94-99",#N/A,FALSE,"AMOR";"int94-98",#N/A,FALSE,"INT";"debt94-99",#N/A,FALSE,"DEBT"}</definedName>
    <definedName name="hhhhhh" localSheetId="2" hidden="1">{"bop94-99",#N/A,FALSE,"BOP";"bgdp94-99",#N/A,FALSE,"BOPGDP";"exp94-99",#N/A,FALSE,"EXP";"imp94-99",#N/A,FALSE,"IMP";"tt9499",#N/A,FALSE,"TT";"ss94-99",#N/A,FALSE,"SERV";"tran94-99",#N/A,FALSE,"TRAN";"dis95-98",#N/A,FALSE,"DISB";"amor94-99",#N/A,FALSE,"AMOR";"int94-98",#N/A,FALSE,"INT";"debt94-99",#N/A,FALSE,"DEBT"}</definedName>
    <definedName name="hhhhhh" localSheetId="8" hidden="1">{"bop94-99",#N/A,FALSE,"BOP";"bgdp94-99",#N/A,FALSE,"BOPGDP";"exp94-99",#N/A,FALSE,"EXP";"imp94-99",#N/A,FALSE,"IMP";"tt9499",#N/A,FALSE,"TT";"ss94-99",#N/A,FALSE,"SERV";"tran94-99",#N/A,FALSE,"TRAN";"dis95-98",#N/A,FALSE,"DISB";"amor94-99",#N/A,FALSE,"AMOR";"int94-98",#N/A,FALSE,"INT";"debt94-99",#N/A,FALSE,"DEBT"}</definedName>
    <definedName name="hhhhhh" hidden="1">{"bop94-99",#N/A,FALSE,"BOP";"bgdp94-99",#N/A,FALSE,"BOPGDP";"exp94-99",#N/A,FALSE,"EXP";"imp94-99",#N/A,FALSE,"IMP";"tt9499",#N/A,FALSE,"TT";"ss94-99",#N/A,FALSE,"SERV";"tran94-99",#N/A,FALSE,"TRAN";"dis95-98",#N/A,FALSE,"DISB";"amor94-99",#N/A,FALSE,"AMOR";"int94-98",#N/A,FALSE,"INT";"debt94-99",#N/A,FALSE,"DEBT"}</definedName>
    <definedName name="High_external" localSheetId="7">#REF!</definedName>
    <definedName name="High_external" localSheetId="6">#REF!</definedName>
    <definedName name="High_external" localSheetId="0">#REF!</definedName>
    <definedName name="High_external" localSheetId="1">#REF!</definedName>
    <definedName name="High_external" localSheetId="2">#REF!</definedName>
    <definedName name="High_external" localSheetId="8">#REF!</definedName>
    <definedName name="High_external">#REF!</definedName>
    <definedName name="High_fiscal" localSheetId="7">#REF!</definedName>
    <definedName name="High_fiscal" localSheetId="6">#REF!</definedName>
    <definedName name="High_fiscal" localSheetId="0">#REF!</definedName>
    <definedName name="High_fiscal" localSheetId="1">#REF!</definedName>
    <definedName name="High_fiscal" localSheetId="2">#REF!</definedName>
    <definedName name="High_fiscal" localSheetId="8">#REF!</definedName>
    <definedName name="High_fiscal">#REF!</definedName>
    <definedName name="High_growth_extended" localSheetId="6">#REF!</definedName>
    <definedName name="High_growth_extended" localSheetId="0">#REF!</definedName>
    <definedName name="High_growth_extended" localSheetId="2">#REF!</definedName>
    <definedName name="High_growth_extended" localSheetId="8">#REF!</definedName>
    <definedName name="High_growth_extended">#REF!</definedName>
    <definedName name="High_growth_summary" localSheetId="6">#REF!</definedName>
    <definedName name="High_growth_summary" localSheetId="0">#REF!</definedName>
    <definedName name="High_growth_summary">#REF!</definedName>
    <definedName name="High_monetary" localSheetId="6">#REF!</definedName>
    <definedName name="High_monetary" localSheetId="0">#REF!</definedName>
    <definedName name="High_monetary">#REF!</definedName>
    <definedName name="High_real" localSheetId="6">#REF!</definedName>
    <definedName name="High_real" localSheetId="0">#REF!</definedName>
    <definedName name="High_real">#REF!</definedName>
    <definedName name="High_summary" localSheetId="6">#REF!</definedName>
    <definedName name="High_summary" localSheetId="0">#REF!</definedName>
    <definedName name="High_summary">#REF!</definedName>
    <definedName name="Highest_Inter_Bank_Rate">'[67]Inter-Bank'!$L$5</definedName>
    <definedName name="hio" localSheetId="7" hidden="1">{"Tab1",#N/A,FALSE,"P";"Tab2",#N/A,FALSE,"P"}</definedName>
    <definedName name="hio" localSheetId="6" hidden="1">{"Tab1",#N/A,FALSE,"P";"Tab2",#N/A,FALSE,"P"}</definedName>
    <definedName name="hio" localSheetId="0" hidden="1">{"Tab1",#N/A,FALSE,"P";"Tab2",#N/A,FALSE,"P"}</definedName>
    <definedName name="hio" localSheetId="1" hidden="1">{"Tab1",#N/A,FALSE,"P";"Tab2",#N/A,FALSE,"P"}</definedName>
    <definedName name="hio" localSheetId="2" hidden="1">{"Tab1",#N/A,FALSE,"P";"Tab2",#N/A,FALSE,"P"}</definedName>
    <definedName name="hio" localSheetId="8" hidden="1">{"Tab1",#N/A,FALSE,"P";"Tab2",#N/A,FALSE,"P"}</definedName>
    <definedName name="hio" hidden="1">{"Tab1",#N/A,FALSE,"P";"Tab2",#N/A,FALSE,"P"}</definedName>
    <definedName name="HIPCDATA" localSheetId="7">#REF!</definedName>
    <definedName name="HIPCDATA" localSheetId="6">#REF!</definedName>
    <definedName name="HIPCDATA" localSheetId="0">#REF!</definedName>
    <definedName name="HIPCDATA" localSheetId="1">#REF!</definedName>
    <definedName name="HIPCDATA" localSheetId="2">#REF!</definedName>
    <definedName name="HIPCDATA" localSheetId="8">#REF!</definedName>
    <definedName name="HIPCDATA">#REF!</definedName>
    <definedName name="hjkhgkky" localSheetId="7" hidden="1">'[96]Fax a enviar'!#REF!</definedName>
    <definedName name="hjkhgkky" localSheetId="6" hidden="1">'[96]Fax a enviar'!#REF!</definedName>
    <definedName name="hjkhgkky" localSheetId="0" hidden="1">'[96]Fax a enviar'!#REF!</definedName>
    <definedName name="hjkhgkky" localSheetId="1" hidden="1">'[96]Fax a enviar'!#REF!</definedName>
    <definedName name="hjkhgkky" localSheetId="2" hidden="1">'[96]Fax a enviar'!#REF!</definedName>
    <definedName name="hjkhgkky" localSheetId="8" hidden="1">'[96]Fax a enviar'!#REF!</definedName>
    <definedName name="hjkhgkky" hidden="1">'[96]Fax a enviar'!#REF!</definedName>
    <definedName name="hkh" localSheetId="7" hidden="1">#REF!</definedName>
    <definedName name="hkh" localSheetId="6" hidden="1">#REF!</definedName>
    <definedName name="hkh" localSheetId="0" hidden="1">#REF!</definedName>
    <definedName name="hkh" localSheetId="1" hidden="1">#REF!</definedName>
    <definedName name="hkh" localSheetId="2" hidden="1">#REF!</definedName>
    <definedName name="hkh" localSheetId="8" hidden="1">#REF!</definedName>
    <definedName name="hkh" hidden="1">#REF!</definedName>
    <definedName name="hkhkh" localSheetId="6" hidden="1">#REF!</definedName>
    <definedName name="hkhkh" localSheetId="0" hidden="1">#REF!</definedName>
    <definedName name="hkhkh" localSheetId="1" hidden="1">#REF!</definedName>
    <definedName name="hkhkh" localSheetId="2" hidden="1">#REF!</definedName>
    <definedName name="hkhkh" localSheetId="8" hidden="1">#REF!</definedName>
    <definedName name="hkhkh" hidden="1">#REF!</definedName>
    <definedName name="hola" localSheetId="6">#REF!</definedName>
    <definedName name="hola" localSheetId="0">#REF!</definedName>
    <definedName name="hola" localSheetId="1">#REF!</definedName>
    <definedName name="hola" localSheetId="2">#REF!</definedName>
    <definedName name="hola" localSheetId="8">#REF!</definedName>
    <definedName name="hola">#REF!</definedName>
    <definedName name="holalalala" localSheetId="6" hidden="1">'[33]Fax a enviar'!#REF!</definedName>
    <definedName name="holalalala" localSheetId="0" hidden="1">'[33]Fax a enviar'!#REF!</definedName>
    <definedName name="holalalala" localSheetId="2" hidden="1">'[33]Fax a enviar'!#REF!</definedName>
    <definedName name="holalalala" localSheetId="8" hidden="1">'[33]Fax a enviar'!#REF!</definedName>
    <definedName name="holalalala" hidden="1">'[33]Fax a enviar'!#REF!</definedName>
    <definedName name="holallll" localSheetId="7">#REF!</definedName>
    <definedName name="holallll" localSheetId="6">#REF!</definedName>
    <definedName name="holallll" localSheetId="0">#REF!</definedName>
    <definedName name="holallll" localSheetId="1">#REF!</definedName>
    <definedName name="holallll" localSheetId="2">#REF!</definedName>
    <definedName name="holallll" localSheetId="8">#REF!</definedName>
    <definedName name="holallll">#REF!</definedName>
    <definedName name="hora" localSheetId="7">[22]Programa!#REF!</definedName>
    <definedName name="hora" localSheetId="6">[22]Programa!#REF!</definedName>
    <definedName name="hora" localSheetId="0">[22]Programa!#REF!</definedName>
    <definedName name="hora" localSheetId="1">[22]Programa!#REF!</definedName>
    <definedName name="hora" localSheetId="2">[22]Programa!#REF!</definedName>
    <definedName name="hora" localSheetId="8">[22]Programa!#REF!</definedName>
    <definedName name="hora">[22]Programa!#REF!</definedName>
    <definedName name="HOSP96" localSheetId="7">#REF!</definedName>
    <definedName name="HOSP96" localSheetId="6">#REF!</definedName>
    <definedName name="HOSP96" localSheetId="0">#REF!</definedName>
    <definedName name="HOSP96" localSheetId="1">#REF!</definedName>
    <definedName name="HOSP96" localSheetId="2">#REF!</definedName>
    <definedName name="HOSP96" localSheetId="8">#REF!</definedName>
    <definedName name="HOSP96">#REF!</definedName>
    <definedName name="hpu" localSheetId="7" hidden="1">{"Tab1",#N/A,FALSE,"P";"Tab2",#N/A,FALSE,"P"}</definedName>
    <definedName name="hpu" localSheetId="6" hidden="1">{"Tab1",#N/A,FALSE,"P";"Tab2",#N/A,FALSE,"P"}</definedName>
    <definedName name="hpu" localSheetId="0" hidden="1">{"Tab1",#N/A,FALSE,"P";"Tab2",#N/A,FALSE,"P"}</definedName>
    <definedName name="hpu" localSheetId="1" hidden="1">{"Tab1",#N/A,FALSE,"P";"Tab2",#N/A,FALSE,"P"}</definedName>
    <definedName name="hpu" localSheetId="2" hidden="1">{"Tab1",#N/A,FALSE,"P";"Tab2",#N/A,FALSE,"P"}</definedName>
    <definedName name="hpu" localSheetId="8" hidden="1">{"Tab1",#N/A,FALSE,"P";"Tab2",#N/A,FALSE,"P"}</definedName>
    <definedName name="hpu" hidden="1">{"Tab1",#N/A,FALSE,"P";"Tab2",#N/A,FALSE,"P"}</definedName>
    <definedName name="HTML_CodePage" hidden="1">1252</definedName>
    <definedName name="HTML_Control" localSheetId="7" hidden="1">{"'para SB'!$A$1318:$F$1381"}</definedName>
    <definedName name="HTML_Control" localSheetId="6" hidden="1">{"'para SB'!$A$1318:$F$1381"}</definedName>
    <definedName name="HTML_Control" localSheetId="0" hidden="1">{"'para SB'!$A$1318:$F$1381"}</definedName>
    <definedName name="HTML_Control" localSheetId="1" hidden="1">{"'para SB'!$A$1318:$F$1381"}</definedName>
    <definedName name="HTML_Control" localSheetId="2" hidden="1">{"'para SB'!$A$1318:$F$1381"}</definedName>
    <definedName name="HTML_Control" localSheetId="8" hidden="1">{"'para SB'!$A$1318:$F$1381"}</definedName>
    <definedName name="HTML_Control" hidden="1">{"'para SB'!$A$1318:$F$1381"}</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hui" localSheetId="7" hidden="1">{"Tab1",#N/A,FALSE,"P";"Tab2",#N/A,FALSE,"P"}</definedName>
    <definedName name="hui" localSheetId="6" hidden="1">{"Tab1",#N/A,FALSE,"P";"Tab2",#N/A,FALSE,"P"}</definedName>
    <definedName name="hui" localSheetId="0" hidden="1">{"Tab1",#N/A,FALSE,"P";"Tab2",#N/A,FALSE,"P"}</definedName>
    <definedName name="hui" localSheetId="1" hidden="1">{"Tab1",#N/A,FALSE,"P";"Tab2",#N/A,FALSE,"P"}</definedName>
    <definedName name="hui" localSheetId="2" hidden="1">{"Tab1",#N/A,FALSE,"P";"Tab2",#N/A,FALSE,"P"}</definedName>
    <definedName name="hui" localSheetId="8" hidden="1">{"Tab1",#N/A,FALSE,"P";"Tab2",#N/A,FALSE,"P"}</definedName>
    <definedName name="hui" hidden="1">{"Tab1",#N/A,FALSE,"P";"Tab2",#N/A,FALSE,"P"}</definedName>
    <definedName name="huo" localSheetId="7" hidden="1">{"Tab1",#N/A,FALSE,"P";"Tab2",#N/A,FALSE,"P"}</definedName>
    <definedName name="huo" localSheetId="6" hidden="1">{"Tab1",#N/A,FALSE,"P";"Tab2",#N/A,FALSE,"P"}</definedName>
    <definedName name="huo" localSheetId="0" hidden="1">{"Tab1",#N/A,FALSE,"P";"Tab2",#N/A,FALSE,"P"}</definedName>
    <definedName name="huo" localSheetId="1" hidden="1">{"Tab1",#N/A,FALSE,"P";"Tab2",#N/A,FALSE,"P"}</definedName>
    <definedName name="huo" localSheetId="2" hidden="1">{"Tab1",#N/A,FALSE,"P";"Tab2",#N/A,FALSE,"P"}</definedName>
    <definedName name="huo" localSheetId="8" hidden="1">{"Tab1",#N/A,FALSE,"P";"Tab2",#N/A,FALSE,"P"}</definedName>
    <definedName name="huo" hidden="1">{"Tab1",#N/A,FALSE,"P";"Tab2",#N/A,FALSE,"P"}</definedName>
    <definedName name="hutyu7" localSheetId="7" hidden="1">#REF!</definedName>
    <definedName name="hutyu7" localSheetId="6" hidden="1">#REF!</definedName>
    <definedName name="hutyu7" localSheetId="0" hidden="1">#REF!</definedName>
    <definedName name="hutyu7" localSheetId="1" hidden="1">#REF!</definedName>
    <definedName name="hutyu7" localSheetId="2" hidden="1">#REF!</definedName>
    <definedName name="hutyu7" localSheetId="8" hidden="1">#REF!</definedName>
    <definedName name="hutyu7" hidden="1">#REF!</definedName>
    <definedName name="HVYNONO1" localSheetId="7">[65]nonopec!#REF!</definedName>
    <definedName name="HVYNONO1" localSheetId="6">[65]nonopec!#REF!</definedName>
    <definedName name="HVYNONO1" localSheetId="0">[65]nonopec!#REF!</definedName>
    <definedName name="HVYNONO1" localSheetId="1">#REF!</definedName>
    <definedName name="HVYNONO1" localSheetId="2">[65]nonopec!#REF!</definedName>
    <definedName name="HVYNONO1" localSheetId="8">[65]nonopec!#REF!</definedName>
    <definedName name="HVYNONO1">[65]nonopec!#REF!</definedName>
    <definedName name="HVYNONO2" localSheetId="7">[65]nonopec!#REF!</definedName>
    <definedName name="HVYNONO2" localSheetId="6">[65]nonopec!#REF!</definedName>
    <definedName name="HVYNONO2" localSheetId="1">#REF!</definedName>
    <definedName name="HVYNONO2" localSheetId="2">[65]nonopec!#REF!</definedName>
    <definedName name="HVYNONO2" localSheetId="8">[65]nonopec!#REF!</definedName>
    <definedName name="HVYNONO2">[65]nonopec!#REF!</definedName>
    <definedName name="HVYNONOPEC" localSheetId="1">#REF!</definedName>
    <definedName name="HVYNONOPEC">[65]nonopec!#REF!</definedName>
    <definedName name="HVYOECD" localSheetId="1">[65]nonopec!#REF!</definedName>
    <definedName name="HVYOECD">[65]nonopec!#REF!</definedName>
    <definedName name="HVYOPEC" localSheetId="1">[65]nonopec!#REF!</definedName>
    <definedName name="HVYOPEC">[65]nonopec!#REF!</definedName>
    <definedName name="HVYSUMM">[65]nonopec!#REF!</definedName>
    <definedName name="i" localSheetId="7">#REF!</definedName>
    <definedName name="i" localSheetId="6">#REF!</definedName>
    <definedName name="i" localSheetId="0">#REF!</definedName>
    <definedName name="i" localSheetId="1">#REF!</definedName>
    <definedName name="i" localSheetId="2">#REF!</definedName>
    <definedName name="i" localSheetId="8">#REF!</definedName>
    <definedName name="i">#REF!</definedName>
    <definedName name="i2std" localSheetId="6">#REF!</definedName>
    <definedName name="i2std" localSheetId="0">#REF!</definedName>
    <definedName name="i2std" localSheetId="1">#REF!</definedName>
    <definedName name="i2std" localSheetId="2">#REF!</definedName>
    <definedName name="i2std" localSheetId="8">#REF!</definedName>
    <definedName name="i2std">#REF!</definedName>
    <definedName name="iave" localSheetId="6">#REF!</definedName>
    <definedName name="iave" localSheetId="0">#REF!</definedName>
    <definedName name="iave" localSheetId="1">#REF!</definedName>
    <definedName name="iave" localSheetId="2">#REF!</definedName>
    <definedName name="iave" localSheetId="8">#REF!</definedName>
    <definedName name="iave">#REF!</definedName>
    <definedName name="ibank1" localSheetId="6">#REF!</definedName>
    <definedName name="ibank1" localSheetId="0">#REF!</definedName>
    <definedName name="ibank1">#REF!</definedName>
    <definedName name="ibank2" localSheetId="6">#REF!</definedName>
    <definedName name="ibank2" localSheetId="0">#REF!</definedName>
    <definedName name="ibank2">#REF!</definedName>
    <definedName name="ibank3" localSheetId="6">#REF!</definedName>
    <definedName name="ibank3" localSheetId="0">#REF!</definedName>
    <definedName name="ibank3">#REF!</definedName>
    <definedName name="IBCA">'[61]IBCA-MOODY´S'!$C$4</definedName>
    <definedName name="Ibrd">[51]CIRRs!$C$63</definedName>
    <definedName name="Iceland_wt">'[66]OECD wgt'!$B$21</definedName>
    <definedName name="IDA">[51]CIRRs!$C$64</definedName>
    <definedName name="IDA_assistance">'[116]tab 14'!$B$6:$U$25</definedName>
    <definedName name="IDAr" localSheetId="7">#REF!</definedName>
    <definedName name="IDAr" localSheetId="6">#REF!</definedName>
    <definedName name="IDAr" localSheetId="0">#REF!</definedName>
    <definedName name="IDAr" localSheetId="1">#REF!</definedName>
    <definedName name="IDAr" localSheetId="2">#REF!</definedName>
    <definedName name="IDAr" localSheetId="8">#REF!</definedName>
    <definedName name="IDAr">#REF!</definedName>
    <definedName name="IDB" localSheetId="6">#REF!</definedName>
    <definedName name="IDB" localSheetId="0">#REF!</definedName>
    <definedName name="IDB" localSheetId="1">#REF!</definedName>
    <definedName name="IDB" localSheetId="2">#REF!</definedName>
    <definedName name="IDB" localSheetId="8">#REF!</definedName>
    <definedName name="IDB">#REF!</definedName>
    <definedName name="IESS" localSheetId="6">#REF!</definedName>
    <definedName name="IESS" localSheetId="0">#REF!</definedName>
    <definedName name="IESS" localSheetId="2">#REF!</definedName>
    <definedName name="IESS" localSheetId="8">#REF!</definedName>
    <definedName name="IESS">#REF!</definedName>
    <definedName name="Ifad">[51]CIRRs!$C$65</definedName>
    <definedName name="IFSASSETS" localSheetId="7">#REF!</definedName>
    <definedName name="IFSASSETS" localSheetId="6">#REF!</definedName>
    <definedName name="IFSASSETS" localSheetId="0">#REF!</definedName>
    <definedName name="IFSASSETS" localSheetId="1">#REF!</definedName>
    <definedName name="IFSASSETS" localSheetId="2">#REF!</definedName>
    <definedName name="IFSASSETS" localSheetId="8">#REF!</definedName>
    <definedName name="IFSASSETS">#REF!</definedName>
    <definedName name="IFSLIABS" localSheetId="7">#REF!</definedName>
    <definedName name="IFSLIABS" localSheetId="6">#REF!</definedName>
    <definedName name="IFSLIABS" localSheetId="0">#REF!</definedName>
    <definedName name="IFSLIABS" localSheetId="1">#REF!</definedName>
    <definedName name="IFSLIABS" localSheetId="2">#REF!</definedName>
    <definedName name="IFSLIABS" localSheetId="8">#REF!</definedName>
    <definedName name="IFSLIABS">#REF!</definedName>
    <definedName name="ii" localSheetId="7" hidden="1">{"Tab1",#N/A,FALSE,"P";"Tab2",#N/A,FALSE,"P"}</definedName>
    <definedName name="ii" localSheetId="6" hidden="1">{"Tab1",#N/A,FALSE,"P";"Tab2",#N/A,FALSE,"P"}</definedName>
    <definedName name="ii" localSheetId="0" hidden="1">{"Tab1",#N/A,FALSE,"P";"Tab2",#N/A,FALSE,"P"}</definedName>
    <definedName name="ii" localSheetId="1" hidden="1">{"Tab1",#N/A,FALSE,"P";"Tab2",#N/A,FALSE,"P"}</definedName>
    <definedName name="ii" localSheetId="2" hidden="1">{"Tab1",#N/A,FALSE,"P";"Tab2",#N/A,FALSE,"P"}</definedName>
    <definedName name="ii" localSheetId="8" hidden="1">{"Tab1",#N/A,FALSE,"P";"Tab2",#N/A,FALSE,"P"}</definedName>
    <definedName name="ii" hidden="1">{"Tab1",#N/A,FALSE,"P";"Tab2",#N/A,FALSE,"P"}</definedName>
    <definedName name="iii" localSheetId="7" hidden="1">{"Riqfin97",#N/A,FALSE,"Tran";"Riqfinpro",#N/A,FALSE,"Tran"}</definedName>
    <definedName name="iii" localSheetId="6" hidden="1">{"Riqfin97",#N/A,FALSE,"Tran";"Riqfinpro",#N/A,FALSE,"Tran"}</definedName>
    <definedName name="iii" localSheetId="0" hidden="1">{"Riqfin97",#N/A,FALSE,"Tran";"Riqfinpro",#N/A,FALSE,"Tran"}</definedName>
    <definedName name="iii" localSheetId="1" hidden="1">{"Riqfin97",#N/A,FALSE,"Tran";"Riqfinpro",#N/A,FALSE,"Tran"}</definedName>
    <definedName name="iii" localSheetId="2" hidden="1">{"Riqfin97",#N/A,FALSE,"Tran";"Riqfinpro",#N/A,FALSE,"Tran"}</definedName>
    <definedName name="iii" localSheetId="8" hidden="1">{"Riqfin97",#N/A,FALSE,"Tran";"Riqfinpro",#N/A,FALSE,"Tran"}</definedName>
    <definedName name="iii" hidden="1">{"Riqfin97",#N/A,FALSE,"Tran";"Riqfinpro",#N/A,FALSE,"Tran"}</definedName>
    <definedName name="iiiiiiiiiii" localSheetId="7" hidden="1">#REF!</definedName>
    <definedName name="iiiiiiiiiii" localSheetId="6" hidden="1">#REF!</definedName>
    <definedName name="iiiiiiiiiii" localSheetId="0" hidden="1">#REF!</definedName>
    <definedName name="iiiiiiiiiii" localSheetId="1" hidden="1">#REF!</definedName>
    <definedName name="iiiiiiiiiii" localSheetId="2" hidden="1">#REF!</definedName>
    <definedName name="iiiiiiiiiii" localSheetId="8" hidden="1">#REF!</definedName>
    <definedName name="iiiiiiiiiii" hidden="1">#REF!</definedName>
    <definedName name="iiiiiiiiiiii" localSheetId="7" hidden="1">'[90]Fax a enviar'!#REF!</definedName>
    <definedName name="iiiiiiiiiiii" localSheetId="6" hidden="1">'[90]Fax a enviar'!#REF!</definedName>
    <definedName name="iiiiiiiiiiii" localSheetId="0" hidden="1">'[90]Fax a enviar'!#REF!</definedName>
    <definedName name="iiiiiiiiiiii" localSheetId="1" hidden="1">#REF!</definedName>
    <definedName name="iiiiiiiiiiii" localSheetId="2" hidden="1">'[90]Fax a enviar'!#REF!</definedName>
    <definedName name="iiiiiiiiiiii" localSheetId="8" hidden="1">'[90]Fax a enviar'!#REF!</definedName>
    <definedName name="iiiiiiiiiiii" hidden="1">'[90]Fax a enviar'!#REF!</definedName>
    <definedName name="iiiiiiiiiiiiiiiii" localSheetId="7" hidden="1">'[90]Fax a enviar'!#REF!</definedName>
    <definedName name="iiiiiiiiiiiiiiiii" localSheetId="6" hidden="1">'[90]Fax a enviar'!#REF!</definedName>
    <definedName name="iiiiiiiiiiiiiiiii" localSheetId="1" hidden="1">#REF!</definedName>
    <definedName name="iiiiiiiiiiiiiiiii" localSheetId="2" hidden="1">'[90]Fax a enviar'!#REF!</definedName>
    <definedName name="iiiiiiiiiiiiiiiii" localSheetId="8" hidden="1">'[90]Fax a enviar'!#REF!</definedName>
    <definedName name="iiiiiiiiiiiiiiiii" hidden="1">'[90]Fax a enviar'!#REF!</definedName>
    <definedName name="iiiiiiiiiiiiiiiiiiiiiiiiii" localSheetId="7" hidden="1">#REF!</definedName>
    <definedName name="iiiiiiiiiiiiiiiiiiiiiiiiii" localSheetId="6" hidden="1">#REF!</definedName>
    <definedName name="iiiiiiiiiiiiiiiiiiiiiiiiii" localSheetId="0" hidden="1">#REF!</definedName>
    <definedName name="iiiiiiiiiiiiiiiiiiiiiiiiii" localSheetId="1" hidden="1">#REF!</definedName>
    <definedName name="iiiiiiiiiiiiiiiiiiiiiiiiii" localSheetId="2" hidden="1">#REF!</definedName>
    <definedName name="iiiiiiiiiiiiiiiiiiiiiiiiii" localSheetId="8" hidden="1">#REF!</definedName>
    <definedName name="iiiiiiiiiiiiiiiiiiiiiiiiii" hidden="1">#REF!</definedName>
    <definedName name="iiiooo" localSheetId="6">#REF!</definedName>
    <definedName name="iiiooo" localSheetId="0">#REF!</definedName>
    <definedName name="iiiooo" localSheetId="1">#REF!</definedName>
    <definedName name="iiiooo" localSheetId="2">#REF!</definedName>
    <definedName name="iiiooo" localSheetId="8">#REF!</definedName>
    <definedName name="iiiooo">#REF!</definedName>
    <definedName name="IKR" localSheetId="6">#REF!</definedName>
    <definedName name="IKR" localSheetId="0">#REF!</definedName>
    <definedName name="IKR" localSheetId="1">#REF!</definedName>
    <definedName name="IKR" localSheetId="2">#REF!</definedName>
    <definedName name="IKR" localSheetId="8">#REF!</definedName>
    <definedName name="IKR">#REF!</definedName>
    <definedName name="ilo" localSheetId="7" hidden="1">{"Riqfin97",#N/A,FALSE,"Tran";"Riqfinpro",#N/A,FALSE,"Tran"}</definedName>
    <definedName name="ilo" localSheetId="6" hidden="1">{"Riqfin97",#N/A,FALSE,"Tran";"Riqfinpro",#N/A,FALSE,"Tran"}</definedName>
    <definedName name="ilo" localSheetId="0" hidden="1">{"Riqfin97",#N/A,FALSE,"Tran";"Riqfinpro",#N/A,FALSE,"Tran"}</definedName>
    <definedName name="ilo" localSheetId="1" hidden="1">{"Riqfin97",#N/A,FALSE,"Tran";"Riqfinpro",#N/A,FALSE,"Tran"}</definedName>
    <definedName name="ilo" localSheetId="2" hidden="1">{"Riqfin97",#N/A,FALSE,"Tran";"Riqfinpro",#N/A,FALSE,"Tran"}</definedName>
    <definedName name="ilo" localSheetId="8" hidden="1">{"Riqfin97",#N/A,FALSE,"Tran";"Riqfinpro",#N/A,FALSE,"Tran"}</definedName>
    <definedName name="ilo" hidden="1">{"Riqfin97",#N/A,FALSE,"Tran";"Riqfinpro",#N/A,FALSE,"Tran"}</definedName>
    <definedName name="ilu" localSheetId="7" hidden="1">{"Riqfin97",#N/A,FALSE,"Tran";"Riqfinpro",#N/A,FALSE,"Tran"}</definedName>
    <definedName name="ilu" localSheetId="6" hidden="1">{"Riqfin97",#N/A,FALSE,"Tran";"Riqfinpro",#N/A,FALSE,"Tran"}</definedName>
    <definedName name="ilu" localSheetId="0" hidden="1">{"Riqfin97",#N/A,FALSE,"Tran";"Riqfinpro",#N/A,FALSE,"Tran"}</definedName>
    <definedName name="ilu" localSheetId="1" hidden="1">{"Riqfin97",#N/A,FALSE,"Tran";"Riqfinpro",#N/A,FALSE,"Tran"}</definedName>
    <definedName name="ilu" localSheetId="2" hidden="1">{"Riqfin97",#N/A,FALSE,"Tran";"Riqfinpro",#N/A,FALSE,"Tran"}</definedName>
    <definedName name="ilu" localSheetId="8" hidden="1">{"Riqfin97",#N/A,FALSE,"Tran";"Riqfinpro",#N/A,FALSE,"Tran"}</definedName>
    <definedName name="ilu" hidden="1">{"Riqfin97",#N/A,FALSE,"Tran";"Riqfinpro",#N/A,FALSE,"Tran"}</definedName>
    <definedName name="IM" localSheetId="7">#REF!</definedName>
    <definedName name="IM" localSheetId="6">#REF!</definedName>
    <definedName name="IM" localSheetId="0">#REF!</definedName>
    <definedName name="IM" localSheetId="1">#REF!</definedName>
    <definedName name="IM" localSheetId="2">#REF!</definedName>
    <definedName name="IM" localSheetId="8">#REF!</definedName>
    <definedName name="IM">#REF!</definedName>
    <definedName name="ima" localSheetId="7">#REF!</definedName>
    <definedName name="ima" localSheetId="6">#REF!</definedName>
    <definedName name="ima" localSheetId="0">#REF!</definedName>
    <definedName name="ima" localSheetId="1">#REF!</definedName>
    <definedName name="ima" localSheetId="2">#REF!</definedName>
    <definedName name="ima" localSheetId="8">#REF!</definedName>
    <definedName name="ima">#REF!</definedName>
    <definedName name="imaor" localSheetId="6">#REF!</definedName>
    <definedName name="imaor" localSheetId="0">#REF!</definedName>
    <definedName name="imaor" localSheetId="2">#REF!</definedName>
    <definedName name="imaor" localSheetId="8">#REF!</definedName>
    <definedName name="imaor">#REF!</definedName>
    <definedName name="IMF" localSheetId="6">#REF!</definedName>
    <definedName name="IMF" localSheetId="0">#REF!</definedName>
    <definedName name="IMF" localSheetId="1">#REF!</definedName>
    <definedName name="IMF">#REF!</definedName>
    <definedName name="impacto" localSheetId="6">#REF!</definedName>
    <definedName name="impacto" localSheetId="0">#REF!</definedName>
    <definedName name="impacto">#REF!</definedName>
    <definedName name="Importaciones" localSheetId="1" hidden="1">#REF!</definedName>
    <definedName name="Importaciones" hidden="1">'[15]Base Original'!#REF!</definedName>
    <definedName name="impresionueva" localSheetId="7">#REF!</definedName>
    <definedName name="impresionueva" localSheetId="6">#REF!</definedName>
    <definedName name="impresionueva" localSheetId="0">#REF!</definedName>
    <definedName name="impresionueva" localSheetId="1">#REF!</definedName>
    <definedName name="impresionueva" localSheetId="2">#REF!</definedName>
    <definedName name="impresionueva" localSheetId="8">#REF!</definedName>
    <definedName name="impresionueva">#REF!</definedName>
    <definedName name="Imprimir_área_IM" localSheetId="7">#REF!</definedName>
    <definedName name="Imprimir_área_IM" localSheetId="6">#REF!</definedName>
    <definedName name="Imprimir_área_IM" localSheetId="0">#REF!</definedName>
    <definedName name="Imprimir_área_IM" localSheetId="1">#REF!</definedName>
    <definedName name="Imprimir_área_IM" localSheetId="2">#REF!</definedName>
    <definedName name="Imprimir_área_IM" localSheetId="8">#REF!</definedName>
    <definedName name="Imprimir_área_IM">#REF!</definedName>
    <definedName name="ind" localSheetId="6">#REF!</definedName>
    <definedName name="ind" localSheetId="0">#REF!</definedName>
    <definedName name="ind" localSheetId="2">#REF!</definedName>
    <definedName name="ind" localSheetId="8">#REF!</definedName>
    <definedName name="ind">#REF!</definedName>
    <definedName name="INDICE" localSheetId="6">[22]Programa!#REF!</definedName>
    <definedName name="INDICE" localSheetId="0">[22]Programa!#REF!</definedName>
    <definedName name="INDICE" localSheetId="1">[22]Programa!#REF!</definedName>
    <definedName name="INDICE" localSheetId="2">[22]Programa!#REF!</definedName>
    <definedName name="INDICE" localSheetId="8">[22]Programa!#REF!</definedName>
    <definedName name="INDICE">[22]Programa!#REF!</definedName>
    <definedName name="INDICEPRODUCCIO" localSheetId="7">#REF!</definedName>
    <definedName name="INDICEPRODUCCIO" localSheetId="6">#REF!</definedName>
    <definedName name="INDICEPRODUCCIO" localSheetId="0">#REF!</definedName>
    <definedName name="INDICEPRODUCCIO" localSheetId="1">#REF!</definedName>
    <definedName name="INDICEPRODUCCIO" localSheetId="2">#REF!</definedName>
    <definedName name="INDICEPRODUCCIO" localSheetId="8">#REF!</definedName>
    <definedName name="INDICEPRODUCCIO">#REF!</definedName>
    <definedName name="indigo">#N/A</definedName>
    <definedName name="INE" localSheetId="7">#REF!</definedName>
    <definedName name="INE" localSheetId="6">#REF!</definedName>
    <definedName name="INE" localSheetId="0">#REF!</definedName>
    <definedName name="INE" localSheetId="1">#REF!</definedName>
    <definedName name="INE" localSheetId="2">#REF!</definedName>
    <definedName name="INE" localSheetId="8">#REF!</definedName>
    <definedName name="INE">#REF!</definedName>
    <definedName name="INECEL" localSheetId="7">#REF!</definedName>
    <definedName name="INECEL" localSheetId="6">#REF!</definedName>
    <definedName name="INECEL" localSheetId="0">#REF!</definedName>
    <definedName name="INECEL" localSheetId="1">#REF!</definedName>
    <definedName name="INECEL" localSheetId="2">#REF!</definedName>
    <definedName name="INECEL" localSheetId="8">#REF!</definedName>
    <definedName name="INECEL">#REF!</definedName>
    <definedName name="INF">[84]SUPUESTOS!A$21</definedName>
    <definedName name="INFISC1" localSheetId="7">#REF!</definedName>
    <definedName name="INFISC1" localSheetId="6">#REF!</definedName>
    <definedName name="INFISC1" localSheetId="0">#REF!</definedName>
    <definedName name="INFISC1" localSheetId="1">#REF!</definedName>
    <definedName name="INFISC1" localSheetId="2">#REF!</definedName>
    <definedName name="INFISC1" localSheetId="8">#REF!</definedName>
    <definedName name="INFISC1">#REF!</definedName>
    <definedName name="INFISC2" localSheetId="6">#REF!</definedName>
    <definedName name="INFISC2" localSheetId="0">#REF!</definedName>
    <definedName name="INFISC2" localSheetId="1">#REF!</definedName>
    <definedName name="INFISC2" localSheetId="2">#REF!</definedName>
    <definedName name="INFISC2" localSheetId="8">#REF!</definedName>
    <definedName name="INFISC2">#REF!</definedName>
    <definedName name="Inflation">[83]CPI!$A$210:$M$354</definedName>
    <definedName name="info" localSheetId="7">#REF!</definedName>
    <definedName name="info" localSheetId="6">#REF!</definedName>
    <definedName name="info" localSheetId="0">#REF!</definedName>
    <definedName name="info" localSheetId="1">#REF!</definedName>
    <definedName name="info" localSheetId="2">#REF!</definedName>
    <definedName name="info" localSheetId="8">#REF!</definedName>
    <definedName name="info">#REF!</definedName>
    <definedName name="INFOGER" localSheetId="7">[58]BCP!#REF!</definedName>
    <definedName name="INFOGER" localSheetId="6">[58]BCP!#REF!</definedName>
    <definedName name="INFOGER" localSheetId="0">[58]BCP!#REF!</definedName>
    <definedName name="INFOGER" localSheetId="1">#REF!</definedName>
    <definedName name="INFOGER" localSheetId="2">[58]BCP!#REF!</definedName>
    <definedName name="INFOGER" localSheetId="8">[58]BCP!#REF!</definedName>
    <definedName name="INFOGER">[58]BCP!#REF!</definedName>
    <definedName name="infonotes" localSheetId="7">#REF!</definedName>
    <definedName name="infonotes" localSheetId="6">#REF!</definedName>
    <definedName name="infonotes" localSheetId="0">#REF!</definedName>
    <definedName name="infonotes" localSheetId="1">#REF!</definedName>
    <definedName name="infonotes" localSheetId="2">#REF!</definedName>
    <definedName name="infonotes" localSheetId="8">#REF!</definedName>
    <definedName name="infonotes">#REF!</definedName>
    <definedName name="INGOES96" localSheetId="6">#REF!</definedName>
    <definedName name="INGOES96" localSheetId="0">#REF!</definedName>
    <definedName name="INGOES96" localSheetId="1">#REF!</definedName>
    <definedName name="INGOES96" localSheetId="2">#REF!</definedName>
    <definedName name="INGOES96" localSheetId="8">#REF!</definedName>
    <definedName name="INGOES96">#REF!</definedName>
    <definedName name="INGRESOS" localSheetId="6">#REF!</definedName>
    <definedName name="INGRESOS" localSheetId="0">#REF!</definedName>
    <definedName name="INGRESOS" localSheetId="1">#REF!</definedName>
    <definedName name="INGRESOS" localSheetId="2">#REF!</definedName>
    <definedName name="INGRESOS" localSheetId="8">#REF!</definedName>
    <definedName name="INGRESOS">#REF!</definedName>
    <definedName name="INIT" localSheetId="6">#REF!</definedName>
    <definedName name="INIT" localSheetId="0">#REF!</definedName>
    <definedName name="INIT" localSheetId="1">#REF!</definedName>
    <definedName name="INIT">#REF!</definedName>
    <definedName name="INMN" localSheetId="6">#REF!</definedName>
    <definedName name="INMN" localSheetId="0">#REF!</definedName>
    <definedName name="INMN">#REF!</definedName>
    <definedName name="INPROJ" localSheetId="6">#REF!</definedName>
    <definedName name="INPROJ" localSheetId="0">#REF!</definedName>
    <definedName name="INPROJ">#REF!</definedName>
    <definedName name="INPUT_2" localSheetId="6">[19]Input!#REF!</definedName>
    <definedName name="INPUT_2" localSheetId="1">#REF!</definedName>
    <definedName name="INPUT_2">[19]Input!#REF!</definedName>
    <definedName name="INPUT_4" localSheetId="1">#REF!</definedName>
    <definedName name="INPUT_4">[19]Input!#REF!</definedName>
    <definedName name="INPUTSB" localSheetId="7">#REF!</definedName>
    <definedName name="INPUTSB" localSheetId="6">#REF!</definedName>
    <definedName name="INPUTSB" localSheetId="0">#REF!</definedName>
    <definedName name="INPUTSB" localSheetId="1">#REF!</definedName>
    <definedName name="INPUTSB" localSheetId="2">#REF!</definedName>
    <definedName name="INPUTSB" localSheetId="8">#REF!</definedName>
    <definedName name="INPUTSB">#REF!</definedName>
    <definedName name="Inst_ReportHeader" localSheetId="7">#REF!</definedName>
    <definedName name="Inst_ReportHeader" localSheetId="6">#REF!</definedName>
    <definedName name="Inst_ReportHeader" localSheetId="0">#REF!</definedName>
    <definedName name="Inst_ReportHeader" localSheetId="1">#REF!</definedName>
    <definedName name="Inst_ReportHeader" localSheetId="2">#REF!</definedName>
    <definedName name="Inst_ReportHeader" localSheetId="8">#REF!</definedName>
    <definedName name="Inst_ReportHeader">#REF!</definedName>
    <definedName name="Inst_Response">[117]Master!$AK$5:$AK$10</definedName>
    <definedName name="InstitutionName" localSheetId="7">#REF!</definedName>
    <definedName name="InstitutionName" localSheetId="6">#REF!</definedName>
    <definedName name="InstitutionName" localSheetId="0">#REF!</definedName>
    <definedName name="InstitutionName" localSheetId="1">#REF!</definedName>
    <definedName name="InstitutionName" localSheetId="2">#REF!</definedName>
    <definedName name="InstitutionName" localSheetId="8">#REF!</definedName>
    <definedName name="InstitutionName">#REF!</definedName>
    <definedName name="int" localSheetId="6">#REF!</definedName>
    <definedName name="int" localSheetId="0">#REF!</definedName>
    <definedName name="int" localSheetId="1">#REF!</definedName>
    <definedName name="int" localSheetId="2">#REF!</definedName>
    <definedName name="int" localSheetId="8">#REF!</definedName>
    <definedName name="int">#REF!</definedName>
    <definedName name="Int.Crédito">'[49]Ranking Bancario'!$BF$5:$BJ$54</definedName>
    <definedName name="Int.Inv">'[49]Ranking Bancario'!$BN$5:$BR$54</definedName>
    <definedName name="INTERES" localSheetId="7">#REF!</definedName>
    <definedName name="INTERES" localSheetId="6">#REF!</definedName>
    <definedName name="INTERES" localSheetId="0">#REF!</definedName>
    <definedName name="INTERES" localSheetId="1">#REF!</definedName>
    <definedName name="INTERES" localSheetId="2">#REF!</definedName>
    <definedName name="INTERES" localSheetId="8">#REF!</definedName>
    <definedName name="INTERES">#REF!</definedName>
    <definedName name="INTEREST" localSheetId="6">#REF!</definedName>
    <definedName name="INTEREST" localSheetId="0">#REF!</definedName>
    <definedName name="INTEREST" localSheetId="1">#REF!</definedName>
    <definedName name="INTEREST" localSheetId="2">#REF!</definedName>
    <definedName name="INTEREST" localSheetId="8">#REF!</definedName>
    <definedName name="INTEREST">#REF!</definedName>
    <definedName name="Interest_IDA">[98]NPV!$B$27</definedName>
    <definedName name="Interest_IDA1" localSheetId="7">#REF!</definedName>
    <definedName name="Interest_IDA1" localSheetId="6">#REF!</definedName>
    <definedName name="Interest_IDA1" localSheetId="0">#REF!</definedName>
    <definedName name="Interest_IDA1" localSheetId="1">#REF!</definedName>
    <definedName name="Interest_IDA1" localSheetId="2">#REF!</definedName>
    <definedName name="Interest_IDA1" localSheetId="8">#REF!</definedName>
    <definedName name="Interest_IDA1">#REF!</definedName>
    <definedName name="Interest_NC" localSheetId="7">[98]NPV!#REF!</definedName>
    <definedName name="Interest_NC" localSheetId="6">[98]NPV!#REF!</definedName>
    <definedName name="Interest_NC" localSheetId="0">[98]NPV!#REF!</definedName>
    <definedName name="Interest_NC" localSheetId="1">#REF!</definedName>
    <definedName name="Interest_NC" localSheetId="2">[98]NPV!#REF!</definedName>
    <definedName name="Interest_NC" localSheetId="8">[98]NPV!#REF!</definedName>
    <definedName name="Interest_NC">[98]NPV!#REF!</definedName>
    <definedName name="InterestRate" localSheetId="7">#REF!</definedName>
    <definedName name="InterestRate" localSheetId="6">#REF!</definedName>
    <definedName name="InterestRate" localSheetId="0">#REF!</definedName>
    <definedName name="InterestRate" localSheetId="1">#REF!</definedName>
    <definedName name="InterestRate" localSheetId="2">#REF!</definedName>
    <definedName name="InterestRate" localSheetId="8">#REF!</definedName>
    <definedName name="InterestRate">#REF!</definedName>
    <definedName name="inthalf">[118]Sheet4!$C$58:$G$112</definedName>
    <definedName name="INTR_NEW" localSheetId="7">[57]Debt!#REF!</definedName>
    <definedName name="INTR_NEW" localSheetId="6">[57]Debt!#REF!</definedName>
    <definedName name="INTR_NEW" localSheetId="0">[57]Debt!#REF!</definedName>
    <definedName name="INTR_NEW" localSheetId="1">[57]Debt!#REF!</definedName>
    <definedName name="INTR_NEW" localSheetId="2">[57]Debt!#REF!</definedName>
    <definedName name="INTR_NEW" localSheetId="8">[57]Debt!#REF!</definedName>
    <definedName name="INTR_NEW">[57]Debt!#REF!</definedName>
    <definedName name="INTR_OLD" localSheetId="7">[57]Debt!#REF!</definedName>
    <definedName name="INTR_OLD" localSheetId="6">[57]Debt!#REF!</definedName>
    <definedName name="INTR_OLD" localSheetId="0">[57]Debt!#REF!</definedName>
    <definedName name="INTR_OLD" localSheetId="1">[57]Debt!#REF!</definedName>
    <definedName name="INTR_OLD" localSheetId="2">[57]Debt!#REF!</definedName>
    <definedName name="INTR_OLD" localSheetId="8">[57]Debt!#REF!</definedName>
    <definedName name="INTR_OLD">[57]Debt!#REF!</definedName>
    <definedName name="INTR_RAT" localSheetId="6">[57]Debt!#REF!</definedName>
    <definedName name="INTR_RAT" localSheetId="0">[57]Debt!#REF!</definedName>
    <definedName name="INTR_RAT" localSheetId="1">[57]Debt!#REF!</definedName>
    <definedName name="INTR_RAT" localSheetId="2">[57]Debt!#REF!</definedName>
    <definedName name="INTR_RAT" localSheetId="8">[57]Debt!#REF!</definedName>
    <definedName name="INTR_RAT">[57]Debt!#REF!</definedName>
    <definedName name="INTR_TOT" localSheetId="6">[57]Debt!#REF!</definedName>
    <definedName name="INTR_TOT" localSheetId="0">[57]Debt!#REF!</definedName>
    <definedName name="INTR_TOT" localSheetId="1">[57]Debt!#REF!</definedName>
    <definedName name="INTR_TOT" localSheetId="2">[57]Debt!#REF!</definedName>
    <definedName name="INTR_TOT" localSheetId="8">[57]Debt!#REF!</definedName>
    <definedName name="INTR_TOT">[57]Debt!#REF!</definedName>
    <definedName name="IPC" localSheetId="1">#REF!</definedName>
    <definedName name="IPC">[119]ipc!#REF!</definedName>
    <definedName name="ipc98j" localSheetId="1">[22]Programa!#REF!</definedName>
    <definedName name="ipc98j">[22]Programa!#REF!</definedName>
    <definedName name="ipc98s" localSheetId="7">#REF!</definedName>
    <definedName name="ipc98s" localSheetId="6">#REF!</definedName>
    <definedName name="ipc98s" localSheetId="0">#REF!</definedName>
    <definedName name="ipc98s" localSheetId="1">#REF!</definedName>
    <definedName name="ipc98s" localSheetId="2">#REF!</definedName>
    <definedName name="ipc98s" localSheetId="8">#REF!</definedName>
    <definedName name="ipc98s">#REF!</definedName>
    <definedName name="IQ_ADDIN" hidden="1">"AUTO"</definedName>
    <definedName name="IQ_CH" hidden="1">110000</definedName>
    <definedName name="IQ_CQ" hidden="1">5000</definedName>
    <definedName name="IQ_CY" hidden="1">10000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MONTH" hidden="1">15000</definedName>
    <definedName name="IQ_NAMES_REVISION_DATE_" hidden="1">39926.455</definedName>
    <definedName name="IQ_NTM" hidden="1">6000</definedName>
    <definedName name="IQ_TODAY" hidden="1">0</definedName>
    <definedName name="IQ_WEEK" hidden="1">50000</definedName>
    <definedName name="IQ_YTD" hidden="1">3000</definedName>
    <definedName name="Ireland_wt">'[66]OECD wgt'!$B$22</definedName>
    <definedName name="IRLS" localSheetId="7">#REF!</definedName>
    <definedName name="IRLS" localSheetId="6">#REF!</definedName>
    <definedName name="IRLS" localSheetId="0">#REF!</definedName>
    <definedName name="IRLS" localSheetId="1">#REF!</definedName>
    <definedName name="IRLS" localSheetId="2">#REF!</definedName>
    <definedName name="IRLS" localSheetId="8">#REF!</definedName>
    <definedName name="IRLS">#REF!</definedName>
    <definedName name="IRLS1" localSheetId="6">#REF!</definedName>
    <definedName name="IRLS1" localSheetId="0">#REF!</definedName>
    <definedName name="IRLS1" localSheetId="1">#REF!</definedName>
    <definedName name="IRLS1" localSheetId="2">#REF!</definedName>
    <definedName name="IRLS1" localSheetId="8">#REF!</definedName>
    <definedName name="IRLS1">#REF!</definedName>
    <definedName name="IRP" localSheetId="6">#REF!</definedName>
    <definedName name="IRP" localSheetId="0">#REF!</definedName>
    <definedName name="IRP" localSheetId="1">#REF!</definedName>
    <definedName name="IRP" localSheetId="2">#REF!</definedName>
    <definedName name="IRP" localSheetId="8">#REF!</definedName>
    <definedName name="IRP">#REF!</definedName>
    <definedName name="ISD" localSheetId="6">#REF!</definedName>
    <definedName name="ISD" localSheetId="0">#REF!</definedName>
    <definedName name="ISD">#REF!</definedName>
    <definedName name="IsDB">[51]CIRRs!$C$68</definedName>
    <definedName name="ishocked" localSheetId="7">#REF!</definedName>
    <definedName name="ishocked" localSheetId="6">#REF!</definedName>
    <definedName name="ishocked" localSheetId="0">#REF!</definedName>
    <definedName name="ishocked" localSheetId="1">#REF!</definedName>
    <definedName name="ishocked" localSheetId="2">#REF!</definedName>
    <definedName name="ishocked" localSheetId="8">#REF!</definedName>
    <definedName name="ishocked">#REF!</definedName>
    <definedName name="ishocked2" localSheetId="6">#REF!</definedName>
    <definedName name="ishocked2" localSheetId="0">#REF!</definedName>
    <definedName name="ishocked2" localSheetId="1">#REF!</definedName>
    <definedName name="ishocked2" localSheetId="2">#REF!</definedName>
    <definedName name="ishocked2" localSheetId="8">#REF!</definedName>
    <definedName name="ishocked2">#REF!</definedName>
    <definedName name="ISSS96" localSheetId="6">#REF!</definedName>
    <definedName name="ISSS96" localSheetId="0">#REF!</definedName>
    <definedName name="ISSS96" localSheetId="1">#REF!</definedName>
    <definedName name="ISSS96" localSheetId="2">#REF!</definedName>
    <definedName name="ISSS96" localSheetId="8">#REF!</definedName>
    <definedName name="ISSS96">#REF!</definedName>
    <definedName name="ISTA96" localSheetId="6">#REF!</definedName>
    <definedName name="ISTA96" localSheetId="0">#REF!</definedName>
    <definedName name="ISTA96">#REF!</definedName>
    <definedName name="istd" localSheetId="6">#REF!</definedName>
    <definedName name="istd" localSheetId="0">#REF!</definedName>
    <definedName name="istd">#REF!</definedName>
    <definedName name="Italy_wt">'[66]OECD wgt'!$B$8</definedName>
    <definedName name="ITL" localSheetId="7">#REF!</definedName>
    <definedName name="ITL" localSheetId="6">#REF!</definedName>
    <definedName name="ITL" localSheetId="0">#REF!</definedName>
    <definedName name="ITL" localSheetId="1">#REF!</definedName>
    <definedName name="ITL" localSheetId="2">#REF!</definedName>
    <definedName name="ITL" localSheetId="8">#REF!</definedName>
    <definedName name="ITL">#REF!</definedName>
    <definedName name="iuf.kugj">#N/A</definedName>
    <definedName name="iyiyiy" localSheetId="7" hidden="1">#REF!</definedName>
    <definedName name="iyiyiy" localSheetId="6" hidden="1">#REF!</definedName>
    <definedName name="iyiyiy" localSheetId="0" hidden="1">#REF!</definedName>
    <definedName name="iyiyiy" localSheetId="1" hidden="1">#REF!</definedName>
    <definedName name="iyiyiy" localSheetId="2" hidden="1">#REF!</definedName>
    <definedName name="iyiyiy" localSheetId="8" hidden="1">#REF!</definedName>
    <definedName name="iyiyiy" hidden="1">#REF!</definedName>
    <definedName name="JA" localSheetId="6">#REF!</definedName>
    <definedName name="JA" localSheetId="0">#REF!</definedName>
    <definedName name="JA" localSheetId="1">#REF!</definedName>
    <definedName name="JA" localSheetId="2">#REF!</definedName>
    <definedName name="JA" localSheetId="8">#REF!</definedName>
    <definedName name="JA">#REF!</definedName>
    <definedName name="jagu4" localSheetId="6">#REF!</definedName>
    <definedName name="jagu4" localSheetId="0">#REF!</definedName>
    <definedName name="jagu4" localSheetId="1">#REF!</definedName>
    <definedName name="jagu4" localSheetId="2">#REF!</definedName>
    <definedName name="jagu4" localSheetId="8">#REF!</definedName>
    <definedName name="jagu4">#REF!</definedName>
    <definedName name="JAPCRUDE87" localSheetId="6">#REF!</definedName>
    <definedName name="JAPCRUDE87" localSheetId="0">#REF!</definedName>
    <definedName name="JAPCRUDE87" localSheetId="1">#REF!</definedName>
    <definedName name="JAPCRUDE87">#REF!</definedName>
    <definedName name="JAPCRUDE88" localSheetId="6">#REF!</definedName>
    <definedName name="JAPCRUDE88" localSheetId="0">#REF!</definedName>
    <definedName name="JAPCRUDE88" localSheetId="1">#REF!</definedName>
    <definedName name="JAPCRUDE88">#REF!</definedName>
    <definedName name="JAPPROD87" localSheetId="6">#REF!</definedName>
    <definedName name="JAPPROD87" localSheetId="0">#REF!</definedName>
    <definedName name="JAPPROD87" localSheetId="1">#REF!</definedName>
    <definedName name="JAPPROD87">#REF!</definedName>
    <definedName name="JAPPROD88" localSheetId="6">#REF!</definedName>
    <definedName name="JAPPROD88" localSheetId="0">#REF!</definedName>
    <definedName name="JAPPROD88" localSheetId="1">#REF!</definedName>
    <definedName name="JAPPROD88">#REF!</definedName>
    <definedName name="JAPTOT87" localSheetId="6">#REF!</definedName>
    <definedName name="JAPTOT87" localSheetId="0">#REF!</definedName>
    <definedName name="JAPTOT87" localSheetId="1">#REF!</definedName>
    <definedName name="JAPTOT87">#REF!</definedName>
    <definedName name="JAPTOT88" localSheetId="6">#REF!</definedName>
    <definedName name="JAPTOT88" localSheetId="0">#REF!</definedName>
    <definedName name="JAPTOT88" localSheetId="1">#REF!</definedName>
    <definedName name="JAPTOT88">#REF!</definedName>
    <definedName name="JHAN1" localSheetId="6">#REF!</definedName>
    <definedName name="JHAN1" localSheetId="0">#REF!</definedName>
    <definedName name="JHAN1">#REF!</definedName>
    <definedName name="JHAN2" localSheetId="6">#REF!</definedName>
    <definedName name="JHAN2" localSheetId="0">#REF!</definedName>
    <definedName name="JHAN2">#REF!</definedName>
    <definedName name="JHAN3" localSheetId="6">#REF!</definedName>
    <definedName name="JHAN3" localSheetId="0">#REF!</definedName>
    <definedName name="JHAN3">#REF!</definedName>
    <definedName name="JHAN4" localSheetId="6">#REF!</definedName>
    <definedName name="JHAN4" localSheetId="0">#REF!</definedName>
    <definedName name="JHAN4">#REF!</definedName>
    <definedName name="Jin" localSheetId="6">'[35]Proposed arrangements'!#REF!</definedName>
    <definedName name="Jin">'[35]Proposed arrangements'!#REF!</definedName>
    <definedName name="JJ" localSheetId="7">#REF!</definedName>
    <definedName name="JJ" localSheetId="6">#REF!</definedName>
    <definedName name="JJ" localSheetId="0">#REF!</definedName>
    <definedName name="JJ" localSheetId="1">#REF!</definedName>
    <definedName name="JJ" localSheetId="2">#REF!</definedName>
    <definedName name="JJ" localSheetId="8">#REF!</definedName>
    <definedName name="JJ">#REF!</definedName>
    <definedName name="jjj" localSheetId="7" hidden="1">'[63]Fax a enviar'!#REF!</definedName>
    <definedName name="jjj" localSheetId="6" hidden="1">'[63]Fax a enviar'!#REF!</definedName>
    <definedName name="jjj" localSheetId="0" hidden="1">'[63]Fax a enviar'!#REF!</definedName>
    <definedName name="jjj" localSheetId="1" hidden="1">#REF!</definedName>
    <definedName name="jjj" localSheetId="8" hidden="1">'[63]Fax a enviar'!#REF!</definedName>
    <definedName name="jjj" hidden="1">'[63]Fax a enviar'!#REF!</definedName>
    <definedName name="jjjj" localSheetId="7" hidden="1">{"Tab1",#N/A,FALSE,"P";"Tab2",#N/A,FALSE,"P"}</definedName>
    <definedName name="jjjj" localSheetId="6" hidden="1">{"Tab1",#N/A,FALSE,"P";"Tab2",#N/A,FALSE,"P"}</definedName>
    <definedName name="jjjj" localSheetId="0" hidden="1">{"Tab1",#N/A,FALSE,"P";"Tab2",#N/A,FALSE,"P"}</definedName>
    <definedName name="jjjj" localSheetId="1" hidden="1">{"Tab1",#N/A,FALSE,"P";"Tab2",#N/A,FALSE,"P"}</definedName>
    <definedName name="jjjj" localSheetId="2" hidden="1">{"Tab1",#N/A,FALSE,"P";"Tab2",#N/A,FALSE,"P"}</definedName>
    <definedName name="jjjj" localSheetId="8" hidden="1">{"Tab1",#N/A,FALSE,"P";"Tab2",#N/A,FALSE,"P"}</definedName>
    <definedName name="jjjj" hidden="1">{"Tab1",#N/A,FALSE,"P";"Tab2",#N/A,FALSE,"P"}</definedName>
    <definedName name="jjjjjj" hidden="1">'[113]J(Priv.Cap)'!#REF!</definedName>
    <definedName name="JJJJJJJJJJ" localSheetId="7" hidden="1">#REF!</definedName>
    <definedName name="JJJJJJJJJJ" localSheetId="6" hidden="1">#REF!</definedName>
    <definedName name="JJJJJJJJJJ" localSheetId="0" hidden="1">#REF!</definedName>
    <definedName name="JJJJJJJJJJ" localSheetId="1" hidden="1">#REF!</definedName>
    <definedName name="JJJJJJJJJJ" localSheetId="2" hidden="1">#REF!</definedName>
    <definedName name="JJJJJJJJJJ" localSheetId="8" hidden="1">#REF!</definedName>
    <definedName name="JJJJJJJJJJ" hidden="1">#REF!</definedName>
    <definedName name="jjjjjjjjjjjjjjjjjj" localSheetId="7" hidden="1">{"Tab1",#N/A,FALSE,"P";"Tab2",#N/A,FALSE,"P"}</definedName>
    <definedName name="jjjjjjjjjjjjjjjjjj" localSheetId="6" hidden="1">{"Tab1",#N/A,FALSE,"P";"Tab2",#N/A,FALSE,"P"}</definedName>
    <definedName name="jjjjjjjjjjjjjjjjjj" localSheetId="0" hidden="1">{"Tab1",#N/A,FALSE,"P";"Tab2",#N/A,FALSE,"P"}</definedName>
    <definedName name="jjjjjjjjjjjjjjjjjj" localSheetId="1" hidden="1">{"Tab1",#N/A,FALSE,"P";"Tab2",#N/A,FALSE,"P"}</definedName>
    <definedName name="jjjjjjjjjjjjjjjjjj" localSheetId="2" hidden="1">{"Tab1",#N/A,FALSE,"P";"Tab2",#N/A,FALSE,"P"}</definedName>
    <definedName name="jjjjjjjjjjjjjjjjjj" localSheetId="8" hidden="1">{"Tab1",#N/A,FALSE,"P";"Tab2",#N/A,FALSE,"P"}</definedName>
    <definedName name="jjjjjjjjjjjjjjjjjj" hidden="1">{"Tab1",#N/A,FALSE,"P";"Tab2",#N/A,FALSE,"P"}</definedName>
    <definedName name="jkk" localSheetId="7" hidden="1">{#N/A,#N/A,FALSE,"NFPS GDP"}</definedName>
    <definedName name="jkk" localSheetId="6" hidden="1">{#N/A,#N/A,FALSE,"NFPS GDP"}</definedName>
    <definedName name="jkk" localSheetId="0" hidden="1">{#N/A,#N/A,FALSE,"NFPS GDP"}</definedName>
    <definedName name="jkk" localSheetId="1" hidden="1">{#N/A,#N/A,FALSE,"NFPS GDP"}</definedName>
    <definedName name="jkk" localSheetId="2" hidden="1">{#N/A,#N/A,FALSE,"NFPS GDP"}</definedName>
    <definedName name="jkk" localSheetId="8" hidden="1">{#N/A,#N/A,FALSE,"NFPS GDP"}</definedName>
    <definedName name="jkk" hidden="1">{#N/A,#N/A,FALSE,"NFPS GDP"}</definedName>
    <definedName name="JPY" localSheetId="7">#REF!</definedName>
    <definedName name="JPY" localSheetId="6">#REF!</definedName>
    <definedName name="JPY" localSheetId="0">#REF!</definedName>
    <definedName name="JPY" localSheetId="1">#REF!</definedName>
    <definedName name="JPY" localSheetId="2">#REF!</definedName>
    <definedName name="JPY" localSheetId="8">#REF!</definedName>
    <definedName name="JPY">#REF!</definedName>
    <definedName name="JR" localSheetId="7">#REF!</definedName>
    <definedName name="JR" localSheetId="6">#REF!</definedName>
    <definedName name="JR" localSheetId="0">#REF!</definedName>
    <definedName name="JR" localSheetId="1">#REF!</definedName>
    <definedName name="JR" localSheetId="2">#REF!</definedName>
    <definedName name="JR" localSheetId="8">#REF!</definedName>
    <definedName name="JR">#REF!</definedName>
    <definedName name="jui" localSheetId="7" hidden="1">{"Riqfin97",#N/A,FALSE,"Tran";"Riqfinpro",#N/A,FALSE,"Tran"}</definedName>
    <definedName name="jui" localSheetId="6" hidden="1">{"Riqfin97",#N/A,FALSE,"Tran";"Riqfinpro",#N/A,FALSE,"Tran"}</definedName>
    <definedName name="jui" localSheetId="0" hidden="1">{"Riqfin97",#N/A,FALSE,"Tran";"Riqfinpro",#N/A,FALSE,"Tran"}</definedName>
    <definedName name="jui" localSheetId="1" hidden="1">{"Riqfin97",#N/A,FALSE,"Tran";"Riqfinpro",#N/A,FALSE,"Tran"}</definedName>
    <definedName name="jui" localSheetId="2" hidden="1">{"Riqfin97",#N/A,FALSE,"Tran";"Riqfinpro",#N/A,FALSE,"Tran"}</definedName>
    <definedName name="jui" localSheetId="8" hidden="1">{"Riqfin97",#N/A,FALSE,"Tran";"Riqfinpro",#N/A,FALSE,"Tran"}</definedName>
    <definedName name="jui" hidden="1">{"Riqfin97",#N/A,FALSE,"Tran";"Riqfinpro",#N/A,FALSE,"Tran"}</definedName>
    <definedName name="JUL._89" localSheetId="7">#REF!</definedName>
    <definedName name="JUL._89" localSheetId="6">#REF!</definedName>
    <definedName name="JUL._89" localSheetId="0">#REF!</definedName>
    <definedName name="JUL._89" localSheetId="1">#REF!</definedName>
    <definedName name="JUL._89" localSheetId="2">#REF!</definedName>
    <definedName name="JUL._89" localSheetId="8">#REF!</definedName>
    <definedName name="JUL._89">#REF!</definedName>
    <definedName name="JUN._89" localSheetId="7">#REF!</definedName>
    <definedName name="JUN._89" localSheetId="6">#REF!</definedName>
    <definedName name="JUN._89" localSheetId="0">#REF!</definedName>
    <definedName name="JUN._89" localSheetId="1">#REF!</definedName>
    <definedName name="JUN._89" localSheetId="2">#REF!</definedName>
    <definedName name="JUN._89" localSheetId="8">#REF!</definedName>
    <definedName name="JUN._89">#REF!</definedName>
    <definedName name="JUNIO">'[103]Ranking Bancario'!$Z$4:$AD$54</definedName>
    <definedName name="JUROS" localSheetId="7">#REF!</definedName>
    <definedName name="JUROS" localSheetId="6">#REF!</definedName>
    <definedName name="JUROS" localSheetId="0">#REF!</definedName>
    <definedName name="JUROS" localSheetId="1">#REF!</definedName>
    <definedName name="JUROS" localSheetId="2">#REF!</definedName>
    <definedName name="JUROS" localSheetId="8">#REF!</definedName>
    <definedName name="JUROS">#REF!</definedName>
    <definedName name="jutjugyj" localSheetId="6" hidden="1">#REF!</definedName>
    <definedName name="jutjugyj" localSheetId="0" hidden="1">#REF!</definedName>
    <definedName name="jutjugyj" localSheetId="1" hidden="1">#REF!</definedName>
    <definedName name="jutjugyj" localSheetId="2" hidden="1">#REF!</definedName>
    <definedName name="jutjugyj" localSheetId="8" hidden="1">#REF!</definedName>
    <definedName name="jutjugyj" hidden="1">#REF!</definedName>
    <definedName name="juy" localSheetId="7" hidden="1">{"Tab1",#N/A,FALSE,"P";"Tab2",#N/A,FALSE,"P"}</definedName>
    <definedName name="juy" localSheetId="6" hidden="1">{"Tab1",#N/A,FALSE,"P";"Tab2",#N/A,FALSE,"P"}</definedName>
    <definedName name="juy" localSheetId="0" hidden="1">{"Tab1",#N/A,FALSE,"P";"Tab2",#N/A,FALSE,"P"}</definedName>
    <definedName name="juy" localSheetId="1" hidden="1">{"Tab1",#N/A,FALSE,"P";"Tab2",#N/A,FALSE,"P"}</definedName>
    <definedName name="juy" localSheetId="2" hidden="1">{"Tab1",#N/A,FALSE,"P";"Tab2",#N/A,FALSE,"P"}</definedName>
    <definedName name="juy" localSheetId="8" hidden="1">{"Tab1",#N/A,FALSE,"P";"Tab2",#N/A,FALSE,"P"}</definedName>
    <definedName name="juy" hidden="1">{"Tab1",#N/A,FALSE,"P";"Tab2",#N/A,FALSE,"P"}</definedName>
    <definedName name="k" localSheetId="7" hidden="1">{"Main Economic Indicators",#N/A,FALSE,"C"}</definedName>
    <definedName name="k" localSheetId="6" hidden="1">{"Main Economic Indicators",#N/A,FALSE,"C"}</definedName>
    <definedName name="k" localSheetId="0" hidden="1">{"Main Economic Indicators",#N/A,FALSE,"C"}</definedName>
    <definedName name="k" localSheetId="1" hidden="1">{"Main Economic Indicators",#N/A,FALSE,"C"}</definedName>
    <definedName name="k" localSheetId="2" hidden="1">{"Main Economic Indicators",#N/A,FALSE,"C"}</definedName>
    <definedName name="k" localSheetId="8" hidden="1">{"Main Economic Indicators",#N/A,FALSE,"C"}</definedName>
    <definedName name="k" hidden="1">{"Main Economic Indicators",#N/A,FALSE,"C"}</definedName>
    <definedName name="KD" localSheetId="7">#REF!</definedName>
    <definedName name="KD" localSheetId="6">#REF!</definedName>
    <definedName name="KD" localSheetId="0">#REF!</definedName>
    <definedName name="KD" localSheetId="1">#REF!</definedName>
    <definedName name="KD" localSheetId="2">#REF!</definedName>
    <definedName name="KD" localSheetId="8">#REF!</definedName>
    <definedName name="KD">#REF!</definedName>
    <definedName name="KD1A" localSheetId="6">#REF!</definedName>
    <definedName name="KD1A" localSheetId="0">#REF!</definedName>
    <definedName name="KD1A" localSheetId="1">#REF!</definedName>
    <definedName name="KD1A" localSheetId="2">#REF!</definedName>
    <definedName name="KD1A" localSheetId="8">#REF!</definedName>
    <definedName name="KD1A">#REF!</definedName>
    <definedName name="khkh" localSheetId="6" hidden="1">'[90]Fax a enviar'!#REF!</definedName>
    <definedName name="khkh" localSheetId="0" hidden="1">'[90]Fax a enviar'!#REF!</definedName>
    <definedName name="khkh" localSheetId="2" hidden="1">'[90]Fax a enviar'!#REF!</definedName>
    <definedName name="khkh" localSheetId="8" hidden="1">'[90]Fax a enviar'!#REF!</definedName>
    <definedName name="khkh" hidden="1">'[90]Fax a enviar'!#REF!</definedName>
    <definedName name="KID">'[103]base de datos MODULO I'!$B$4:$E$49</definedName>
    <definedName name="kiiiiii" localSheetId="7" hidden="1">#REF!</definedName>
    <definedName name="kiiiiii" localSheetId="6" hidden="1">#REF!</definedName>
    <definedName name="kiiiiii" localSheetId="0" hidden="1">#REF!</definedName>
    <definedName name="kiiiiii" localSheetId="1" hidden="1">#REF!</definedName>
    <definedName name="kiiiiii" localSheetId="2" hidden="1">#REF!</definedName>
    <definedName name="kiiiiii" localSheetId="8" hidden="1">#REF!</definedName>
    <definedName name="kiiiiii" hidden="1">#REF!</definedName>
    <definedName name="kim" localSheetId="6">#REF!</definedName>
    <definedName name="kim" localSheetId="0">#REF!</definedName>
    <definedName name="kim" localSheetId="1">#REF!</definedName>
    <definedName name="kim" localSheetId="2">#REF!</definedName>
    <definedName name="kim" localSheetId="8">#REF!</definedName>
    <definedName name="kim">#REF!</definedName>
    <definedName name="kio" localSheetId="7" hidden="1">{"Tab1",#N/A,FALSE,"P";"Tab2",#N/A,FALSE,"P"}</definedName>
    <definedName name="kio" localSheetId="6" hidden="1">{"Tab1",#N/A,FALSE,"P";"Tab2",#N/A,FALSE,"P"}</definedName>
    <definedName name="kio" localSheetId="0" hidden="1">{"Tab1",#N/A,FALSE,"P";"Tab2",#N/A,FALSE,"P"}</definedName>
    <definedName name="kio" localSheetId="1" hidden="1">{"Tab1",#N/A,FALSE,"P";"Tab2",#N/A,FALSE,"P"}</definedName>
    <definedName name="kio" localSheetId="2" hidden="1">{"Tab1",#N/A,FALSE,"P";"Tab2",#N/A,FALSE,"P"}</definedName>
    <definedName name="kio" localSheetId="8" hidden="1">{"Tab1",#N/A,FALSE,"P";"Tab2",#N/A,FALSE,"P"}</definedName>
    <definedName name="kio" hidden="1">{"Tab1",#N/A,FALSE,"P";"Tab2",#N/A,FALSE,"P"}</definedName>
    <definedName name="kiu" localSheetId="7" hidden="1">{"Riqfin97",#N/A,FALSE,"Tran";"Riqfinpro",#N/A,FALSE,"Tran"}</definedName>
    <definedName name="kiu" localSheetId="6" hidden="1">{"Riqfin97",#N/A,FALSE,"Tran";"Riqfinpro",#N/A,FALSE,"Tran"}</definedName>
    <definedName name="kiu" localSheetId="0" hidden="1">{"Riqfin97",#N/A,FALSE,"Tran";"Riqfinpro",#N/A,FALSE,"Tran"}</definedName>
    <definedName name="kiu" localSheetId="1" hidden="1">{"Riqfin97",#N/A,FALSE,"Tran";"Riqfinpro",#N/A,FALSE,"Tran"}</definedName>
    <definedName name="kiu" localSheetId="2" hidden="1">{"Riqfin97",#N/A,FALSE,"Tran";"Riqfinpro",#N/A,FALSE,"Tran"}</definedName>
    <definedName name="kiu" localSheetId="8" hidden="1">{"Riqfin97",#N/A,FALSE,"Tran";"Riqfinpro",#N/A,FALSE,"Tran"}</definedName>
    <definedName name="kiu" hidden="1">{"Riqfin97",#N/A,FALSE,"Tran";"Riqfinpro",#N/A,FALSE,"Tran"}</definedName>
    <definedName name="kjkj" hidden="1">'[90]Fax a enviar'!#REF!</definedName>
    <definedName name="kk" localSheetId="7" hidden="1">{"Tab1",#N/A,FALSE,"P";"Tab2",#N/A,FALSE,"P"}</definedName>
    <definedName name="kk" localSheetId="6" hidden="1">{"Tab1",#N/A,FALSE,"P";"Tab2",#N/A,FALSE,"P"}</definedName>
    <definedName name="kk" localSheetId="0" hidden="1">{"Tab1",#N/A,FALSE,"P";"Tab2",#N/A,FALSE,"P"}</definedName>
    <definedName name="kk" localSheetId="1" hidden="1">{"Tab1",#N/A,FALSE,"P";"Tab2",#N/A,FALSE,"P"}</definedName>
    <definedName name="kk" localSheetId="2" hidden="1">{"Tab1",#N/A,FALSE,"P";"Tab2",#N/A,FALSE,"P"}</definedName>
    <definedName name="kk" localSheetId="8" hidden="1">{"Tab1",#N/A,FALSE,"P";"Tab2",#N/A,FALSE,"P"}</definedName>
    <definedName name="kk" hidden="1">{"Tab1",#N/A,FALSE,"P";"Tab2",#N/A,FALSE,"P"}</definedName>
    <definedName name="kkk" localSheetId="7" hidden="1">{"Tab1",#N/A,FALSE,"P";"Tab2",#N/A,FALSE,"P"}</definedName>
    <definedName name="kkk" localSheetId="6" hidden="1">{"Tab1",#N/A,FALSE,"P";"Tab2",#N/A,FALSE,"P"}</definedName>
    <definedName name="kkk" localSheetId="0" hidden="1">{"Tab1",#N/A,FALSE,"P";"Tab2",#N/A,FALSE,"P"}</definedName>
    <definedName name="kkk" localSheetId="1" hidden="1">{"Tab1",#N/A,FALSE,"P";"Tab2",#N/A,FALSE,"P"}</definedName>
    <definedName name="kkk" localSheetId="2" hidden="1">{"Tab1",#N/A,FALSE,"P";"Tab2",#N/A,FALSE,"P"}</definedName>
    <definedName name="kkk" localSheetId="8" hidden="1">{"Tab1",#N/A,FALSE,"P";"Tab2",#N/A,FALSE,"P"}</definedName>
    <definedName name="kkk" hidden="1">{"Tab1",#N/A,FALSE,"P";"Tab2",#N/A,FALSE,"P"}</definedName>
    <definedName name="kkkk" hidden="1">[120]M!#REF!</definedName>
    <definedName name="kkkkk" hidden="1">'[121]J(Priv.Cap)'!#REF!</definedName>
    <definedName name="kkkkkkkk" localSheetId="7" hidden="1">{"Riqfin97",#N/A,FALSE,"Tran";"Riqfinpro",#N/A,FALSE,"Tran"}</definedName>
    <definedName name="kkkkkkkk" localSheetId="6" hidden="1">{"Riqfin97",#N/A,FALSE,"Tran";"Riqfinpro",#N/A,FALSE,"Tran"}</definedName>
    <definedName name="kkkkkkkk" localSheetId="0" hidden="1">{"Riqfin97",#N/A,FALSE,"Tran";"Riqfinpro",#N/A,FALSE,"Tran"}</definedName>
    <definedName name="kkkkkkkk" localSheetId="1" hidden="1">{"Riqfin97",#N/A,FALSE,"Tran";"Riqfinpro",#N/A,FALSE,"Tran"}</definedName>
    <definedName name="kkkkkkkk" localSheetId="2" hidden="1">{"Riqfin97",#N/A,FALSE,"Tran";"Riqfinpro",#N/A,FALSE,"Tran"}</definedName>
    <definedName name="kkkkkkkk" localSheetId="8" hidden="1">{"Riqfin97",#N/A,FALSE,"Tran";"Riqfinpro",#N/A,FALSE,"Tran"}</definedName>
    <definedName name="kkkkkkkk" hidden="1">{"Riqfin97",#N/A,FALSE,"Tran";"Riqfinpro",#N/A,FALSE,"Tran"}</definedName>
    <definedName name="KWD" localSheetId="7">#REF!</definedName>
    <definedName name="KWD" localSheetId="6">#REF!</definedName>
    <definedName name="KWD" localSheetId="0">#REF!</definedName>
    <definedName name="KWD" localSheetId="1">#REF!</definedName>
    <definedName name="KWD" localSheetId="2">#REF!</definedName>
    <definedName name="KWD" localSheetId="8">#REF!</definedName>
    <definedName name="KWD">#REF!</definedName>
    <definedName name="kykiyu" localSheetId="7" hidden="1">'[90]Fax a enviar'!#REF!</definedName>
    <definedName name="kykiyu" localSheetId="6" hidden="1">'[90]Fax a enviar'!#REF!</definedName>
    <definedName name="kykiyu" localSheetId="0" hidden="1">'[90]Fax a enviar'!#REF!</definedName>
    <definedName name="kykiyu" localSheetId="1" hidden="1">'[90]Fax a enviar'!#REF!</definedName>
    <definedName name="kykiyu" localSheetId="2" hidden="1">'[90]Fax a enviar'!#REF!</definedName>
    <definedName name="kykiyu" localSheetId="8" hidden="1">'[90]Fax a enviar'!#REF!</definedName>
    <definedName name="kykiyu" hidden="1">'[90]Fax a enviar'!#REF!</definedName>
    <definedName name="L" localSheetId="7">[109]DA!#REF!</definedName>
    <definedName name="L" localSheetId="6">[109]DA!#REF!</definedName>
    <definedName name="L" localSheetId="1">[109]DA!#REF!</definedName>
    <definedName name="L" localSheetId="2">[109]DA!#REF!</definedName>
    <definedName name="L" localSheetId="8">[109]DA!#REF!</definedName>
    <definedName name="L">[109]DA!#REF!</definedName>
    <definedName name="L_">#N/A</definedName>
    <definedName name="LastOpenedWorkSheet" localSheetId="7">#REF!</definedName>
    <definedName name="LastOpenedWorkSheet" localSheetId="6">#REF!</definedName>
    <definedName name="LastOpenedWorkSheet" localSheetId="0">#REF!</definedName>
    <definedName name="LastOpenedWorkSheet" localSheetId="1">#REF!</definedName>
    <definedName name="LastOpenedWorkSheet" localSheetId="2">#REF!</definedName>
    <definedName name="LastOpenedWorkSheet" localSheetId="8">#REF!</definedName>
    <definedName name="LastOpenedWorkSheet">#REF!</definedName>
    <definedName name="LastRefreshed" localSheetId="6">#REF!</definedName>
    <definedName name="LastRefreshed" localSheetId="0">#REF!</definedName>
    <definedName name="LastRefreshed" localSheetId="1">#REF!</definedName>
    <definedName name="LastRefreshed" localSheetId="2">#REF!</definedName>
    <definedName name="LastRefreshed" localSheetId="8">#REF!</definedName>
    <definedName name="LastRefreshed">#REF!</definedName>
    <definedName name="LD" localSheetId="6">#REF!</definedName>
    <definedName name="LD" localSheetId="0">#REF!</definedName>
    <definedName name="LD" localSheetId="1">#REF!</definedName>
    <definedName name="LD" localSheetId="2">#REF!</definedName>
    <definedName name="LD" localSheetId="8">#REF!</definedName>
    <definedName name="LD">#REF!</definedName>
    <definedName name="LD1A" localSheetId="6">#REF!</definedName>
    <definedName name="LD1A" localSheetId="0">#REF!</definedName>
    <definedName name="LD1A" localSheetId="1">#REF!</definedName>
    <definedName name="LD1A">#REF!</definedName>
    <definedName name="LE" localSheetId="6">#REF!</definedName>
    <definedName name="LE" localSheetId="0">#REF!</definedName>
    <definedName name="LE" localSheetId="1">#REF!</definedName>
    <definedName name="LE">#REF!</definedName>
    <definedName name="LE1A" localSheetId="6">#REF!</definedName>
    <definedName name="LE1A" localSheetId="0">#REF!</definedName>
    <definedName name="LE1A" localSheetId="1">#REF!</definedName>
    <definedName name="LE1A">#REF!</definedName>
    <definedName name="LEAP" localSheetId="6">#REF!</definedName>
    <definedName name="LEAP" localSheetId="0">#REF!</definedName>
    <definedName name="LEAP" localSheetId="1">#REF!</definedName>
    <definedName name="LEAP">#REF!</definedName>
    <definedName name="LEGC" localSheetId="6">#REF!</definedName>
    <definedName name="LEGC" localSheetId="0">#REF!</definedName>
    <definedName name="LEGC">#REF!</definedName>
    <definedName name="LG" localSheetId="6">#REF!</definedName>
    <definedName name="LG" localSheetId="0">#REF!</definedName>
    <definedName name="LG">#REF!</definedName>
    <definedName name="LGperc" localSheetId="6">#REF!</definedName>
    <definedName name="LGperc" localSheetId="0">#REF!</definedName>
    <definedName name="LGperc">#REF!</definedName>
    <definedName name="LGTNONO1">[65]nonopec!#REF!</definedName>
    <definedName name="LGTNONO2">[65]nonopec!#REF!</definedName>
    <definedName name="LGTNONOPEC">[65]nonopec!#REF!</definedName>
    <definedName name="LGTNSUMM">[65]nonopec!#REF!</definedName>
    <definedName name="LGTOECD">[65]nonopec!#REF!</definedName>
    <definedName name="LGTOPEC">[65]nonopec!#REF!</definedName>
    <definedName name="LGTPCNT">[65]nonopec!#REF!</definedName>
    <definedName name="LIBOR3">[84]SUPUESTOS!$A$12:$IV$12</definedName>
    <definedName name="LIBOR6">[84]SUPUESTOS!A$11</definedName>
    <definedName name="LIBRAE" localSheetId="7">#REF!</definedName>
    <definedName name="LIBRAE" localSheetId="6">#REF!</definedName>
    <definedName name="LIBRAE" localSheetId="0">#REF!</definedName>
    <definedName name="LIBRAE" localSheetId="1">#REF!</definedName>
    <definedName name="LIBRAE" localSheetId="2">#REF!</definedName>
    <definedName name="LIBRAE" localSheetId="8">#REF!</definedName>
    <definedName name="LIBRAE">#REF!</definedName>
    <definedName name="LINES" localSheetId="6">#REF!</definedName>
    <definedName name="LINES" localSheetId="0">#REF!</definedName>
    <definedName name="LINES" localSheetId="1">#REF!</definedName>
    <definedName name="LINES" localSheetId="2">#REF!</definedName>
    <definedName name="LINES" localSheetId="8">#REF!</definedName>
    <definedName name="LINES">#REF!</definedName>
    <definedName name="liqc" localSheetId="7">[22]Programa!#REF!</definedName>
    <definedName name="liqc" localSheetId="6">[22]Programa!#REF!</definedName>
    <definedName name="liqc" localSheetId="0">[22]Programa!#REF!</definedName>
    <definedName name="liqc" localSheetId="1">[22]Programa!#REF!</definedName>
    <definedName name="liqc" localSheetId="2">[22]Programa!#REF!</definedName>
    <definedName name="liqc" localSheetId="8">[22]Programa!#REF!</definedName>
    <definedName name="liqc">[22]Programa!#REF!</definedName>
    <definedName name="liqd" localSheetId="7">[22]Programa!#REF!</definedName>
    <definedName name="liqd" localSheetId="6">[22]Programa!#REF!</definedName>
    <definedName name="liqd" localSheetId="0">[22]Programa!#REF!</definedName>
    <definedName name="liqd" localSheetId="1">[22]Programa!#REF!</definedName>
    <definedName name="liqd" localSheetId="2">[22]Programa!#REF!</definedName>
    <definedName name="liqd" localSheetId="8">[22]Programa!#REF!</definedName>
    <definedName name="liqd">[22]Programa!#REF!</definedName>
    <definedName name="Liquidez">'[49]Ranking Bancario'!$BV$5:$BZ$54</definedName>
    <definedName name="LIT" localSheetId="7">#REF!</definedName>
    <definedName name="LIT" localSheetId="6">#REF!</definedName>
    <definedName name="LIT" localSheetId="0">#REF!</definedName>
    <definedName name="LIT" localSheetId="1">#REF!</definedName>
    <definedName name="LIT" localSheetId="2">#REF!</definedName>
    <definedName name="LIT" localSheetId="8">#REF!</definedName>
    <definedName name="LIT">#REF!</definedName>
    <definedName name="lita">#N/A</definedName>
    <definedName name="LITEURO" localSheetId="7">#REF!</definedName>
    <definedName name="LITEURO" localSheetId="6">#REF!</definedName>
    <definedName name="LITEURO" localSheetId="0">#REF!</definedName>
    <definedName name="LITEURO" localSheetId="1">#REF!</definedName>
    <definedName name="LITEURO" localSheetId="2">#REF!</definedName>
    <definedName name="LITEURO" localSheetId="8">#REF!</definedName>
    <definedName name="LITEURO">#REF!</definedName>
    <definedName name="ll" localSheetId="7" hidden="1">{"Tab1",#N/A,FALSE,"P";"Tab2",#N/A,FALSE,"P"}</definedName>
    <definedName name="ll" localSheetId="6" hidden="1">{"Tab1",#N/A,FALSE,"P";"Tab2",#N/A,FALSE,"P"}</definedName>
    <definedName name="ll" localSheetId="0" hidden="1">{"Tab1",#N/A,FALSE,"P";"Tab2",#N/A,FALSE,"P"}</definedName>
    <definedName name="ll" localSheetId="1" hidden="1">{"Tab1",#N/A,FALSE,"P";"Tab2",#N/A,FALSE,"P"}</definedName>
    <definedName name="ll" localSheetId="2" hidden="1">{"Tab1",#N/A,FALSE,"P";"Tab2",#N/A,FALSE,"P"}</definedName>
    <definedName name="ll" localSheetId="8" hidden="1">{"Tab1",#N/A,FALSE,"P";"Tab2",#N/A,FALSE,"P"}</definedName>
    <definedName name="ll" hidden="1">{"Tab1",#N/A,FALSE,"P";"Tab2",#N/A,FALSE,"P"}</definedName>
    <definedName name="LLF" localSheetId="1">[56]Q3!#REF!</definedName>
    <definedName name="LLF">[56]Q3!#REF!</definedName>
    <definedName name="lll" localSheetId="7" hidden="1">{"Riqfin97",#N/A,FALSE,"Tran";"Riqfinpro",#N/A,FALSE,"Tran"}</definedName>
    <definedName name="lll" localSheetId="6" hidden="1">{"Riqfin97",#N/A,FALSE,"Tran";"Riqfinpro",#N/A,FALSE,"Tran"}</definedName>
    <definedName name="lll" localSheetId="0" hidden="1">{"Riqfin97",#N/A,FALSE,"Tran";"Riqfinpro",#N/A,FALSE,"Tran"}</definedName>
    <definedName name="lll" localSheetId="1" hidden="1">{"Riqfin97",#N/A,FALSE,"Tran";"Riqfinpro",#N/A,FALSE,"Tran"}</definedName>
    <definedName name="lll" localSheetId="2" hidden="1">{"Riqfin97",#N/A,FALSE,"Tran";"Riqfinpro",#N/A,FALSE,"Tran"}</definedName>
    <definedName name="lll" localSheetId="8" hidden="1">{"Riqfin97",#N/A,FALSE,"Tran";"Riqfinpro",#N/A,FALSE,"Tran"}</definedName>
    <definedName name="lll" hidden="1">{"Riqfin97",#N/A,FALSE,"Tran";"Riqfinpro",#N/A,FALSE,"Tran"}</definedName>
    <definedName name="llll" hidden="1">[122]M!#REF!</definedName>
    <definedName name="lllll" localSheetId="7" hidden="1">{"Tab1",#N/A,FALSE,"P";"Tab2",#N/A,FALSE,"P"}</definedName>
    <definedName name="lllll" localSheetId="6" hidden="1">{"Tab1",#N/A,FALSE,"P";"Tab2",#N/A,FALSE,"P"}</definedName>
    <definedName name="lllll" localSheetId="0" hidden="1">{"Tab1",#N/A,FALSE,"P";"Tab2",#N/A,FALSE,"P"}</definedName>
    <definedName name="lllll" localSheetId="1" hidden="1">{"Tab1",#N/A,FALSE,"P";"Tab2",#N/A,FALSE,"P"}</definedName>
    <definedName name="lllll" localSheetId="2" hidden="1">{"Tab1",#N/A,FALSE,"P";"Tab2",#N/A,FALSE,"P"}</definedName>
    <definedName name="lllll" localSheetId="8" hidden="1">{"Tab1",#N/A,FALSE,"P";"Tab2",#N/A,FALSE,"P"}</definedName>
    <definedName name="lllll" hidden="1">{"Tab1",#N/A,FALSE,"P";"Tab2",#N/A,FALSE,"P"}</definedName>
    <definedName name="llllll" localSheetId="7" hidden="1">{"Minpmon",#N/A,FALSE,"Monthinput"}</definedName>
    <definedName name="llllll" localSheetId="6" hidden="1">{"Minpmon",#N/A,FALSE,"Monthinput"}</definedName>
    <definedName name="llllll" localSheetId="0" hidden="1">{"Minpmon",#N/A,FALSE,"Monthinput"}</definedName>
    <definedName name="llllll" localSheetId="1" hidden="1">{"Minpmon",#N/A,FALSE,"Monthinput"}</definedName>
    <definedName name="llllll" localSheetId="2" hidden="1">{"Minpmon",#N/A,FALSE,"Monthinput"}</definedName>
    <definedName name="llllll" localSheetId="8" hidden="1">{"Minpmon",#N/A,FALSE,"Monthinput"}</definedName>
    <definedName name="llllll" hidden="1">{"Minpmon",#N/A,FALSE,"Monthinput"}</definedName>
    <definedName name="lllllll" localSheetId="7" hidden="1">{"bop94-99",#N/A,FALSE,"BOP";"bgdp94-99",#N/A,FALSE,"BOPGDP";"exp94-99",#N/A,FALSE,"EXP";"imp94-99",#N/A,FALSE,"IMP";"tt9499",#N/A,FALSE,"TT";"ss94-99",#N/A,FALSE,"SERV";"tran94-99",#N/A,FALSE,"TRAN";"dis95-98",#N/A,FALSE,"DISB";"amor94-99",#N/A,FALSE,"AMOR";"int94-98",#N/A,FALSE,"INT";"debt94-99",#N/A,FALSE,"DEBT"}</definedName>
    <definedName name="lllllll" localSheetId="6" hidden="1">{"bop94-99",#N/A,FALSE,"BOP";"bgdp94-99",#N/A,FALSE,"BOPGDP";"exp94-99",#N/A,FALSE,"EXP";"imp94-99",#N/A,FALSE,"IMP";"tt9499",#N/A,FALSE,"TT";"ss94-99",#N/A,FALSE,"SERV";"tran94-99",#N/A,FALSE,"TRAN";"dis95-98",#N/A,FALSE,"DISB";"amor94-99",#N/A,FALSE,"AMOR";"int94-98",#N/A,FALSE,"INT";"debt94-99",#N/A,FALSE,"DEBT"}</definedName>
    <definedName name="lllllll" localSheetId="0" hidden="1">{"bop94-99",#N/A,FALSE,"BOP";"bgdp94-99",#N/A,FALSE,"BOPGDP";"exp94-99",#N/A,FALSE,"EXP";"imp94-99",#N/A,FALSE,"IMP";"tt9499",#N/A,FALSE,"TT";"ss94-99",#N/A,FALSE,"SERV";"tran94-99",#N/A,FALSE,"TRAN";"dis95-98",#N/A,FALSE,"DISB";"amor94-99",#N/A,FALSE,"AMOR";"int94-98",#N/A,FALSE,"INT";"debt94-99",#N/A,FALSE,"DEBT"}</definedName>
    <definedName name="lllllll" localSheetId="1" hidden="1">{"bop94-99",#N/A,FALSE,"BOP";"bgdp94-99",#N/A,FALSE,"BOPGDP";"exp94-99",#N/A,FALSE,"EXP";"imp94-99",#N/A,FALSE,"IMP";"tt9499",#N/A,FALSE,"TT";"ss94-99",#N/A,FALSE,"SERV";"tran94-99",#N/A,FALSE,"TRAN";"dis95-98",#N/A,FALSE,"DISB";"amor94-99",#N/A,FALSE,"AMOR";"int94-98",#N/A,FALSE,"INT";"debt94-99",#N/A,FALSE,"DEBT"}</definedName>
    <definedName name="lllllll" localSheetId="2" hidden="1">{"bop94-99",#N/A,FALSE,"BOP";"bgdp94-99",#N/A,FALSE,"BOPGDP";"exp94-99",#N/A,FALSE,"EXP";"imp94-99",#N/A,FALSE,"IMP";"tt9499",#N/A,FALSE,"TT";"ss94-99",#N/A,FALSE,"SERV";"tran94-99",#N/A,FALSE,"TRAN";"dis95-98",#N/A,FALSE,"DISB";"amor94-99",#N/A,FALSE,"AMOR";"int94-98",#N/A,FALSE,"INT";"debt94-99",#N/A,FALSE,"DEBT"}</definedName>
    <definedName name="lllllll" localSheetId="8" hidden="1">{"bop94-99",#N/A,FALSE,"BOP";"bgdp94-99",#N/A,FALSE,"BOPGDP";"exp94-99",#N/A,FALSE,"EXP";"imp94-99",#N/A,FALSE,"IMP";"tt9499",#N/A,FALSE,"TT";"ss94-99",#N/A,FALSE,"SERV";"tran94-99",#N/A,FALSE,"TRAN";"dis95-98",#N/A,FALSE,"DISB";"amor94-99",#N/A,FALSE,"AMOR";"int94-98",#N/A,FALSE,"INT";"debt94-99",#N/A,FALSE,"DEBT"}</definedName>
    <definedName name="lllllll" hidden="1">{"bop94-99",#N/A,FALSE,"BOP";"bgdp94-99",#N/A,FALSE,"BOPGDP";"exp94-99",#N/A,FALSE,"EXP";"imp94-99",#N/A,FALSE,"IMP";"tt9499",#N/A,FALSE,"TT";"ss94-99",#N/A,FALSE,"SERV";"tran94-99",#N/A,FALSE,"TRAN";"dis95-98",#N/A,FALSE,"DISB";"amor94-99",#N/A,FALSE,"AMOR";"int94-98",#N/A,FALSE,"INT";"debt94-99",#N/A,FALSE,"DEBT"}</definedName>
    <definedName name="lllllllllllllllll" localSheetId="7" hidden="1">{"Minpmon",#N/A,FALSE,"Monthinput"}</definedName>
    <definedName name="lllllllllllllllll" localSheetId="6" hidden="1">{"Minpmon",#N/A,FALSE,"Monthinput"}</definedName>
    <definedName name="lllllllllllllllll" localSheetId="0" hidden="1">{"Minpmon",#N/A,FALSE,"Monthinput"}</definedName>
    <definedName name="lllllllllllllllll" localSheetId="1" hidden="1">{"Minpmon",#N/A,FALSE,"Monthinput"}</definedName>
    <definedName name="lllllllllllllllll" localSheetId="2" hidden="1">{"Minpmon",#N/A,FALSE,"Monthinput"}</definedName>
    <definedName name="lllllllllllllllll" localSheetId="8" hidden="1">{"Minpmon",#N/A,FALSE,"Monthinput"}</definedName>
    <definedName name="lllllllllllllllll" hidden="1">{"Minpmon",#N/A,FALSE,"Monthinput"}</definedName>
    <definedName name="lloo" localSheetId="7" hidden="1">#REF!</definedName>
    <definedName name="lloo" localSheetId="6" hidden="1">#REF!</definedName>
    <definedName name="lloo" localSheetId="0" hidden="1">#REF!</definedName>
    <definedName name="lloo" localSheetId="1" hidden="1">#REF!</definedName>
    <definedName name="lloo" localSheetId="2" hidden="1">#REF!</definedName>
    <definedName name="lloo" localSheetId="8" hidden="1">#REF!</definedName>
    <definedName name="lloo" hidden="1">#REF!</definedName>
    <definedName name="lodnjkhdnbdv" localSheetId="6">#REF!</definedName>
    <definedName name="lodnjkhdnbdv" localSheetId="0">#REF!</definedName>
    <definedName name="lodnjkhdnbdv" localSheetId="1">#REF!</definedName>
    <definedName name="lodnjkhdnbdv" localSheetId="2">#REF!</definedName>
    <definedName name="lodnjkhdnbdv" localSheetId="8">#REF!</definedName>
    <definedName name="lodnjkhdnbdv">#REF!</definedName>
    <definedName name="lolololo" localSheetId="6">#REF!</definedName>
    <definedName name="lolololo" localSheetId="0">#REF!</definedName>
    <definedName name="lolololo" localSheetId="1">#REF!</definedName>
    <definedName name="lolololo" localSheetId="2">#REF!</definedName>
    <definedName name="lolololo" localSheetId="8">#REF!</definedName>
    <definedName name="lolololo">#REF!</definedName>
    <definedName name="LONAB96" localSheetId="6">#REF!</definedName>
    <definedName name="LONAB96" localSheetId="0">#REF!</definedName>
    <definedName name="LONAB96">#REF!</definedName>
    <definedName name="LOOKUPMTH" localSheetId="6">#REF!</definedName>
    <definedName name="LOOKUPMTH" localSheetId="0">#REF!</definedName>
    <definedName name="LOOKUPMTH">#REF!</definedName>
    <definedName name="Low_external" localSheetId="6">#REF!</definedName>
    <definedName name="Low_external" localSheetId="0">#REF!</definedName>
    <definedName name="Low_external">#REF!</definedName>
    <definedName name="Low_fiscal" localSheetId="6">#REF!</definedName>
    <definedName name="Low_fiscal" localSheetId="0">#REF!</definedName>
    <definedName name="Low_fiscal">#REF!</definedName>
    <definedName name="Low_growth_extended" localSheetId="6">#REF!</definedName>
    <definedName name="Low_growth_extended" localSheetId="0">#REF!</definedName>
    <definedName name="Low_growth_extended">#REF!</definedName>
    <definedName name="Low_growth_summary" localSheetId="6">#REF!</definedName>
    <definedName name="Low_growth_summary" localSheetId="0">#REF!</definedName>
    <definedName name="Low_growth_summary">#REF!</definedName>
    <definedName name="Low_monetary" localSheetId="6">#REF!</definedName>
    <definedName name="Low_monetary" localSheetId="0">#REF!</definedName>
    <definedName name="Low_monetary">#REF!</definedName>
    <definedName name="Low_real" localSheetId="6">#REF!</definedName>
    <definedName name="Low_real" localSheetId="0">#REF!</definedName>
    <definedName name="Low_real">#REF!</definedName>
    <definedName name="Low_summary" localSheetId="6">#REF!</definedName>
    <definedName name="Low_summary" localSheetId="0">#REF!</definedName>
    <definedName name="Low_summary">#REF!</definedName>
    <definedName name="Lowest_Inter_Bank_Rate">'[67]Inter-Bank'!$M$5</definedName>
    <definedName name="LP" localSheetId="7">#REF!</definedName>
    <definedName name="LP" localSheetId="6">#REF!</definedName>
    <definedName name="LP" localSheetId="0">#REF!</definedName>
    <definedName name="LP" localSheetId="1">#REF!</definedName>
    <definedName name="LP" localSheetId="2">#REF!</definedName>
    <definedName name="LP" localSheetId="8">#REF!</definedName>
    <definedName name="LP">#REF!</definedName>
    <definedName name="LP1A" localSheetId="6">#REF!</definedName>
    <definedName name="LP1A" localSheetId="0">#REF!</definedName>
    <definedName name="LP1A" localSheetId="1">#REF!</definedName>
    <definedName name="LP1A" localSheetId="2">#REF!</definedName>
    <definedName name="LP1A" localSheetId="8">#REF!</definedName>
    <definedName name="LP1A">#REF!</definedName>
    <definedName name="LPEperc" localSheetId="6">#REF!</definedName>
    <definedName name="LPEperc" localSheetId="0">#REF!</definedName>
    <definedName name="LPEperc" localSheetId="2">#REF!</definedName>
    <definedName name="LPEperc" localSheetId="8">#REF!</definedName>
    <definedName name="LPEperc">#REF!</definedName>
    <definedName name="LPperc" localSheetId="6">#REF!</definedName>
    <definedName name="LPperc" localSheetId="0">#REF!</definedName>
    <definedName name="LPperc">#REF!</definedName>
    <definedName name="LT" localSheetId="6">#REF!</definedName>
    <definedName name="LT" localSheetId="0">#REF!</definedName>
    <definedName name="LT">#REF!</definedName>
    <definedName name="LTcirr" localSheetId="6">#REF!</definedName>
    <definedName name="LTcirr" localSheetId="0">#REF!</definedName>
    <definedName name="LTcirr">#REF!</definedName>
    <definedName name="LTr" localSheetId="6">#REF!</definedName>
    <definedName name="LTr" localSheetId="0">#REF!</definedName>
    <definedName name="LTr">#REF!</definedName>
    <definedName name="LUR">#N/A</definedName>
    <definedName name="LUXF" localSheetId="7">#REF!</definedName>
    <definedName name="LUXF" localSheetId="6">#REF!</definedName>
    <definedName name="LUXF" localSheetId="0">#REF!</definedName>
    <definedName name="LUXF" localSheetId="1">#REF!</definedName>
    <definedName name="LUXF" localSheetId="2">#REF!</definedName>
    <definedName name="LUXF" localSheetId="8">#REF!</definedName>
    <definedName name="LUXF">#REF!</definedName>
    <definedName name="LUXF1" localSheetId="6">#REF!</definedName>
    <definedName name="LUXF1" localSheetId="0">#REF!</definedName>
    <definedName name="LUXF1" localSheetId="1">#REF!</definedName>
    <definedName name="LUXF1" localSheetId="2">#REF!</definedName>
    <definedName name="LUXF1" localSheetId="8">#REF!</definedName>
    <definedName name="LUXF1">#REF!</definedName>
    <definedName name="Lyon">[64]Sheet3!$O$1</definedName>
    <definedName name="m">#N/A</definedName>
    <definedName name="MACRO" localSheetId="7">#REF!</definedName>
    <definedName name="MACRO" localSheetId="6">#REF!</definedName>
    <definedName name="MACRO" localSheetId="0">#REF!</definedName>
    <definedName name="MACRO" localSheetId="1">#REF!</definedName>
    <definedName name="MACRO" localSheetId="2">#REF!</definedName>
    <definedName name="MACRO" localSheetId="8">#REF!</definedName>
    <definedName name="MACRO">#REF!</definedName>
    <definedName name="MACRO_ASSUMP_2006" localSheetId="6">#REF!</definedName>
    <definedName name="MACRO_ASSUMP_2006" localSheetId="0">#REF!</definedName>
    <definedName name="MACRO_ASSUMP_2006" localSheetId="1">#REF!</definedName>
    <definedName name="MACRO_ASSUMP_2006" localSheetId="2">#REF!</definedName>
    <definedName name="MACRO_ASSUMP_2006" localSheetId="8">#REF!</definedName>
    <definedName name="MACRO_ASSUMP_2006">#REF!</definedName>
    <definedName name="Macro2" localSheetId="6">#REF!</definedName>
    <definedName name="Macro2" localSheetId="0">#REF!</definedName>
    <definedName name="Macro2" localSheetId="2">#REF!</definedName>
    <definedName name="Macro2" localSheetId="8">#REF!</definedName>
    <definedName name="Macro2">#REF!</definedName>
    <definedName name="Macro3" localSheetId="6">#REF!</definedName>
    <definedName name="Macro3" localSheetId="0">#REF!</definedName>
    <definedName name="Macro3">#REF!</definedName>
    <definedName name="Macro5" localSheetId="6">#REF!</definedName>
    <definedName name="Macro5" localSheetId="0">#REF!</definedName>
    <definedName name="Macro5">#REF!</definedName>
    <definedName name="Macro6" localSheetId="6">#REF!</definedName>
    <definedName name="Macro6" localSheetId="0">#REF!</definedName>
    <definedName name="Macro6">#REF!</definedName>
    <definedName name="MACROINPUT" localSheetId="6">#REF!</definedName>
    <definedName name="MACROINPUT" localSheetId="0">#REF!</definedName>
    <definedName name="MACROINPUT">#REF!</definedName>
    <definedName name="MACROS">[73]MACROS!$A$1:$A$1</definedName>
    <definedName name="maintabs">[30]QNEWLOR!$B$3:$G$17,[30]QNEWLOR!$B$20:$G$87,[30]QNEWLOR!$B$90:$G$159</definedName>
    <definedName name="MALAX" localSheetId="7">#REF!</definedName>
    <definedName name="MALAX" localSheetId="6">#REF!</definedName>
    <definedName name="MALAX" localSheetId="0">#REF!</definedName>
    <definedName name="MALAX" localSheetId="1">#REF!</definedName>
    <definedName name="MALAX" localSheetId="2">#REF!</definedName>
    <definedName name="MALAX" localSheetId="8">#REF!</definedName>
    <definedName name="MALAX">#REF!</definedName>
    <definedName name="MALAX1" localSheetId="6">#REF!</definedName>
    <definedName name="MALAX1" localSheetId="0">#REF!</definedName>
    <definedName name="MALAX1" localSheetId="1">#REF!</definedName>
    <definedName name="MALAX1" localSheetId="2">#REF!</definedName>
    <definedName name="MALAX1" localSheetId="8">#REF!</definedName>
    <definedName name="MALAX1">#REF!</definedName>
    <definedName name="Malaysia" localSheetId="6">#REF!</definedName>
    <definedName name="Malaysia" localSheetId="0">#REF!</definedName>
    <definedName name="Malaysia" localSheetId="2">#REF!</definedName>
    <definedName name="Malaysia" localSheetId="8">#REF!</definedName>
    <definedName name="Malaysia">#REF!</definedName>
    <definedName name="MANUAL" localSheetId="6">#REF!</definedName>
    <definedName name="MANUAL" localSheetId="0">#REF!</definedName>
    <definedName name="MANUAL">#REF!</definedName>
    <definedName name="mapa1" localSheetId="6">#REF!</definedName>
    <definedName name="mapa1" localSheetId="0">#REF!</definedName>
    <definedName name="mapa1">#REF!</definedName>
    <definedName name="mapa2" localSheetId="6">#REF!</definedName>
    <definedName name="mapa2" localSheetId="0">#REF!</definedName>
    <definedName name="mapa2">#REF!</definedName>
    <definedName name="mar" localSheetId="6">[22]Programa!#REF!</definedName>
    <definedName name="mar" localSheetId="1">[22]Programa!#REF!</definedName>
    <definedName name="mar">[22]Programa!#REF!</definedName>
    <definedName name="MAR._89" localSheetId="7">#REF!</definedName>
    <definedName name="MAR._89" localSheetId="6">#REF!</definedName>
    <definedName name="MAR._89" localSheetId="0">#REF!</definedName>
    <definedName name="MAR._89" localSheetId="1">#REF!</definedName>
    <definedName name="MAR._89" localSheetId="2">#REF!</definedName>
    <definedName name="MAR._89" localSheetId="8">#REF!</definedName>
    <definedName name="MAR._89">#REF!</definedName>
    <definedName name="Maturity_IDA">[98]NPV!$B$26</definedName>
    <definedName name="Maturity_IDA1" localSheetId="7">#REF!</definedName>
    <definedName name="Maturity_IDA1" localSheetId="6">#REF!</definedName>
    <definedName name="Maturity_IDA1" localSheetId="0">#REF!</definedName>
    <definedName name="Maturity_IDA1" localSheetId="1">#REF!</definedName>
    <definedName name="Maturity_IDA1" localSheetId="2">#REF!</definedName>
    <definedName name="Maturity_IDA1" localSheetId="8">#REF!</definedName>
    <definedName name="Maturity_IDA1">#REF!</definedName>
    <definedName name="Maturity_NC" localSheetId="7">[98]NPV!#REF!</definedName>
    <definedName name="Maturity_NC" localSheetId="6">[98]NPV!#REF!</definedName>
    <definedName name="Maturity_NC" localSheetId="0">[98]NPV!#REF!</definedName>
    <definedName name="Maturity_NC" localSheetId="1">#REF!</definedName>
    <definedName name="Maturity_NC" localSheetId="2">[98]NPV!#REF!</definedName>
    <definedName name="Maturity_NC" localSheetId="8">[98]NPV!#REF!</definedName>
    <definedName name="Maturity_NC">[98]NPV!#REF!</definedName>
    <definedName name="may" localSheetId="7">[22]Programa!#REF!</definedName>
    <definedName name="may" localSheetId="6">[22]Programa!#REF!</definedName>
    <definedName name="may" localSheetId="1">#REF!</definedName>
    <definedName name="may" localSheetId="2">[22]Programa!#REF!</definedName>
    <definedName name="may" localSheetId="8">[22]Programa!#REF!</definedName>
    <definedName name="may">[22]Programa!#REF!</definedName>
    <definedName name="MAY._89" localSheetId="7">#REF!</definedName>
    <definedName name="MAY._89" localSheetId="6">#REF!</definedName>
    <definedName name="MAY._89" localSheetId="0">#REF!</definedName>
    <definedName name="MAY._89" localSheetId="1">#REF!</definedName>
    <definedName name="MAY._89" localSheetId="2">#REF!</definedName>
    <definedName name="MAY._89" localSheetId="8">#REF!</definedName>
    <definedName name="MAY._89">#REF!</definedName>
    <definedName name="MCPI" localSheetId="6">#REF!</definedName>
    <definedName name="MCPI" localSheetId="0">#REF!</definedName>
    <definedName name="MCPI" localSheetId="1">#REF!</definedName>
    <definedName name="MCPI" localSheetId="2">#REF!</definedName>
    <definedName name="MCPI" localSheetId="8">#REF!</definedName>
    <definedName name="MCPI">#REF!</definedName>
    <definedName name="MCV">#N/A</definedName>
    <definedName name="MCV_B">#N/A</definedName>
    <definedName name="MCV_B1" localSheetId="7">#REF!</definedName>
    <definedName name="MCV_B1" localSheetId="6">#REF!</definedName>
    <definedName name="MCV_B1" localSheetId="0">#REF!</definedName>
    <definedName name="MCV_B1" localSheetId="1">#REF!</definedName>
    <definedName name="MCV_B1" localSheetId="2">#REF!</definedName>
    <definedName name="MCV_B1" localSheetId="8">#REF!</definedName>
    <definedName name="MCV_B1">#REF!</definedName>
    <definedName name="mcv_b2">[1]Q6!$E$141:$AH$141</definedName>
    <definedName name="MCV_D">#N/A</definedName>
    <definedName name="MCV_D1" localSheetId="7">#REF!</definedName>
    <definedName name="MCV_D1" localSheetId="6">#REF!</definedName>
    <definedName name="MCV_D1" localSheetId="0">#REF!</definedName>
    <definedName name="MCV_D1" localSheetId="1">#REF!</definedName>
    <definedName name="MCV_D1" localSheetId="2">#REF!</definedName>
    <definedName name="MCV_D1" localSheetId="8">#REF!</definedName>
    <definedName name="MCV_D1">#REF!</definedName>
    <definedName name="MCV_N">#N/A</definedName>
    <definedName name="MCV_T">#N/A</definedName>
    <definedName name="MCV_T1" localSheetId="7">#REF!</definedName>
    <definedName name="MCV_T1" localSheetId="6">#REF!</definedName>
    <definedName name="MCV_T1" localSheetId="0">#REF!</definedName>
    <definedName name="MCV_T1" localSheetId="1">#REF!</definedName>
    <definedName name="MCV_T1" localSheetId="2">#REF!</definedName>
    <definedName name="MCV_T1" localSheetId="8">#REF!</definedName>
    <definedName name="MCV_T1">#REF!</definedName>
    <definedName name="mdavila" localSheetId="7">#REF!</definedName>
    <definedName name="mdavila" localSheetId="6">#REF!</definedName>
    <definedName name="mdavila" localSheetId="0">#REF!</definedName>
    <definedName name="mdavila" localSheetId="1">#REF!</definedName>
    <definedName name="mdavila" localSheetId="2">#REF!</definedName>
    <definedName name="mdavila" localSheetId="8">#REF!</definedName>
    <definedName name="mdavila">#REF!</definedName>
    <definedName name="me" localSheetId="7">[22]Programa!#REF!</definedName>
    <definedName name="me" localSheetId="6">[22]Programa!#REF!</definedName>
    <definedName name="me" localSheetId="0">[22]Programa!#REF!</definedName>
    <definedName name="me" localSheetId="1">[22]Programa!#REF!</definedName>
    <definedName name="me" localSheetId="2">[22]Programa!#REF!</definedName>
    <definedName name="me" localSheetId="8">[22]Programa!#REF!</definedName>
    <definedName name="me">[22]Programa!#REF!</definedName>
    <definedName name="Mecon">'[86]graf 1'!$A$3:$C$28</definedName>
    <definedName name="MEDTERM" localSheetId="7">#REF!</definedName>
    <definedName name="MEDTERM" localSheetId="6">#REF!</definedName>
    <definedName name="MEDTERM" localSheetId="0">#REF!</definedName>
    <definedName name="MEDTERM" localSheetId="1">#REF!</definedName>
    <definedName name="MEDTERM" localSheetId="2">#REF!</definedName>
    <definedName name="MEDTERM" localSheetId="8">#REF!</definedName>
    <definedName name="MEDTERM">#REF!</definedName>
    <definedName name="MENORES" localSheetId="7">#REF!</definedName>
    <definedName name="MENORES" localSheetId="6">#REF!</definedName>
    <definedName name="MENORES" localSheetId="0">#REF!</definedName>
    <definedName name="MENORES" localSheetId="1">#REF!</definedName>
    <definedName name="MENORES" localSheetId="2">#REF!</definedName>
    <definedName name="MENORES" localSheetId="8">#REF!</definedName>
    <definedName name="MENORES">#REF!</definedName>
    <definedName name="Meses">[123]Codigos!$A$14:$B$25</definedName>
    <definedName name="MEX" localSheetId="7">#REF!</definedName>
    <definedName name="MEX" localSheetId="6">#REF!</definedName>
    <definedName name="MEX" localSheetId="0">#REF!</definedName>
    <definedName name="MEX" localSheetId="1">#REF!</definedName>
    <definedName name="MEX" localSheetId="2">#REF!</definedName>
    <definedName name="MEX" localSheetId="8">#REF!</definedName>
    <definedName name="MEX">#REF!</definedName>
    <definedName name="MFISCAL" localSheetId="7">'[39]Annual Raw Data'!#REF!</definedName>
    <definedName name="MFISCAL" localSheetId="6">'[39]Annual Raw Data'!#REF!</definedName>
    <definedName name="MFISCAL" localSheetId="0">'[39]Annual Raw Data'!#REF!</definedName>
    <definedName name="MFISCAL" localSheetId="1">'[39]Annual Raw Data'!#REF!</definedName>
    <definedName name="MFISCAL" localSheetId="2">'[39]Annual Raw Data'!#REF!</definedName>
    <definedName name="MFISCAL" localSheetId="8">'[39]Annual Raw Data'!#REF!</definedName>
    <definedName name="MFISCAL">'[39]Annual Raw Data'!#REF!</definedName>
    <definedName name="mflowsa" localSheetId="1">#REF!</definedName>
    <definedName name="mflowsa">[17]!mflowsa</definedName>
    <definedName name="mflowsq" localSheetId="1">#REF!</definedName>
    <definedName name="mflowsq">[17]!mflowsq</definedName>
    <definedName name="MICRO" localSheetId="7">#REF!</definedName>
    <definedName name="MICRO" localSheetId="6">#REF!</definedName>
    <definedName name="MICRO" localSheetId="0">#REF!</definedName>
    <definedName name="MICRO" localSheetId="1">#REF!</definedName>
    <definedName name="MICRO" localSheetId="2">#REF!</definedName>
    <definedName name="MICRO" localSheetId="8">#REF!</definedName>
    <definedName name="MICRO">#REF!</definedName>
    <definedName name="MIDDLE" localSheetId="6">#REF!</definedName>
    <definedName name="MIDDLE" localSheetId="0">#REF!</definedName>
    <definedName name="MIDDLE" localSheetId="1">#REF!</definedName>
    <definedName name="MIDDLE" localSheetId="2">#REF!</definedName>
    <definedName name="MIDDLE" localSheetId="8">#REF!</definedName>
    <definedName name="MIDDLE">#REF!</definedName>
    <definedName name="Million_b_d">[65]nonopec!$D$426:$D$426</definedName>
    <definedName name="MINISTÉRIO_DA_PREVIDÊNCIA_E_ASSISTÊNCIA_SOCIAL" localSheetId="7">#REF!</definedName>
    <definedName name="MINISTÉRIO_DA_PREVIDÊNCIA_E_ASSISTÊNCIA_SOCIAL" localSheetId="6">#REF!</definedName>
    <definedName name="MINISTÉRIO_DA_PREVIDÊNCIA_E_ASSISTÊNCIA_SOCIAL" localSheetId="0">#REF!</definedName>
    <definedName name="MINISTÉRIO_DA_PREVIDÊNCIA_E_ASSISTÊNCIA_SOCIAL" localSheetId="1">#REF!</definedName>
    <definedName name="MINISTÉRIO_DA_PREVIDÊNCIA_E_ASSISTÊNCIA_SOCIAL" localSheetId="2">#REF!</definedName>
    <definedName name="MINISTÉRIO_DA_PREVIDÊNCIA_E_ASSISTÊNCIA_SOCIAL" localSheetId="8">#REF!</definedName>
    <definedName name="MINISTÉRIO_DA_PREVIDÊNCIA_E_ASSISTÊNCIA_SOCIAL">#REF!</definedName>
    <definedName name="MIRIAMA" localSheetId="6">#REF!</definedName>
    <definedName name="MIRIAMA" localSheetId="0">#REF!</definedName>
    <definedName name="MIRIAMA" localSheetId="1">#REF!</definedName>
    <definedName name="MIRIAMA" localSheetId="2">#REF!</definedName>
    <definedName name="MIRIAMA" localSheetId="8">#REF!</definedName>
    <definedName name="MIRIAMA">#REF!</definedName>
    <definedName name="MIRIAMB" localSheetId="6">#REF!</definedName>
    <definedName name="MIRIAMB" localSheetId="0">#REF!</definedName>
    <definedName name="MIRIAMB" localSheetId="1">#REF!</definedName>
    <definedName name="MIRIAMB" localSheetId="2">#REF!</definedName>
    <definedName name="MIRIAMB" localSheetId="8">#REF!</definedName>
    <definedName name="MIRIAMB">#REF!</definedName>
    <definedName name="MISC3" localSheetId="6">#REF!</definedName>
    <definedName name="MISC3" localSheetId="0">#REF!</definedName>
    <definedName name="MISC3">#REF!</definedName>
    <definedName name="MISC4">[19]OUTPUT!#REF!</definedName>
    <definedName name="mmm" localSheetId="7" hidden="1">{"Riqfin97",#N/A,FALSE,"Tran";"Riqfinpro",#N/A,FALSE,"Tran"}</definedName>
    <definedName name="mmm" localSheetId="6" hidden="1">{"Riqfin97",#N/A,FALSE,"Tran";"Riqfinpro",#N/A,FALSE,"Tran"}</definedName>
    <definedName name="mmm" localSheetId="0" hidden="1">{"Riqfin97",#N/A,FALSE,"Tran";"Riqfinpro",#N/A,FALSE,"Tran"}</definedName>
    <definedName name="mmm" localSheetId="1" hidden="1">{"Riqfin97",#N/A,FALSE,"Tran";"Riqfinpro",#N/A,FALSE,"Tran"}</definedName>
    <definedName name="mmm" localSheetId="2" hidden="1">{"Riqfin97",#N/A,FALSE,"Tran";"Riqfinpro",#N/A,FALSE,"Tran"}</definedName>
    <definedName name="mmm" localSheetId="8" hidden="1">{"Riqfin97",#N/A,FALSE,"Tran";"Riqfinpro",#N/A,FALSE,"Tran"}</definedName>
    <definedName name="mmm" hidden="1">{"Riqfin97",#N/A,FALSE,"Tran";"Riqfinpro",#N/A,FALSE,"Tran"}</definedName>
    <definedName name="mmmm" localSheetId="7" hidden="1">{"Tab1",#N/A,FALSE,"P";"Tab2",#N/A,FALSE,"P"}</definedName>
    <definedName name="mmmm" localSheetId="6" hidden="1">{"Tab1",#N/A,FALSE,"P";"Tab2",#N/A,FALSE,"P"}</definedName>
    <definedName name="mmmm" localSheetId="0" hidden="1">{"Tab1",#N/A,FALSE,"P";"Tab2",#N/A,FALSE,"P"}</definedName>
    <definedName name="mmmm" localSheetId="1" hidden="1">{"Tab1",#N/A,FALSE,"P";"Tab2",#N/A,FALSE,"P"}</definedName>
    <definedName name="mmmm" localSheetId="2" hidden="1">{"Tab1",#N/A,FALSE,"P";"Tab2",#N/A,FALSE,"P"}</definedName>
    <definedName name="mmmm" localSheetId="8" hidden="1">{"Tab1",#N/A,FALSE,"P";"Tab2",#N/A,FALSE,"P"}</definedName>
    <definedName name="mmmm" hidden="1">{"Tab1",#N/A,FALSE,"P";"Tab2",#N/A,FALSE,"P"}</definedName>
    <definedName name="mmmmm" localSheetId="7" hidden="1">{"Riqfin97",#N/A,FALSE,"Tran";"Riqfinpro",#N/A,FALSE,"Tran"}</definedName>
    <definedName name="mmmmm" localSheetId="6" hidden="1">{"Riqfin97",#N/A,FALSE,"Tran";"Riqfinpro",#N/A,FALSE,"Tran"}</definedName>
    <definedName name="mmmmm" localSheetId="0" hidden="1">{"Riqfin97",#N/A,FALSE,"Tran";"Riqfinpro",#N/A,FALSE,"Tran"}</definedName>
    <definedName name="mmmmm" localSheetId="1" hidden="1">{"Riqfin97",#N/A,FALSE,"Tran";"Riqfinpro",#N/A,FALSE,"Tran"}</definedName>
    <definedName name="mmmmm" localSheetId="2" hidden="1">{"Riqfin97",#N/A,FALSE,"Tran";"Riqfinpro",#N/A,FALSE,"Tran"}</definedName>
    <definedName name="mmmmm" localSheetId="8" hidden="1">{"Riqfin97",#N/A,FALSE,"Tran";"Riqfinpro",#N/A,FALSE,"Tran"}</definedName>
    <definedName name="mmmmm" hidden="1">{"Riqfin97",#N/A,FALSE,"Tran";"Riqfinpro",#N/A,FALSE,"Tran"}</definedName>
    <definedName name="mmmmmmmmm" localSheetId="7" hidden="1">{"Riqfin97",#N/A,FALSE,"Tran";"Riqfinpro",#N/A,FALSE,"Tran"}</definedName>
    <definedName name="mmmmmmmmm" localSheetId="6" hidden="1">{"Riqfin97",#N/A,FALSE,"Tran";"Riqfinpro",#N/A,FALSE,"Tran"}</definedName>
    <definedName name="mmmmmmmmm" localSheetId="0" hidden="1">{"Riqfin97",#N/A,FALSE,"Tran";"Riqfinpro",#N/A,FALSE,"Tran"}</definedName>
    <definedName name="mmmmmmmmm" localSheetId="1" hidden="1">{"Riqfin97",#N/A,FALSE,"Tran";"Riqfinpro",#N/A,FALSE,"Tran"}</definedName>
    <definedName name="mmmmmmmmm" localSheetId="2" hidden="1">{"Riqfin97",#N/A,FALSE,"Tran";"Riqfinpro",#N/A,FALSE,"Tran"}</definedName>
    <definedName name="mmmmmmmmm" localSheetId="8" hidden="1">{"Riqfin97",#N/A,FALSE,"Tran";"Riqfinpro",#N/A,FALSE,"Tran"}</definedName>
    <definedName name="mmmmmmmmm" hidden="1">{"Riqfin97",#N/A,FALSE,"Tran";"Riqfinpro",#N/A,FALSE,"Tran"}</definedName>
    <definedName name="MN">[58]BCP!#REF!</definedName>
    <definedName name="MNDATES" localSheetId="7">#REF!</definedName>
    <definedName name="MNDATES" localSheetId="6">#REF!</definedName>
    <definedName name="MNDATES" localSheetId="0">#REF!</definedName>
    <definedName name="MNDATES" localSheetId="1">#REF!</definedName>
    <definedName name="MNDATES" localSheetId="2">#REF!</definedName>
    <definedName name="MNDATES" localSheetId="8">#REF!</definedName>
    <definedName name="MNDATES">#REF!</definedName>
    <definedName name="MNP" localSheetId="7">[58]BCP!#REF!</definedName>
    <definedName name="MNP" localSheetId="6">[58]BCP!#REF!</definedName>
    <definedName name="MNP" localSheetId="0">[58]BCP!#REF!</definedName>
    <definedName name="MNP" localSheetId="1">#REF!</definedName>
    <definedName name="MNP" localSheetId="8">[58]BCP!#REF!</definedName>
    <definedName name="MNP">[58]BCP!#REF!</definedName>
    <definedName name="Módulo2.completo">#N/A</definedName>
    <definedName name="MON_SM" localSheetId="7">#REF!</definedName>
    <definedName name="MON_SM" localSheetId="6">#REF!</definedName>
    <definedName name="MON_SM" localSheetId="0">#REF!</definedName>
    <definedName name="MON_SM" localSheetId="1">#REF!</definedName>
    <definedName name="MON_SM" localSheetId="2">#REF!</definedName>
    <definedName name="MON_SM" localSheetId="8">#REF!</definedName>
    <definedName name="MON_SM">#REF!</definedName>
    <definedName name="MONF_SM" localSheetId="7">#REF!</definedName>
    <definedName name="MONF_SM" localSheetId="6">#REF!</definedName>
    <definedName name="MONF_SM" localSheetId="0">#REF!</definedName>
    <definedName name="MONF_SM" localSheetId="1">#REF!</definedName>
    <definedName name="MONF_SM" localSheetId="2">#REF!</definedName>
    <definedName name="MONF_SM" localSheetId="8">#REF!</definedName>
    <definedName name="MONF_SM">#REF!</definedName>
    <definedName name="Month" localSheetId="6">#REF!</definedName>
    <definedName name="Month" localSheetId="0">#REF!</definedName>
    <definedName name="Month" localSheetId="1">#REF!</definedName>
    <definedName name="Month" localSheetId="2">#REF!</definedName>
    <definedName name="Month" localSheetId="8">#REF!</definedName>
    <definedName name="Month">#REF!</definedName>
    <definedName name="MonthIndex" localSheetId="6">#REF!</definedName>
    <definedName name="MonthIndex" localSheetId="0">#REF!</definedName>
    <definedName name="MonthIndex" localSheetId="1">#REF!</definedName>
    <definedName name="MonthIndex">#REF!</definedName>
    <definedName name="MonthlyInf">[83]CPI!$A$403:$N$559</definedName>
    <definedName name="MONTHS">[78]MONTHLY!$BV$3:$CG$3</definedName>
    <definedName name="MONY" localSheetId="7">#REF!</definedName>
    <definedName name="MONY" localSheetId="6">#REF!</definedName>
    <definedName name="MONY" localSheetId="0">#REF!</definedName>
    <definedName name="MONY" localSheetId="1">#REF!</definedName>
    <definedName name="MONY" localSheetId="2">#REF!</definedName>
    <definedName name="MONY" localSheetId="8">#REF!</definedName>
    <definedName name="MONY">#REF!</definedName>
    <definedName name="moodys" localSheetId="7">'[124]Credit ratings on 1st issues'!#REF!</definedName>
    <definedName name="moodys" localSheetId="6">'[124]Credit ratings on 1st issues'!#REF!</definedName>
    <definedName name="moodys" localSheetId="0">'[124]Credit ratings on 1st issues'!#REF!</definedName>
    <definedName name="moodys" localSheetId="1">#REF!</definedName>
    <definedName name="moodys" localSheetId="2">'[124]Credit ratings on 1st issues'!#REF!</definedName>
    <definedName name="moodys" localSheetId="8">'[124]Credit ratings on 1st issues'!#REF!</definedName>
    <definedName name="moodys">'[124]Credit ratings on 1st issues'!#REF!</definedName>
    <definedName name="MPETROLEO" localSheetId="7">#REF!</definedName>
    <definedName name="MPETROLEO" localSheetId="6">#REF!</definedName>
    <definedName name="MPETROLEO" localSheetId="0">#REF!</definedName>
    <definedName name="MPETROLEO" localSheetId="1">#REF!</definedName>
    <definedName name="MPETROLEO" localSheetId="2">#REF!</definedName>
    <definedName name="MPETROLEO" localSheetId="8">#REF!</definedName>
    <definedName name="MPETROLEO">#REF!</definedName>
    <definedName name="msci">[104]Sheet1!$H$2:$K$24</definedName>
    <definedName name="mscid">[104]Sheet1!$B$2:$E$24</definedName>
    <definedName name="mscil">[104]Sheet1!$H$2:$K$24</definedName>
    <definedName name="mstocksa" localSheetId="1">#REF!</definedName>
    <definedName name="mstocksa">[17]!mstocksa</definedName>
    <definedName name="mstocksq" localSheetId="1">#REF!</definedName>
    <definedName name="mstocksq">[17]!mstocksq</definedName>
    <definedName name="mte" localSheetId="7" hidden="1">{"Riqfin97",#N/A,FALSE,"Tran";"Riqfinpro",#N/A,FALSE,"Tran"}</definedName>
    <definedName name="mte" localSheetId="6" hidden="1">{"Riqfin97",#N/A,FALSE,"Tran";"Riqfinpro",#N/A,FALSE,"Tran"}</definedName>
    <definedName name="mte" localSheetId="0" hidden="1">{"Riqfin97",#N/A,FALSE,"Tran";"Riqfinpro",#N/A,FALSE,"Tran"}</definedName>
    <definedName name="mte" localSheetId="1" hidden="1">{"Riqfin97",#N/A,FALSE,"Tran";"Riqfinpro",#N/A,FALSE,"Tran"}</definedName>
    <definedName name="mte" localSheetId="2" hidden="1">{"Riqfin97",#N/A,FALSE,"Tran";"Riqfinpro",#N/A,FALSE,"Tran"}</definedName>
    <definedName name="mte" localSheetId="8" hidden="1">{"Riqfin97",#N/A,FALSE,"Tran";"Riqfinpro",#N/A,FALSE,"Tran"}</definedName>
    <definedName name="mte" hidden="1">{"Riqfin97",#N/A,FALSE,"Tran";"Riqfinpro",#N/A,FALSE,"Tran"}</definedName>
    <definedName name="MUNI96" localSheetId="7">#REF!</definedName>
    <definedName name="MUNI96" localSheetId="6">#REF!</definedName>
    <definedName name="MUNI96" localSheetId="0">#REF!</definedName>
    <definedName name="MUNI96" localSheetId="1">#REF!</definedName>
    <definedName name="MUNI96" localSheetId="2">#REF!</definedName>
    <definedName name="MUNI96" localSheetId="8">#REF!</definedName>
    <definedName name="MUNI96">#REF!</definedName>
    <definedName name="Municipios" localSheetId="7">#REF!</definedName>
    <definedName name="Municipios" localSheetId="6">#REF!</definedName>
    <definedName name="Municipios" localSheetId="0">#REF!</definedName>
    <definedName name="Municipios" localSheetId="1">#REF!</definedName>
    <definedName name="Municipios" localSheetId="2">#REF!</definedName>
    <definedName name="Municipios" localSheetId="8">#REF!</definedName>
    <definedName name="Municipios">#REF!</definedName>
    <definedName name="n" localSheetId="7" hidden="1">{"Minpmon",#N/A,FALSE,"Monthinput"}</definedName>
    <definedName name="n" localSheetId="6" hidden="1">{"Minpmon",#N/A,FALSE,"Monthinput"}</definedName>
    <definedName name="n" localSheetId="0" hidden="1">{"Minpmon",#N/A,FALSE,"Monthinput"}</definedName>
    <definedName name="n" localSheetId="1" hidden="1">{"Minpmon",#N/A,FALSE,"Monthinput"}</definedName>
    <definedName name="n" localSheetId="2" hidden="1">{"Minpmon",#N/A,FALSE,"Monthinput"}</definedName>
    <definedName name="n" localSheetId="8" hidden="1">{"Minpmon",#N/A,FALSE,"Monthinput"}</definedName>
    <definedName name="n" hidden="1">{"Minpmon",#N/A,FALSE,"Monthinput"}</definedName>
    <definedName name="names">'[45]shared data'!$B$7:$O$7</definedName>
    <definedName name="NAMES_A">'[45]shared data'!$B$5:$B$223</definedName>
    <definedName name="names_w" localSheetId="7">#REF!</definedName>
    <definedName name="names_w" localSheetId="6">#REF!</definedName>
    <definedName name="names_w" localSheetId="0">#REF!</definedName>
    <definedName name="names_w" localSheetId="1">#REF!</definedName>
    <definedName name="names_w" localSheetId="2">#REF!</definedName>
    <definedName name="names_w" localSheetId="8">#REF!</definedName>
    <definedName name="names_w">#REF!</definedName>
    <definedName name="NC_R" localSheetId="7">[56]Q1!#REF!</definedName>
    <definedName name="NC_R" localSheetId="6">[56]Q1!#REF!</definedName>
    <definedName name="NC_R" localSheetId="0">[56]Q1!#REF!</definedName>
    <definedName name="NC_R" localSheetId="1">[56]Q1!#REF!</definedName>
    <definedName name="NC_R" localSheetId="2">[56]Q1!#REF!</definedName>
    <definedName name="NC_R" localSheetId="8">[56]Q1!#REF!</definedName>
    <definedName name="NC_R">[56]Q1!#REF!</definedName>
    <definedName name="NCG">#N/A</definedName>
    <definedName name="NCG_R">#N/A</definedName>
    <definedName name="NCP">#N/A</definedName>
    <definedName name="NCP_R">#N/A</definedName>
    <definedName name="Ndf">[51]CIRRs!$C$69</definedName>
    <definedName name="NE" localSheetId="7">#REF!</definedName>
    <definedName name="NE" localSheetId="6">#REF!</definedName>
    <definedName name="NE" localSheetId="0">#REF!</definedName>
    <definedName name="NE" localSheetId="1">#REF!</definedName>
    <definedName name="NE" localSheetId="2">#REF!</definedName>
    <definedName name="NE" localSheetId="8">#REF!</definedName>
    <definedName name="NE">#REF!</definedName>
    <definedName name="NECESSIDADE_DE_FINANCIAMENTO" localSheetId="6">#REF!</definedName>
    <definedName name="NECESSIDADE_DE_FINANCIAMENTO" localSheetId="0">#REF!</definedName>
    <definedName name="NECESSIDADE_DE_FINANCIAMENTO" localSheetId="1">#REF!</definedName>
    <definedName name="NECESSIDADE_DE_FINANCIAMENTO" localSheetId="2">#REF!</definedName>
    <definedName name="NECESSIDADE_DE_FINANCIAMENTO" localSheetId="8">#REF!</definedName>
    <definedName name="NECESSIDADE_DE_FINANCIAMENTO">#REF!</definedName>
    <definedName name="NEperc" localSheetId="6">#REF!</definedName>
    <definedName name="NEperc" localSheetId="0">#REF!</definedName>
    <definedName name="NEperc" localSheetId="1">#REF!</definedName>
    <definedName name="NEperc" localSheetId="2">#REF!</definedName>
    <definedName name="NEperc" localSheetId="8">#REF!</definedName>
    <definedName name="NEperc">#REF!</definedName>
    <definedName name="Netherlands_wt">'[66]OECD wgt'!$B$26</definedName>
    <definedName name="new" localSheetId="7">#REF!</definedName>
    <definedName name="new" localSheetId="6">#REF!</definedName>
    <definedName name="new" localSheetId="0">#REF!</definedName>
    <definedName name="new" localSheetId="1">#REF!</definedName>
    <definedName name="new" localSheetId="2">#REF!</definedName>
    <definedName name="new" localSheetId="8">#REF!</definedName>
    <definedName name="new">#REF!</definedName>
    <definedName name="NEWSHEET" localSheetId="6">#REF!</definedName>
    <definedName name="NEWSHEET" localSheetId="0">#REF!</definedName>
    <definedName name="NEWSHEET" localSheetId="1">#REF!</definedName>
    <definedName name="NEWSHEET" localSheetId="2">#REF!</definedName>
    <definedName name="NEWSHEET" localSheetId="8">#REF!</definedName>
    <definedName name="NEWSHEET">#REF!</definedName>
    <definedName name="nfa_by_bank" localSheetId="6">#REF!</definedName>
    <definedName name="nfa_by_bank" localSheetId="0">#REF!</definedName>
    <definedName name="nfa_by_bank" localSheetId="2">#REF!</definedName>
    <definedName name="nfa_by_bank" localSheetId="8">#REF!</definedName>
    <definedName name="nfa_by_bank">#REF!</definedName>
    <definedName name="NFB_R" localSheetId="6">[56]Q1!#REF!</definedName>
    <definedName name="NFB_R" localSheetId="0">[56]Q1!#REF!</definedName>
    <definedName name="NFB_R" localSheetId="1">[56]Q1!#REF!</definedName>
    <definedName name="NFB_R" localSheetId="2">[56]Q1!#REF!</definedName>
    <definedName name="NFB_R" localSheetId="8">[56]Q1!#REF!</definedName>
    <definedName name="NFB_R">[56]Q1!#REF!</definedName>
    <definedName name="NFB_R_GDP" localSheetId="6">[56]Q1!#REF!</definedName>
    <definedName name="NFB_R_GDP" localSheetId="0">[56]Q1!#REF!</definedName>
    <definedName name="NFB_R_GDP" localSheetId="1">[56]Q1!#REF!</definedName>
    <definedName name="NFB_R_GDP" localSheetId="2">[56]Q1!#REF!</definedName>
    <definedName name="NFB_R_GDP" localSheetId="8">[56]Q1!#REF!</definedName>
    <definedName name="NFB_R_GDP">[56]Q1!#REF!</definedName>
    <definedName name="NFI">#N/A</definedName>
    <definedName name="NFI_R">#N/A</definedName>
    <definedName name="NFIP" localSheetId="7">#REF!</definedName>
    <definedName name="NFIP" localSheetId="6">#REF!</definedName>
    <definedName name="NFIP" localSheetId="0">#REF!</definedName>
    <definedName name="NFIP" localSheetId="1">#REF!</definedName>
    <definedName name="NFIP" localSheetId="2">#REF!</definedName>
    <definedName name="NFIP" localSheetId="8">#REF!</definedName>
    <definedName name="NFIP">#REF!</definedName>
    <definedName name="NFPS_" localSheetId="7">[38]OPS!#REF!</definedName>
    <definedName name="NFPS_" localSheetId="6">[38]OPS!#REF!</definedName>
    <definedName name="NFPS_" localSheetId="0">[38]OPS!#REF!</definedName>
    <definedName name="NFPS_" localSheetId="1">[38]OPS!#REF!</definedName>
    <definedName name="NFPS_" localSheetId="2">[38]OPS!#REF!</definedName>
    <definedName name="NFPS_" localSheetId="8">[38]OPS!#REF!</definedName>
    <definedName name="NFPS_">[38]OPS!#REF!</definedName>
    <definedName name="NGDP">#N/A</definedName>
    <definedName name="NGDP_D" localSheetId="6">[56]Q3!#REF!</definedName>
    <definedName name="NGDP_D" localSheetId="0">[56]Q3!#REF!</definedName>
    <definedName name="NGDP_D" localSheetId="1">[56]Q3!#REF!</definedName>
    <definedName name="NGDP_D" localSheetId="2">[56]Q3!#REF!</definedName>
    <definedName name="NGDP_D" localSheetId="8">[56]Q3!#REF!</definedName>
    <definedName name="NGDP_D">[56]Q3!#REF!</definedName>
    <definedName name="NGDP_DG">#N/A</definedName>
    <definedName name="NGDP_R">#N/A</definedName>
    <definedName name="NGDP_RG">#N/A</definedName>
    <definedName name="ngdp2">[37]Q2!$E$47:$AH$47</definedName>
    <definedName name="NGDPA" localSheetId="7">#REF!</definedName>
    <definedName name="NGDPA" localSheetId="6">#REF!</definedName>
    <definedName name="NGDPA" localSheetId="0">#REF!</definedName>
    <definedName name="NGDPA" localSheetId="1">#REF!</definedName>
    <definedName name="NGDPA" localSheetId="2">#REF!</definedName>
    <definedName name="NGDPA" localSheetId="8">#REF!</definedName>
    <definedName name="NGDPA">#REF!</definedName>
    <definedName name="NGK" localSheetId="7">#REF!</definedName>
    <definedName name="NGK" localSheetId="6">#REF!</definedName>
    <definedName name="NGK" localSheetId="0">#REF!</definedName>
    <definedName name="NGK" localSheetId="1">#REF!</definedName>
    <definedName name="NGK" localSheetId="2">#REF!</definedName>
    <definedName name="NGK" localSheetId="8">#REF!</definedName>
    <definedName name="NGK">#REF!</definedName>
    <definedName name="NGNI" localSheetId="6">#REF!</definedName>
    <definedName name="NGNI" localSheetId="0">#REF!</definedName>
    <definedName name="NGNI" localSheetId="2">#REF!</definedName>
    <definedName name="NGNI" localSheetId="8">#REF!</definedName>
    <definedName name="NGNI">#REF!</definedName>
    <definedName name="NGPXO" localSheetId="6">#REF!</definedName>
    <definedName name="NGPXO" localSheetId="0">#REF!</definedName>
    <definedName name="NGPXO">#REF!</definedName>
    <definedName name="NGPXO_R" localSheetId="6">#REF!</definedName>
    <definedName name="NGPXO_R" localSheetId="0">#REF!</definedName>
    <definedName name="NGPXO_R">#REF!</definedName>
    <definedName name="NGS_NGDP">#N/A</definedName>
    <definedName name="NGSP" localSheetId="6">[56]Q2!#REF!</definedName>
    <definedName name="NGSP" localSheetId="1">[56]Q2!#REF!</definedName>
    <definedName name="NGSP">[56]Q2!#REF!</definedName>
    <definedName name="NI" localSheetId="1">[56]Q2!#REF!</definedName>
    <definedName name="NI">[56]Q2!#REF!</definedName>
    <definedName name="NI_GDP" localSheetId="1">[56]Q2!#REF!</definedName>
    <definedName name="NI_GDP">[56]Q2!#REF!</definedName>
    <definedName name="NI_NGDP" localSheetId="1">[56]Q2!#REF!</definedName>
    <definedName name="NI_NGDP">[56]Q2!#REF!</definedName>
    <definedName name="NI_R" localSheetId="1">[56]Q1!#REF!</definedName>
    <definedName name="NI_R">[56]Q1!#REF!</definedName>
    <definedName name="NINV">#N/A</definedName>
    <definedName name="NINV_R">#N/A</definedName>
    <definedName name="NINV_R_GDP" localSheetId="1">[56]Q1!#REF!</definedName>
    <definedName name="NINV_R_GDP">[56]Q1!#REF!</definedName>
    <definedName name="njkg" localSheetId="1">[5]!njkg</definedName>
    <definedName name="njkg">[5]!njkg</definedName>
    <definedName name="NLG">[51]CIRRs!$C$99</definedName>
    <definedName name="NM">#N/A</definedName>
    <definedName name="NM_R">#N/A</definedName>
    <definedName name="nmBlankCell">'[125]Table 2.1 from DDP program'!$A$2:$A$2</definedName>
    <definedName name="nmBlankRow" localSheetId="7">[126]EDT!#REF!</definedName>
    <definedName name="nmBlankRow" localSheetId="6">[126]EDT!#REF!</definedName>
    <definedName name="nmBlankRow" localSheetId="0">[126]EDT!#REF!</definedName>
    <definedName name="nmBlankRow" localSheetId="1">#REF!</definedName>
    <definedName name="nmBlankRow" localSheetId="8">[126]EDT!#REF!</definedName>
    <definedName name="nmBlankRow">[126]EDT!#REF!</definedName>
    <definedName name="nmColumnHeader">[126]EDT!$3:$3</definedName>
    <definedName name="nmData">[126]EDT!$B$4:$AA$36</definedName>
    <definedName name="NMG" localSheetId="7">#REF!</definedName>
    <definedName name="NMG" localSheetId="6">#REF!</definedName>
    <definedName name="NMG" localSheetId="0">#REF!</definedName>
    <definedName name="NMG" localSheetId="1">#REF!</definedName>
    <definedName name="NMG" localSheetId="2">#REF!</definedName>
    <definedName name="NMG" localSheetId="8">#REF!</definedName>
    <definedName name="NMG">#REF!</definedName>
    <definedName name="NMG_R" localSheetId="6">#REF!</definedName>
    <definedName name="NMG_R" localSheetId="0">#REF!</definedName>
    <definedName name="NMG_R" localSheetId="1">#REF!</definedName>
    <definedName name="NMG_R" localSheetId="2">#REF!</definedName>
    <definedName name="NMG_R" localSheetId="8">#REF!</definedName>
    <definedName name="NMG_R">#REF!</definedName>
    <definedName name="NMG_RG">#N/A</definedName>
    <definedName name="nmIndexTable" localSheetId="6">[126]EDT!#REF!</definedName>
    <definedName name="nmIndexTable" localSheetId="0">[126]EDT!#REF!</definedName>
    <definedName name="nmIndexTable" localSheetId="1">#REF!</definedName>
    <definedName name="nmIndexTable" localSheetId="2">[126]EDT!#REF!</definedName>
    <definedName name="nmIndexTable" localSheetId="8">[126]EDT!#REF!</definedName>
    <definedName name="nmIndexTable">[126]EDT!#REF!</definedName>
    <definedName name="nmReportFooter">'[127]Table 1'!$29:$29</definedName>
    <definedName name="nmReportHeader">#N/A</definedName>
    <definedName name="nmReportNotes">'[127]Table 1'!$30:$30</definedName>
    <definedName name="nmRowHeader">[126]EDT!$A$4:$A$36</definedName>
    <definedName name="NMS" localSheetId="7">[56]Q2!#REF!</definedName>
    <definedName name="NMS" localSheetId="6">[56]Q2!#REF!</definedName>
    <definedName name="NMS" localSheetId="0">[56]Q2!#REF!</definedName>
    <definedName name="NMS" localSheetId="1">[56]Q2!#REF!</definedName>
    <definedName name="NMS" localSheetId="2">[56]Q2!#REF!</definedName>
    <definedName name="NMS" localSheetId="8">[56]Q2!#REF!</definedName>
    <definedName name="NMS">[56]Q2!#REF!</definedName>
    <definedName name="NMS_R" localSheetId="7">[56]Q1!#REF!</definedName>
    <definedName name="NMS_R" localSheetId="6">[56]Q1!#REF!</definedName>
    <definedName name="NMS_R" localSheetId="0">[56]Q1!#REF!</definedName>
    <definedName name="NMS_R" localSheetId="1">[56]Q1!#REF!</definedName>
    <definedName name="NMS_R" localSheetId="2">[56]Q1!#REF!</definedName>
    <definedName name="NMS_R" localSheetId="8">[56]Q1!#REF!</definedName>
    <definedName name="NMS_R">[56]Q1!#REF!</definedName>
    <definedName name="nmScale" localSheetId="7">[126]EDT!#REF!</definedName>
    <definedName name="nmScale" localSheetId="6">[126]EDT!#REF!</definedName>
    <definedName name="nmScale" localSheetId="0">[126]EDT!#REF!</definedName>
    <definedName name="nmScale" localSheetId="1">#REF!</definedName>
    <definedName name="nmScale" localSheetId="2">[126]EDT!#REF!</definedName>
    <definedName name="nmScale" localSheetId="8">[126]EDT!#REF!</definedName>
    <definedName name="nmScale">[126]EDT!#REF!</definedName>
    <definedName name="nn" localSheetId="7" hidden="1">{"Riqfin97",#N/A,FALSE,"Tran";"Riqfinpro",#N/A,FALSE,"Tran"}</definedName>
    <definedName name="nn" localSheetId="6" hidden="1">{"Riqfin97",#N/A,FALSE,"Tran";"Riqfinpro",#N/A,FALSE,"Tran"}</definedName>
    <definedName name="nn" localSheetId="0" hidden="1">{"Riqfin97",#N/A,FALSE,"Tran";"Riqfinpro",#N/A,FALSE,"Tran"}</definedName>
    <definedName name="nn" localSheetId="1" hidden="1">{"Riqfin97",#N/A,FALSE,"Tran";"Riqfinpro",#N/A,FALSE,"Tran"}</definedName>
    <definedName name="nn" localSheetId="2" hidden="1">{"Riqfin97",#N/A,FALSE,"Tran";"Riqfinpro",#N/A,FALSE,"Tran"}</definedName>
    <definedName name="nn" localSheetId="8" hidden="1">{"Riqfin97",#N/A,FALSE,"Tran";"Riqfinpro",#N/A,FALSE,"Tran"}</definedName>
    <definedName name="nn" hidden="1">{"Riqfin97",#N/A,FALSE,"Tran";"Riqfinpro",#N/A,FALSE,"Tran"}</definedName>
    <definedName name="NNAMES" localSheetId="7">#REF!</definedName>
    <definedName name="NNAMES" localSheetId="6">#REF!</definedName>
    <definedName name="NNAMES" localSheetId="0">#REF!</definedName>
    <definedName name="NNAMES" localSheetId="1">#REF!</definedName>
    <definedName name="NNAMES" localSheetId="2">#REF!</definedName>
    <definedName name="NNAMES" localSheetId="8">#REF!</definedName>
    <definedName name="NNAMES">#REF!</definedName>
    <definedName name="nnn" localSheetId="7" hidden="1">{"Tab1",#N/A,FALSE,"P";"Tab2",#N/A,FALSE,"P"}</definedName>
    <definedName name="nnn" localSheetId="6" hidden="1">{"Tab1",#N/A,FALSE,"P";"Tab2",#N/A,FALSE,"P"}</definedName>
    <definedName name="nnn" localSheetId="0" hidden="1">{"Tab1",#N/A,FALSE,"P";"Tab2",#N/A,FALSE,"P"}</definedName>
    <definedName name="nnn" localSheetId="1" hidden="1">{"Tab1",#N/A,FALSE,"P";"Tab2",#N/A,FALSE,"P"}</definedName>
    <definedName name="nnn" localSheetId="2" hidden="1">{"Tab1",#N/A,FALSE,"P";"Tab2",#N/A,FALSE,"P"}</definedName>
    <definedName name="nnn" localSheetId="8" hidden="1">{"Tab1",#N/A,FALSE,"P";"Tab2",#N/A,FALSE,"P"}</definedName>
    <definedName name="nnn" hidden="1">{"Tab1",#N/A,FALSE,"P";"Tab2",#N/A,FALSE,"P"}</definedName>
    <definedName name="nnnnn">#N/A</definedName>
    <definedName name="nnnnnnnnnn" localSheetId="7" hidden="1">{"Minpmon",#N/A,FALSE,"Monthinput"}</definedName>
    <definedName name="nnnnnnnnnn" localSheetId="6" hidden="1">{"Minpmon",#N/A,FALSE,"Monthinput"}</definedName>
    <definedName name="nnnnnnnnnn" localSheetId="0" hidden="1">{"Minpmon",#N/A,FALSE,"Monthinput"}</definedName>
    <definedName name="nnnnnnnnnn" localSheetId="1" hidden="1">{"Minpmon",#N/A,FALSE,"Monthinput"}</definedName>
    <definedName name="nnnnnnnnnn" localSheetId="2" hidden="1">{"Minpmon",#N/A,FALSE,"Monthinput"}</definedName>
    <definedName name="nnnnnnnnnn" localSheetId="8" hidden="1">{"Minpmon",#N/A,FALSE,"Monthinput"}</definedName>
    <definedName name="nnnnnnnnnn" hidden="1">{"Minpmon",#N/A,FALSE,"Monthinput"}</definedName>
    <definedName name="nnnnnnnnnnnn" localSheetId="7" hidden="1">{"Riqfin97",#N/A,FALSE,"Tran";"Riqfinpro",#N/A,FALSE,"Tran"}</definedName>
    <definedName name="nnnnnnnnnnnn" localSheetId="6" hidden="1">{"Riqfin97",#N/A,FALSE,"Tran";"Riqfinpro",#N/A,FALSE,"Tran"}</definedName>
    <definedName name="nnnnnnnnnnnn" localSheetId="0" hidden="1">{"Riqfin97",#N/A,FALSE,"Tran";"Riqfinpro",#N/A,FALSE,"Tran"}</definedName>
    <definedName name="nnnnnnnnnnnn" localSheetId="1" hidden="1">{"Riqfin97",#N/A,FALSE,"Tran";"Riqfinpro",#N/A,FALSE,"Tran"}</definedName>
    <definedName name="nnnnnnnnnnnn" localSheetId="2" hidden="1">{"Riqfin97",#N/A,FALSE,"Tran";"Riqfinpro",#N/A,FALSE,"Tran"}</definedName>
    <definedName name="nnnnnnnnnnnn" localSheetId="8" hidden="1">{"Riqfin97",#N/A,FALSE,"Tran";"Riqfinpro",#N/A,FALSE,"Tran"}</definedName>
    <definedName name="nnnnnnnnnnnn" hidden="1">{"Riqfin97",#N/A,FALSE,"Tran";"Riqfinpro",#N/A,FALSE,"Tran"}</definedName>
    <definedName name="no" hidden="1">'[69]Crédito SPNF (fiscal)'!#REF!</definedName>
    <definedName name="Noah" localSheetId="7">#REF!</definedName>
    <definedName name="Noah" localSheetId="6">#REF!</definedName>
    <definedName name="Noah" localSheetId="0">#REF!</definedName>
    <definedName name="Noah" localSheetId="1">#REF!</definedName>
    <definedName name="Noah" localSheetId="2">#REF!</definedName>
    <definedName name="Noah" localSheetId="8">#REF!</definedName>
    <definedName name="Noah">#REF!</definedName>
    <definedName name="noclas1" localSheetId="7">#REF!</definedName>
    <definedName name="noclas1" localSheetId="6">#REF!</definedName>
    <definedName name="noclas1" localSheetId="0">#REF!</definedName>
    <definedName name="noclas1" localSheetId="1">#REF!</definedName>
    <definedName name="noclas1" localSheetId="2">#REF!</definedName>
    <definedName name="noclas1" localSheetId="8">#REF!</definedName>
    <definedName name="noclas1">#REF!</definedName>
    <definedName name="noclas2" localSheetId="6">#REF!</definedName>
    <definedName name="noclas2" localSheetId="0">#REF!</definedName>
    <definedName name="noclas2" localSheetId="2">#REF!</definedName>
    <definedName name="noclas2" localSheetId="8">#REF!</definedName>
    <definedName name="noclas2">#REF!</definedName>
    <definedName name="NOCLUB" localSheetId="6">#REF!</definedName>
    <definedName name="NOCLUB" localSheetId="0">#REF!</definedName>
    <definedName name="NOCLUB" localSheetId="1">#REF!</definedName>
    <definedName name="NOCLUB">#REF!</definedName>
    <definedName name="NOK" localSheetId="6">#REF!</definedName>
    <definedName name="NOK" localSheetId="0">#REF!</definedName>
    <definedName name="NOK" localSheetId="1">#REF!</definedName>
    <definedName name="NOK">#REF!</definedName>
    <definedName name="nombrenuevo">#N/A</definedName>
    <definedName name="NONLEAP" localSheetId="7">#REF!</definedName>
    <definedName name="NONLEAP" localSheetId="6">#REF!</definedName>
    <definedName name="NONLEAP" localSheetId="0">#REF!</definedName>
    <definedName name="NONLEAP" localSheetId="1">#REF!</definedName>
    <definedName name="NONLEAP" localSheetId="2">#REF!</definedName>
    <definedName name="NONLEAP" localSheetId="8">#REF!</definedName>
    <definedName name="NONLEAP">#REF!</definedName>
    <definedName name="NONOECD1">[65]nonopec!$D$29:$AD$70</definedName>
    <definedName name="NONOECD2">[65]nonopec!$D$71:$AD$135</definedName>
    <definedName name="NONOPEC">[65]nonopec!$D$136:$AD$155</definedName>
    <definedName name="NOPEC1">[78]MONTHLY!$BP$19:$CA$19</definedName>
    <definedName name="NOPEC2">[78]MONTHLY!$CB$19:$CM$19</definedName>
    <definedName name="NORM1">[78]MONTHLY!$A$5:$O$117</definedName>
    <definedName name="NORM2">[78]MONTHLY!$A$422:$Z$491</definedName>
    <definedName name="NORM3">[78]MONTHLY!$A$334:$Z$380</definedName>
    <definedName name="Norway_wt">'[66]OECD wgt'!$B$28</definedName>
    <definedName name="NOTA_EXPLICATIV" localSheetId="7">#REF!</definedName>
    <definedName name="NOTA_EXPLICATIV" localSheetId="6">#REF!</definedName>
    <definedName name="NOTA_EXPLICATIV" localSheetId="0">#REF!</definedName>
    <definedName name="NOTA_EXPLICATIV" localSheetId="1">#REF!</definedName>
    <definedName name="NOTA_EXPLICATIV" localSheetId="2">#REF!</definedName>
    <definedName name="NOTA_EXPLICATIV" localSheetId="8">#REF!</definedName>
    <definedName name="NOTA_EXPLICATIV">#REF!</definedName>
    <definedName name="Notes" localSheetId="7">[128]UPLOAD!#REF!</definedName>
    <definedName name="Notes" localSheetId="6">[128]UPLOAD!#REF!</definedName>
    <definedName name="Notes" localSheetId="0">[128]UPLOAD!#REF!</definedName>
    <definedName name="Notes" localSheetId="1">#REF!</definedName>
    <definedName name="Notes" localSheetId="2">[128]UPLOAD!#REF!</definedName>
    <definedName name="Notes" localSheetId="8">[128]UPLOAD!#REF!</definedName>
    <definedName name="Notes">[128]UPLOAD!#REF!</definedName>
    <definedName name="NOTITLES" localSheetId="7">#REF!</definedName>
    <definedName name="NOTITLES" localSheetId="6">#REF!</definedName>
    <definedName name="NOTITLES" localSheetId="0">#REF!</definedName>
    <definedName name="NOTITLES" localSheetId="1">#REF!</definedName>
    <definedName name="NOTITLES" localSheetId="2">#REF!</definedName>
    <definedName name="NOTITLES" localSheetId="8">#REF!</definedName>
    <definedName name="NOTITLES">#REF!</definedName>
    <definedName name="NOV._89" localSheetId="7">#REF!</definedName>
    <definedName name="NOV._89" localSheetId="6">#REF!</definedName>
    <definedName name="NOV._89" localSheetId="0">#REF!</definedName>
    <definedName name="NOV._89" localSheetId="1">#REF!</definedName>
    <definedName name="NOV._89" localSheetId="2">#REF!</definedName>
    <definedName name="NOV._89" localSheetId="8">#REF!</definedName>
    <definedName name="NOV._89">#REF!</definedName>
    <definedName name="NSUMMARY">[65]nonopec!$D$157:$AD$204</definedName>
    <definedName name="NTDD_R" localSheetId="7">[56]Q1!#REF!</definedName>
    <definedName name="NTDD_R" localSheetId="6">[56]Q1!#REF!</definedName>
    <definedName name="NTDD_R" localSheetId="0">[56]Q1!#REF!</definedName>
    <definedName name="NTDD_R" localSheetId="1">[56]Q1!#REF!</definedName>
    <definedName name="NTDD_R" localSheetId="2">[56]Q1!#REF!</definedName>
    <definedName name="NTDD_R" localSheetId="8">[56]Q1!#REF!</definedName>
    <definedName name="NTDD_R">[56]Q1!#REF!</definedName>
    <definedName name="NTDD_RG" localSheetId="1">#REF!</definedName>
    <definedName name="NTDD_RG">[72]!NTDD_RG</definedName>
    <definedName name="NX">#N/A</definedName>
    <definedName name="NX_R">#N/A</definedName>
    <definedName name="NXG" localSheetId="7">#REF!</definedName>
    <definedName name="NXG" localSheetId="6">#REF!</definedName>
    <definedName name="NXG" localSheetId="0">#REF!</definedName>
    <definedName name="NXG" localSheetId="1">#REF!</definedName>
    <definedName name="NXG" localSheetId="2">#REF!</definedName>
    <definedName name="NXG" localSheetId="8">#REF!</definedName>
    <definedName name="NXG">#REF!</definedName>
    <definedName name="NXG_R" localSheetId="7">#REF!</definedName>
    <definedName name="NXG_R" localSheetId="6">#REF!</definedName>
    <definedName name="NXG_R" localSheetId="0">#REF!</definedName>
    <definedName name="NXG_R" localSheetId="1">#REF!</definedName>
    <definedName name="NXG_R" localSheetId="2">#REF!</definedName>
    <definedName name="NXG_R" localSheetId="8">#REF!</definedName>
    <definedName name="NXG_R">#REF!</definedName>
    <definedName name="NXG_RG">#N/A</definedName>
    <definedName name="NXS" localSheetId="7">[56]Q2!#REF!</definedName>
    <definedName name="NXS" localSheetId="6">[56]Q2!#REF!</definedName>
    <definedName name="NXS" localSheetId="0">[56]Q2!#REF!</definedName>
    <definedName name="NXS" localSheetId="1">[56]Q2!#REF!</definedName>
    <definedName name="NXS" localSheetId="2">[56]Q2!#REF!</definedName>
    <definedName name="NXS" localSheetId="8">[56]Q2!#REF!</definedName>
    <definedName name="NXS">[56]Q2!#REF!</definedName>
    <definedName name="NXS_R" localSheetId="7">[56]Q1!#REF!</definedName>
    <definedName name="NXS_R" localSheetId="6">[56]Q1!#REF!</definedName>
    <definedName name="NXS_R" localSheetId="0">[56]Q1!#REF!</definedName>
    <definedName name="NXS_R" localSheetId="1">[56]Q1!#REF!</definedName>
    <definedName name="NXS_R" localSheetId="2">[56]Q1!#REF!</definedName>
    <definedName name="NXS_R" localSheetId="8">[56]Q1!#REF!</definedName>
    <definedName name="NXS_R">[56]Q1!#REF!</definedName>
    <definedName name="NYEAR2021" localSheetId="1">[89]Nickel!$B$583:$J$583</definedName>
    <definedName name="NYEAR2021">[89]Nickel!$B$583:$J$583</definedName>
    <definedName name="NYEAR2022" localSheetId="1">[89]Nickel!$K$583:$V$583</definedName>
    <definedName name="NYEAR2022">[89]Nickel!$K$583:$V$583</definedName>
    <definedName name="NYEAR2023" localSheetId="1">[89]Nickel!$W$583:$AH$583</definedName>
    <definedName name="NYEAR2023">[89]Nickel!$W$583:$AH$583</definedName>
    <definedName name="NYEAR2024" localSheetId="1">[89]Nickel!$AI$583:$AT$583</definedName>
    <definedName name="NYEAR2024">[89]Nickel!$AI$583:$AT$583</definedName>
    <definedName name="NYEAR2025" localSheetId="1">[89]Nickel!$AU$583:$BF$583</definedName>
    <definedName name="NYEAR2025">[89]Nickel!$AU$583:$BF$583</definedName>
    <definedName name="NZ_wt">'[66]OECD wgt'!$B$27</definedName>
    <definedName name="O">#N/A</definedName>
    <definedName name="OBRAS_DE_INFRAESTRUCTURA__LEY_N__23966_ART._19">[4]C!$B$23:$N$23</definedName>
    <definedName name="OBRAS_DE_INFRAESTRUCTURA_BASICA_SOCIAL_Y_NECESIDADES_BASICAS_INSATISFECHAS__LEY_N__23621">[4]C!$B$17:$N$17</definedName>
    <definedName name="OCT._89" localSheetId="7">#REF!</definedName>
    <definedName name="OCT._89" localSheetId="6">#REF!</definedName>
    <definedName name="OCT._89" localSheetId="0">#REF!</definedName>
    <definedName name="OCT._89" localSheetId="1">#REF!</definedName>
    <definedName name="OCT._89" localSheetId="2">#REF!</definedName>
    <definedName name="OCT._89" localSheetId="8">#REF!</definedName>
    <definedName name="OCT._89">#REF!</definedName>
    <definedName name="OCTUBRE">#N/A</definedName>
    <definedName name="OECD">[65]nonopec!$D$1:$AD$28</definedName>
    <definedName name="OECD_Table" localSheetId="7">#REF!</definedName>
    <definedName name="OECD_Table" localSheetId="6">#REF!</definedName>
    <definedName name="OECD_Table" localSheetId="0">#REF!</definedName>
    <definedName name="OECD_Table" localSheetId="1">#REF!</definedName>
    <definedName name="OECD_Table" localSheetId="2">#REF!</definedName>
    <definedName name="OECD_Table" localSheetId="8">#REF!</definedName>
    <definedName name="OECD_Table">#REF!</definedName>
    <definedName name="oipio" localSheetId="6" hidden="1">#REF!</definedName>
    <definedName name="oipio" localSheetId="0" hidden="1">#REF!</definedName>
    <definedName name="oipio" localSheetId="1" hidden="1">#REF!</definedName>
    <definedName name="oipio" localSheetId="2" hidden="1">#REF!</definedName>
    <definedName name="oipio" localSheetId="8" hidden="1">#REF!</definedName>
    <definedName name="oipio" hidden="1">#REF!</definedName>
    <definedName name="oiulfdgdgh" localSheetId="6" hidden="1">'[90]Fax a enviar'!#REF!</definedName>
    <definedName name="oiulfdgdgh" localSheetId="0" hidden="1">'[90]Fax a enviar'!#REF!</definedName>
    <definedName name="oiulfdgdgh" localSheetId="1" hidden="1">#REF!</definedName>
    <definedName name="oiulfdgdgh" localSheetId="2" hidden="1">'[90]Fax a enviar'!#REF!</definedName>
    <definedName name="oiulfdgdgh" localSheetId="8" hidden="1">'[90]Fax a enviar'!#REF!</definedName>
    <definedName name="oiulfdgdgh" hidden="1">'[90]Fax a enviar'!#REF!</definedName>
    <definedName name="OK" localSheetId="7">#REF!</definedName>
    <definedName name="OK" localSheetId="6">#REF!</definedName>
    <definedName name="OK" localSheetId="0">#REF!</definedName>
    <definedName name="OK" localSheetId="1">#REF!</definedName>
    <definedName name="OK" localSheetId="2">#REF!</definedName>
    <definedName name="OK" localSheetId="8">#REF!</definedName>
    <definedName name="OK">#REF!</definedName>
    <definedName name="OnShow" localSheetId="1">#REF!</definedName>
    <definedName name="OnShow">'[129]SPNF Acuerdo Incl. Int.'!OnShow</definedName>
    <definedName name="onshow1">#N/A</definedName>
    <definedName name="onshow2">#N/A</definedName>
    <definedName name="oo" localSheetId="7" hidden="1">{"Riqfin97",#N/A,FALSE,"Tran";"Riqfinpro",#N/A,FALSE,"Tran"}</definedName>
    <definedName name="oo" localSheetId="6" hidden="1">{"Riqfin97",#N/A,FALSE,"Tran";"Riqfinpro",#N/A,FALSE,"Tran"}</definedName>
    <definedName name="oo" localSheetId="0" hidden="1">{"Riqfin97",#N/A,FALSE,"Tran";"Riqfinpro",#N/A,FALSE,"Tran"}</definedName>
    <definedName name="oo" localSheetId="1" hidden="1">{"Riqfin97",#N/A,FALSE,"Tran";"Riqfinpro",#N/A,FALSE,"Tran"}</definedName>
    <definedName name="oo" localSheetId="2" hidden="1">{"Riqfin97",#N/A,FALSE,"Tran";"Riqfinpro",#N/A,FALSE,"Tran"}</definedName>
    <definedName name="oo" localSheetId="8" hidden="1">{"Riqfin97",#N/A,FALSE,"Tran";"Riqfinpro",#N/A,FALSE,"Tran"}</definedName>
    <definedName name="oo" hidden="1">{"Riqfin97",#N/A,FALSE,"Tran";"Riqfinpro",#N/A,FALSE,"Tran"}</definedName>
    <definedName name="OOA" localSheetId="7">#REF!</definedName>
    <definedName name="OOA" localSheetId="6">#REF!</definedName>
    <definedName name="OOA" localSheetId="0">#REF!</definedName>
    <definedName name="OOA" localSheetId="1">#REF!</definedName>
    <definedName name="OOA" localSheetId="2">#REF!</definedName>
    <definedName name="OOA" localSheetId="8">#REF!</definedName>
    <definedName name="OOA">#REF!</definedName>
    <definedName name="ooo" localSheetId="7" hidden="1">{"Tab1",#N/A,FALSE,"P";"Tab2",#N/A,FALSE,"P"}</definedName>
    <definedName name="ooo" localSheetId="6" hidden="1">{"Tab1",#N/A,FALSE,"P";"Tab2",#N/A,FALSE,"P"}</definedName>
    <definedName name="ooo" localSheetId="0" hidden="1">{"Tab1",#N/A,FALSE,"P";"Tab2",#N/A,FALSE,"P"}</definedName>
    <definedName name="ooo" localSheetId="1" hidden="1">{"Tab1",#N/A,FALSE,"P";"Tab2",#N/A,FALSE,"P"}</definedName>
    <definedName name="ooo" localSheetId="2" hidden="1">{"Tab1",#N/A,FALSE,"P";"Tab2",#N/A,FALSE,"P"}</definedName>
    <definedName name="ooo" localSheetId="8" hidden="1">{"Tab1",#N/A,FALSE,"P";"Tab2",#N/A,FALSE,"P"}</definedName>
    <definedName name="ooo" hidden="1">{"Tab1",#N/A,FALSE,"P";"Tab2",#N/A,FALSE,"P"}</definedName>
    <definedName name="OOOKOKOKO" localSheetId="7">#REF!</definedName>
    <definedName name="OOOKOKOKO" localSheetId="6">#REF!</definedName>
    <definedName name="OOOKOKOKO" localSheetId="0">#REF!</definedName>
    <definedName name="OOOKOKOKO" localSheetId="1">#REF!</definedName>
    <definedName name="OOOKOKOKO" localSheetId="2">#REF!</definedName>
    <definedName name="OOOKOKOKO" localSheetId="8">#REF!</definedName>
    <definedName name="OOOKOKOKO">#REF!</definedName>
    <definedName name="oooo" localSheetId="7" hidden="1">{"Tab1",#N/A,FALSE,"P";"Tab2",#N/A,FALSE,"P"}</definedName>
    <definedName name="oooo" localSheetId="6" hidden="1">{"Tab1",#N/A,FALSE,"P";"Tab2",#N/A,FALSE,"P"}</definedName>
    <definedName name="oooo" localSheetId="0" hidden="1">{"Tab1",#N/A,FALSE,"P";"Tab2",#N/A,FALSE,"P"}</definedName>
    <definedName name="oooo" localSheetId="1" hidden="1">{"Tab1",#N/A,FALSE,"P";"Tab2",#N/A,FALSE,"P"}</definedName>
    <definedName name="oooo" localSheetId="2" hidden="1">{"Tab1",#N/A,FALSE,"P";"Tab2",#N/A,FALSE,"P"}</definedName>
    <definedName name="oooo" localSheetId="8" hidden="1">{"Tab1",#N/A,FALSE,"P";"Tab2",#N/A,FALSE,"P"}</definedName>
    <definedName name="oooo" hidden="1">{"Tab1",#N/A,FALSE,"P";"Tab2",#N/A,FALSE,"P"}</definedName>
    <definedName name="ooooooooo" localSheetId="7" hidden="1">#REF!</definedName>
    <definedName name="ooooooooo" localSheetId="6" hidden="1">#REF!</definedName>
    <definedName name="ooooooooo" localSheetId="0" hidden="1">#REF!</definedName>
    <definedName name="ooooooooo" localSheetId="1" hidden="1">#REF!</definedName>
    <definedName name="ooooooooo" localSheetId="2" hidden="1">#REF!</definedName>
    <definedName name="ooooooooo" localSheetId="8" hidden="1">#REF!</definedName>
    <definedName name="ooooooooo" hidden="1">#REF!</definedName>
    <definedName name="OPEC">[65]nonopec!$D$204:$AD$251</definedName>
    <definedName name="OPEC1">[78]MONTHLY!$BP$12:$CA$12</definedName>
    <definedName name="OPEC2">[78]MONTHLY!$CB$12:$CM$12</definedName>
    <definedName name="OPOPOPOPO" localSheetId="7">#REF!</definedName>
    <definedName name="OPOPOPOPO" localSheetId="6">#REF!</definedName>
    <definedName name="OPOPOPOPO" localSheetId="0">#REF!</definedName>
    <definedName name="OPOPOPOPO" localSheetId="1">#REF!</definedName>
    <definedName name="OPOPOPOPO" localSheetId="2">#REF!</definedName>
    <definedName name="OPOPOPOPO" localSheetId="8">#REF!</definedName>
    <definedName name="OPOPOPOPO">#REF!</definedName>
    <definedName name="opu" localSheetId="7" hidden="1">{"Riqfin97",#N/A,FALSE,"Tran";"Riqfinpro",#N/A,FALSE,"Tran"}</definedName>
    <definedName name="opu" localSheetId="6" hidden="1">{"Riqfin97",#N/A,FALSE,"Tran";"Riqfinpro",#N/A,FALSE,"Tran"}</definedName>
    <definedName name="opu" localSheetId="0" hidden="1">{"Riqfin97",#N/A,FALSE,"Tran";"Riqfinpro",#N/A,FALSE,"Tran"}</definedName>
    <definedName name="opu" localSheetId="1" hidden="1">{"Riqfin97",#N/A,FALSE,"Tran";"Riqfinpro",#N/A,FALSE,"Tran"}</definedName>
    <definedName name="opu" localSheetId="2" hidden="1">{"Riqfin97",#N/A,FALSE,"Tran";"Riqfinpro",#N/A,FALSE,"Tran"}</definedName>
    <definedName name="opu" localSheetId="8" hidden="1">{"Riqfin97",#N/A,FALSE,"Tran";"Riqfinpro",#N/A,FALSE,"Tran"}</definedName>
    <definedName name="opu" hidden="1">{"Riqfin97",#N/A,FALSE,"Tran";"Riqfinpro",#N/A,FALSE,"Tran"}</definedName>
    <definedName name="ORGANISMOS_DE_VIALIDAD__LEY_N__23966_ART._19">[4]C!$B$24:$N$24</definedName>
    <definedName name="Otr_Inst_Banc_40G" localSheetId="7">#REF!</definedName>
    <definedName name="Otr_Inst_Banc_40G" localSheetId="6">#REF!</definedName>
    <definedName name="Otr_Inst_Banc_40G" localSheetId="0">#REF!</definedName>
    <definedName name="Otr_Inst_Banc_40G" localSheetId="1">#REF!</definedName>
    <definedName name="Otr_Inst_Banc_40G" localSheetId="2">#REF!</definedName>
    <definedName name="Otr_Inst_Banc_40G" localSheetId="8">#REF!</definedName>
    <definedName name="Otr_Inst_Banc_40G">#REF!</definedName>
    <definedName name="otra" localSheetId="6" hidden="1">#REF!</definedName>
    <definedName name="otra" localSheetId="0" hidden="1">#REF!</definedName>
    <definedName name="otra" localSheetId="1" hidden="1">#REF!</definedName>
    <definedName name="otra" localSheetId="2" hidden="1">#REF!</definedName>
    <definedName name="otra" localSheetId="8" hidden="1">#REF!</definedName>
    <definedName name="otra" hidden="1">#REF!</definedName>
    <definedName name="Otras_Residuales" localSheetId="6">#REF!</definedName>
    <definedName name="Otras_Residuales" localSheetId="0">#REF!</definedName>
    <definedName name="Otras_Residuales" localSheetId="2">#REF!</definedName>
    <definedName name="Otras_Residuales" localSheetId="8">#REF!</definedName>
    <definedName name="Otras_Residuales">#REF!</definedName>
    <definedName name="otras1" localSheetId="6">#REF!</definedName>
    <definedName name="otras1" localSheetId="0">#REF!</definedName>
    <definedName name="otras1">#REF!</definedName>
    <definedName name="OTRAS96" localSheetId="6">#REF!</definedName>
    <definedName name="OTRAS96" localSheetId="0">#REF!</definedName>
    <definedName name="OTRAS96">#REF!</definedName>
    <definedName name="otro" localSheetId="7" hidden="1">{FALSE,FALSE,-1.25,-15.5,484.5,276.75,FALSE,FALSE,TRUE,TRUE,0,12,#N/A,46,#N/A,2.93460490463215,15.35,1,FALSE,FALSE,3,TRUE,1,FALSE,100,"Swvu.PLA1.","ACwvu.PLA1.",#N/A,FALSE,FALSE,0,0,0,0,2,"","",TRUE,TRUE,FALSE,FALSE,1,60,#N/A,#N/A,FALSE,FALSE,FALSE,FALSE,FALSE,FALSE,FALSE,9,65532,65532,FALSE,FALSE,TRUE,TRUE,TRUE}</definedName>
    <definedName name="otro" localSheetId="6" hidden="1">{FALSE,FALSE,-1.25,-15.5,484.5,276.75,FALSE,FALSE,TRUE,TRUE,0,12,#N/A,46,#N/A,2.93460490463215,15.35,1,FALSE,FALSE,3,TRUE,1,FALSE,100,"Swvu.PLA1.","ACwvu.PLA1.",#N/A,FALSE,FALSE,0,0,0,0,2,"","",TRUE,TRUE,FALSE,FALSE,1,60,#N/A,#N/A,FALSE,FALSE,FALSE,FALSE,FALSE,FALSE,FALSE,9,65532,65532,FALSE,FALSE,TRUE,TRUE,TRUE}</definedName>
    <definedName name="otro" localSheetId="0" hidden="1">{FALSE,FALSE,-1.25,-15.5,484.5,276.75,FALSE,FALSE,TRUE,TRUE,0,12,#N/A,46,#N/A,2.93460490463215,15.35,1,FALSE,FALSE,3,TRUE,1,FALSE,100,"Swvu.PLA1.","ACwvu.PLA1.",#N/A,FALSE,FALSE,0,0,0,0,2,"","",TRUE,TRUE,FALSE,FALSE,1,60,#N/A,#N/A,FALSE,FALSE,FALSE,FALSE,FALSE,FALSE,FALSE,9,65532,65532,FALSE,FALSE,TRUE,TRUE,TRUE}</definedName>
    <definedName name="otro" localSheetId="1" hidden="1">{FALSE,FALSE,-1.25,-15.5,484.5,276.75,FALSE,FALSE,TRUE,TRUE,0,12,#N/A,46,#N/A,2.93460490463215,15.35,1,FALSE,FALSE,3,TRUE,1,FALSE,100,"Swvu.PLA1.","ACwvu.PLA1.",#N/A,FALSE,FALSE,0,0,0,0,2,"","",TRUE,TRUE,FALSE,FALSE,1,60,#N/A,#N/A,FALSE,FALSE,FALSE,FALSE,FALSE,FALSE,FALSE,9,65532,65532,FALSE,FALSE,TRUE,TRUE,TRUE}</definedName>
    <definedName name="otro" localSheetId="2" hidden="1">{FALSE,FALSE,-1.25,-15.5,484.5,276.75,FALSE,FALSE,TRUE,TRUE,0,12,#N/A,46,#N/A,2.93460490463215,15.35,1,FALSE,FALSE,3,TRUE,1,FALSE,100,"Swvu.PLA1.","ACwvu.PLA1.",#N/A,FALSE,FALSE,0,0,0,0,2,"","",TRUE,TRUE,FALSE,FALSE,1,60,#N/A,#N/A,FALSE,FALSE,FALSE,FALSE,FALSE,FALSE,FALSE,9,65532,65532,FALSE,FALSE,TRUE,TRUE,TRUE}</definedName>
    <definedName name="otro" localSheetId="8"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tros" localSheetId="7">#REF!</definedName>
    <definedName name="otros" localSheetId="6">#REF!</definedName>
    <definedName name="otros" localSheetId="0">#REF!</definedName>
    <definedName name="otros" localSheetId="1">#REF!</definedName>
    <definedName name="otros" localSheetId="2">#REF!</definedName>
    <definedName name="otros" localSheetId="8">#REF!</definedName>
    <definedName name="otros">#REF!</definedName>
    <definedName name="OTROS_ORGANISMOS" localSheetId="7">#REF!</definedName>
    <definedName name="OTROS_ORGANISMOS" localSheetId="6">#REF!</definedName>
    <definedName name="OTROS_ORGANISMOS" localSheetId="0">#REF!</definedName>
    <definedName name="OTROS_ORGANISMOS" localSheetId="1">#REF!</definedName>
    <definedName name="OTROS_ORGANISMOS" localSheetId="2">#REF!</definedName>
    <definedName name="OTROS_ORGANISMOS" localSheetId="8">#REF!</definedName>
    <definedName name="OTROS_ORGANISMOS">#REF!</definedName>
    <definedName name="OTROS_ORGANISMOS_AUTONOMOS" localSheetId="6">#REF!</definedName>
    <definedName name="OTROS_ORGANISMOS_AUTONOMOS" localSheetId="0">#REF!</definedName>
    <definedName name="OTROS_ORGANISMOS_AUTONOMOS" localSheetId="2">#REF!</definedName>
    <definedName name="OTROS_ORGANISMOS_AUTONOMOS" localSheetId="8">#REF!</definedName>
    <definedName name="OTROS_ORGANISMOS_AUTONOMOS">#REF!</definedName>
    <definedName name="otros2000" localSheetId="6">#REF!</definedName>
    <definedName name="otros2000" localSheetId="0">#REF!</definedName>
    <definedName name="otros2000">#REF!</definedName>
    <definedName name="otros2001" localSheetId="6">#REF!</definedName>
    <definedName name="otros2001" localSheetId="0">#REF!</definedName>
    <definedName name="otros2001">#REF!</definedName>
    <definedName name="otros2002" localSheetId="6">#REF!</definedName>
    <definedName name="otros2002" localSheetId="0">#REF!</definedName>
    <definedName name="otros2002">#REF!</definedName>
    <definedName name="otros2003" localSheetId="6">#REF!</definedName>
    <definedName name="otros2003" localSheetId="0">#REF!</definedName>
    <definedName name="otros2003">#REF!</definedName>
    <definedName name="otros98" localSheetId="6">[22]Programa!#REF!</definedName>
    <definedName name="otros98" localSheetId="1">[22]Programa!#REF!</definedName>
    <definedName name="otros98">[22]Programa!#REF!</definedName>
    <definedName name="otros98j" localSheetId="1">[22]Programa!#REF!</definedName>
    <definedName name="otros98j">[22]Programa!#REF!</definedName>
    <definedName name="otros98s" localSheetId="7">#REF!</definedName>
    <definedName name="otros98s" localSheetId="6">#REF!</definedName>
    <definedName name="otros98s" localSheetId="0">#REF!</definedName>
    <definedName name="otros98s" localSheetId="1">#REF!</definedName>
    <definedName name="otros98s" localSheetId="2">#REF!</definedName>
    <definedName name="otros98s" localSheetId="8">#REF!</definedName>
    <definedName name="otros98s">#REF!</definedName>
    <definedName name="otros99" localSheetId="7">#REF!</definedName>
    <definedName name="otros99" localSheetId="6">#REF!</definedName>
    <definedName name="otros99" localSheetId="0">#REF!</definedName>
    <definedName name="otros99" localSheetId="1">#REF!</definedName>
    <definedName name="otros99" localSheetId="2">#REF!</definedName>
    <definedName name="otros99" localSheetId="8">#REF!</definedName>
    <definedName name="otros99">#REF!</definedName>
    <definedName name="out_red4" localSheetId="6">#REF!</definedName>
    <definedName name="out_red4" localSheetId="0">#REF!</definedName>
    <definedName name="out_red4" localSheetId="2">#REF!</definedName>
    <definedName name="out_red4" localSheetId="8">#REF!</definedName>
    <definedName name="out_red4">#REF!</definedName>
    <definedName name="out_sr3" localSheetId="6">#REF!</definedName>
    <definedName name="out_sr3" localSheetId="0">#REF!</definedName>
    <definedName name="out_sr3">#REF!</definedName>
    <definedName name="OUTDS1" localSheetId="6">#REF!</definedName>
    <definedName name="OUTDS1" localSheetId="0">#REF!</definedName>
    <definedName name="OUTDS1">#REF!</definedName>
    <definedName name="OUTFISC" localSheetId="6">#REF!</definedName>
    <definedName name="OUTFISC" localSheetId="0">#REF!</definedName>
    <definedName name="OUTFISC">#REF!</definedName>
    <definedName name="OUTIMF" localSheetId="6">#REF!</definedName>
    <definedName name="OUTIMF" localSheetId="0">#REF!</definedName>
    <definedName name="OUTIMF">#REF!</definedName>
    <definedName name="OUTMN" localSheetId="6">#REF!</definedName>
    <definedName name="OUTMN" localSheetId="0">#REF!</definedName>
    <definedName name="OUTMN">#REF!</definedName>
    <definedName name="p" localSheetId="7" hidden="1">{"Riqfin97",#N/A,FALSE,"Tran";"Riqfinpro",#N/A,FALSE,"Tran"}</definedName>
    <definedName name="p" localSheetId="6" hidden="1">{"Riqfin97",#N/A,FALSE,"Tran";"Riqfinpro",#N/A,FALSE,"Tran"}</definedName>
    <definedName name="p" localSheetId="0" hidden="1">{"Riqfin97",#N/A,FALSE,"Tran";"Riqfinpro",#N/A,FALSE,"Tran"}</definedName>
    <definedName name="p" localSheetId="1" hidden="1">{"Riqfin97",#N/A,FALSE,"Tran";"Riqfinpro",#N/A,FALSE,"Tran"}</definedName>
    <definedName name="p" localSheetId="2" hidden="1">{"Riqfin97",#N/A,FALSE,"Tran";"Riqfinpro",#N/A,FALSE,"Tran"}</definedName>
    <definedName name="p" localSheetId="8" hidden="1">{"Riqfin97",#N/A,FALSE,"Tran";"Riqfinpro",#N/A,FALSE,"Tran"}</definedName>
    <definedName name="p" hidden="1">{"Riqfin97",#N/A,FALSE,"Tran";"Riqfinpro",#N/A,FALSE,"Tran"}</definedName>
    <definedName name="P1_1" localSheetId="6">OFFSET(#REF!,0,0,COUNT(#REF!),1)</definedName>
    <definedName name="P1_1" localSheetId="0">OFFSET(#REF!,0,0,COUNT(#REF!),1)</definedName>
    <definedName name="P1_1" localSheetId="1">OFFSET(#REF!,0,0,COUNT(#REF!),1)</definedName>
    <definedName name="P1_1" localSheetId="2">OFFSET(#REF!,0,0,COUNT(#REF!),1)</definedName>
    <definedName name="P1_1" localSheetId="8">OFFSET(#REF!,0,0,COUNT(#REF!),1)</definedName>
    <definedName name="P1_1">OFFSET(#REF!,0,0,COUNT(#REF!),1)</definedName>
    <definedName name="P1_2" localSheetId="6">OFFSET(#REF!,0,0,COUNT(#REF!),1)</definedName>
    <definedName name="P1_2" localSheetId="0">OFFSET(#REF!,0,0,COUNT(#REF!),1)</definedName>
    <definedName name="P1_2">OFFSET(#REF!,0,0,COUNT(#REF!),1)</definedName>
    <definedName name="P1avg" localSheetId="6">OFFSET(#REF!,0,0,COUNT(#REF!),1)</definedName>
    <definedName name="P1avg" localSheetId="0">OFFSET(#REF!,0,0,COUNT(#REF!),1)</definedName>
    <definedName name="P1avg">OFFSET(#REF!,0,0,COUNT(#REF!),1)</definedName>
    <definedName name="P1min" localSheetId="6">OFFSET(#REF!,0,0,COUNT(#REF!),1)</definedName>
    <definedName name="P1min" localSheetId="0">OFFSET(#REF!,0,0,COUNT(#REF!),1)</definedName>
    <definedName name="P1min">OFFSET(#REF!,0,0,COUNT(#REF!),1)</definedName>
    <definedName name="P1rng" localSheetId="6">OFFSET(#REF!,0,0,COUNT(#REF!),1)</definedName>
    <definedName name="P1rng" localSheetId="0">OFFSET(#REF!,0,0,COUNT(#REF!),1)</definedName>
    <definedName name="P1rng">OFFSET(#REF!,0,0,COUNT(#REF!),1)</definedName>
    <definedName name="P2_1" localSheetId="6">OFFSET(#REF!,0,0,COUNT(#REF!),1)</definedName>
    <definedName name="P2_1" localSheetId="0">OFFSET(#REF!,0,0,COUNT(#REF!),1)</definedName>
    <definedName name="P2_1">OFFSET(#REF!,0,0,COUNT(#REF!),1)</definedName>
    <definedName name="P2_2" localSheetId="6">OFFSET(#REF!,0,0,COUNT(#REF!),1)</definedName>
    <definedName name="P2_2" localSheetId="0">OFFSET(#REF!,0,0,COUNT(#REF!),1)</definedName>
    <definedName name="P2_2">OFFSET(#REF!,0,0,COUNT(#REF!),1)</definedName>
    <definedName name="P2avg" localSheetId="6">OFFSET(#REF!,0,0,COUNT(#REF!),1)</definedName>
    <definedName name="P2avg" localSheetId="0">OFFSET(#REF!,0,0,COUNT(#REF!),1)</definedName>
    <definedName name="P2avg">OFFSET(#REF!,0,0,COUNT(#REF!),1)</definedName>
    <definedName name="P2min" localSheetId="6">OFFSET(#REF!,0,0,COUNT(#REF!),1)</definedName>
    <definedName name="P2min" localSheetId="0">OFFSET(#REF!,0,0,COUNT(#REF!),1)</definedName>
    <definedName name="P2min">OFFSET(#REF!,0,0,COUNT(#REF!),1)</definedName>
    <definedName name="P2rng" localSheetId="6">OFFSET(#REF!,0,0,COUNT(#REF!),1)</definedName>
    <definedName name="P2rng" localSheetId="0">OFFSET(#REF!,0,0,COUNT(#REF!),1)</definedName>
    <definedName name="P2rng">OFFSET(#REF!,0,0,COUNT(#REF!),1)</definedName>
    <definedName name="p2std" localSheetId="7">#REF!</definedName>
    <definedName name="p2std" localSheetId="6">#REF!</definedName>
    <definedName name="p2std" localSheetId="0">#REF!</definedName>
    <definedName name="p2std" localSheetId="1">#REF!</definedName>
    <definedName name="p2std" localSheetId="2">#REF!</definedName>
    <definedName name="p2std" localSheetId="8">#REF!</definedName>
    <definedName name="p2std">#REF!</definedName>
    <definedName name="P3_1" localSheetId="7">OFFSET(#REF!,0,0,COUNT(#REF!),1)</definedName>
    <definedName name="P3_1" localSheetId="6">OFFSET(#REF!,0,0,COUNT(#REF!),1)</definedName>
    <definedName name="P3_1" localSheetId="0">OFFSET(#REF!,0,0,COUNT(#REF!),1)</definedName>
    <definedName name="P3_1" localSheetId="1">OFFSET(#REF!,0,0,COUNT(#REF!),1)</definedName>
    <definedName name="P3_1" localSheetId="2">OFFSET(#REF!,0,0,COUNT(#REF!),1)</definedName>
    <definedName name="P3_1" localSheetId="8">OFFSET(#REF!,0,0,COUNT(#REF!),1)</definedName>
    <definedName name="P3_1">OFFSET(#REF!,0,0,COUNT(#REF!),1)</definedName>
    <definedName name="P3_2" localSheetId="6">OFFSET(#REF!,0,0,COUNT(#REF!),1)</definedName>
    <definedName name="P3_2" localSheetId="0">OFFSET(#REF!,0,0,COUNT(#REF!),1)</definedName>
    <definedName name="P3_2">OFFSET(#REF!,0,0,COUNT(#REF!),1)</definedName>
    <definedName name="P3avg" localSheetId="6">OFFSET(#REF!,0,0,COUNT(#REF!),1)</definedName>
    <definedName name="P3avg" localSheetId="0">OFFSET(#REF!,0,0,COUNT(#REF!),1)</definedName>
    <definedName name="P3avg">OFFSET(#REF!,0,0,COUNT(#REF!),1)</definedName>
    <definedName name="P3min" localSheetId="6">OFFSET(#REF!,0,0,COUNT(#REF!),1)</definedName>
    <definedName name="P3min" localSheetId="0">OFFSET(#REF!,0,0,COUNT(#REF!),1)</definedName>
    <definedName name="P3min">OFFSET(#REF!,0,0,COUNT(#REF!),1)</definedName>
    <definedName name="P3rng" localSheetId="6">OFFSET(#REF!,0,0,COUNT(#REF!),1)</definedName>
    <definedName name="P3rng" localSheetId="0">OFFSET(#REF!,0,0,COUNT(#REF!),1)</definedName>
    <definedName name="P3rng">OFFSET(#REF!,0,0,COUNT(#REF!),1)</definedName>
    <definedName name="P4_1" localSheetId="6">OFFSET(#REF!,0,0,COUNT(#REF!),1)</definedName>
    <definedName name="P4_1" localSheetId="0">OFFSET(#REF!,0,0,COUNT(#REF!),1)</definedName>
    <definedName name="P4_1">OFFSET(#REF!,0,0,COUNT(#REF!),1)</definedName>
    <definedName name="P4_2" localSheetId="6">OFFSET(#REF!,0,0,COUNT(#REF!),1)</definedName>
    <definedName name="P4_2" localSheetId="0">OFFSET(#REF!,0,0,COUNT(#REF!),1)</definedName>
    <definedName name="P4_2">OFFSET(#REF!,0,0,COUNT(#REF!),1)</definedName>
    <definedName name="P4avg" localSheetId="6">OFFSET(#REF!,0,0,COUNT(#REF!),1)</definedName>
    <definedName name="P4avg" localSheetId="0">OFFSET(#REF!,0,0,COUNT(#REF!),1)</definedName>
    <definedName name="P4avg">OFFSET(#REF!,0,0,COUNT(#REF!),1)</definedName>
    <definedName name="P4min" localSheetId="6">OFFSET(#REF!,0,0,COUNT(#REF!),1)</definedName>
    <definedName name="P4min" localSheetId="0">OFFSET(#REF!,0,0,COUNT(#REF!),1)</definedName>
    <definedName name="P4min">OFFSET(#REF!,0,0,COUNT(#REF!),1)</definedName>
    <definedName name="P4rng" localSheetId="6">OFFSET(#REF!,0,0,COUNT(#REF!),1)</definedName>
    <definedName name="P4rng" localSheetId="0">OFFSET(#REF!,0,0,COUNT(#REF!),1)</definedName>
    <definedName name="P4rng">OFFSET(#REF!,0,0,COUNT(#REF!),1)</definedName>
    <definedName name="P5_1" localSheetId="6">OFFSET(#REF!,0,0,COUNT(#REF!),1)</definedName>
    <definedName name="P5_1" localSheetId="0">OFFSET(#REF!,0,0,COUNT(#REF!),1)</definedName>
    <definedName name="P5_1">OFFSET(#REF!,0,0,COUNT(#REF!),1)</definedName>
    <definedName name="P5_2" localSheetId="6">OFFSET(#REF!,0,0,COUNT(#REF!),1)</definedName>
    <definedName name="P5_2" localSheetId="0">OFFSET(#REF!,0,0,COUNT(#REF!),1)</definedName>
    <definedName name="P5_2">OFFSET(#REF!,0,0,COUNT(#REF!),1)</definedName>
    <definedName name="P5avg" localSheetId="6">OFFSET(#REF!,0,0,COUNT(#REF!),1)</definedName>
    <definedName name="P5avg" localSheetId="0">OFFSET(#REF!,0,0,COUNT(#REF!),1)</definedName>
    <definedName name="P5avg">OFFSET(#REF!,0,0,COUNT(#REF!),1)</definedName>
    <definedName name="P5min" localSheetId="6">OFFSET(#REF!,0,0,COUNT(#REF!),1)</definedName>
    <definedName name="P5min" localSheetId="0">OFFSET(#REF!,0,0,COUNT(#REF!),1)</definedName>
    <definedName name="P5min">OFFSET(#REF!,0,0,COUNT(#REF!),1)</definedName>
    <definedName name="P5rng" localSheetId="6">OFFSET(#REF!,0,0,COUNT(#REF!),1)</definedName>
    <definedName name="P5rng" localSheetId="0">OFFSET(#REF!,0,0,COUNT(#REF!),1)</definedName>
    <definedName name="P5rng">OFFSET(#REF!,0,0,COUNT(#REF!),1)</definedName>
    <definedName name="PAGINA_01" localSheetId="7">#REF!</definedName>
    <definedName name="PAGINA_01" localSheetId="6">#REF!</definedName>
    <definedName name="PAGINA_01" localSheetId="0">#REF!</definedName>
    <definedName name="PAGINA_01" localSheetId="1">#REF!</definedName>
    <definedName name="PAGINA_01" localSheetId="2">#REF!</definedName>
    <definedName name="PAGINA_01" localSheetId="8">#REF!</definedName>
    <definedName name="PAGINA_01">#REF!</definedName>
    <definedName name="PAGINA_01_CONT." localSheetId="7">#REF!</definedName>
    <definedName name="PAGINA_01_CONT." localSheetId="6">#REF!</definedName>
    <definedName name="PAGINA_01_CONT." localSheetId="0">#REF!</definedName>
    <definedName name="PAGINA_01_CONT." localSheetId="1">#REF!</definedName>
    <definedName name="PAGINA_01_CONT." localSheetId="2">#REF!</definedName>
    <definedName name="PAGINA_01_CONT." localSheetId="8">#REF!</definedName>
    <definedName name="PAGINA_01_CONT.">#REF!</definedName>
    <definedName name="PAGINA_02" localSheetId="6">#REF!</definedName>
    <definedName name="PAGINA_02" localSheetId="0">#REF!</definedName>
    <definedName name="PAGINA_02" localSheetId="2">#REF!</definedName>
    <definedName name="PAGINA_02" localSheetId="8">#REF!</definedName>
    <definedName name="PAGINA_02">#REF!</definedName>
    <definedName name="PAGINA_03" localSheetId="6">#REF!</definedName>
    <definedName name="PAGINA_03" localSheetId="0">#REF!</definedName>
    <definedName name="PAGINA_03">#REF!</definedName>
    <definedName name="PAGINA_04" localSheetId="6">#REF!</definedName>
    <definedName name="PAGINA_04" localSheetId="0">#REF!</definedName>
    <definedName name="PAGINA_04">#REF!</definedName>
    <definedName name="PAGINA_05" localSheetId="6">#REF!</definedName>
    <definedName name="PAGINA_05" localSheetId="0">#REF!</definedName>
    <definedName name="PAGINA_05">#REF!</definedName>
    <definedName name="PAGINA_06" localSheetId="6">#REF!</definedName>
    <definedName name="PAGINA_06" localSheetId="0">#REF!</definedName>
    <definedName name="PAGINA_06">#REF!</definedName>
    <definedName name="PAGINA_06_CONT." localSheetId="6">#REF!</definedName>
    <definedName name="PAGINA_06_CONT." localSheetId="0">#REF!</definedName>
    <definedName name="PAGINA_06_CONT.">#REF!</definedName>
    <definedName name="PAGINA_07" localSheetId="6">#REF!</definedName>
    <definedName name="PAGINA_07" localSheetId="0">#REF!</definedName>
    <definedName name="PAGINA_07">#REF!</definedName>
    <definedName name="PAGINA_08" localSheetId="6">#REF!</definedName>
    <definedName name="PAGINA_08" localSheetId="0">#REF!</definedName>
    <definedName name="PAGINA_08">#REF!</definedName>
    <definedName name="PAGINA_09" localSheetId="6">#REF!</definedName>
    <definedName name="PAGINA_09" localSheetId="0">#REF!</definedName>
    <definedName name="PAGINA_09">#REF!</definedName>
    <definedName name="PAGINA_10" localSheetId="6">#REF!</definedName>
    <definedName name="PAGINA_10" localSheetId="0">#REF!</definedName>
    <definedName name="PAGINA_10">#REF!</definedName>
    <definedName name="PAGINA_11" localSheetId="6">#REF!</definedName>
    <definedName name="PAGINA_11" localSheetId="0">#REF!</definedName>
    <definedName name="PAGINA_11">#REF!</definedName>
    <definedName name="PAGINA_12" localSheetId="6">#REF!</definedName>
    <definedName name="PAGINA_12" localSheetId="0">#REF!</definedName>
    <definedName name="PAGINA_12">#REF!</definedName>
    <definedName name="Pan_Bancario_50G" localSheetId="6">#REF!</definedName>
    <definedName name="Pan_Bancario_50G" localSheetId="0">#REF!</definedName>
    <definedName name="Pan_Bancario_50G" localSheetId="1">#REF!</definedName>
    <definedName name="Pan_Bancario_50G">#REF!</definedName>
    <definedName name="Pan_Monet_30G" localSheetId="6">#REF!</definedName>
    <definedName name="Pan_Monet_30G" localSheetId="0">#REF!</definedName>
    <definedName name="Pan_Monet_30G" localSheetId="1">#REF!</definedName>
    <definedName name="Pan_Monet_30G">#REF!</definedName>
    <definedName name="PARAMETROS" localSheetId="6">#REF!</definedName>
    <definedName name="PARAMETROS" localSheetId="0">#REF!</definedName>
    <definedName name="PARAMETROS">#REF!</definedName>
    <definedName name="Parmeshwar" localSheetId="1">[80]E!$AJ$98:$AX$115</definedName>
    <definedName name="Parmeshwar">[80]E!$AJ$98:$AX$115</definedName>
    <definedName name="PARTIDA" localSheetId="7">[130]SPNF!#REF!</definedName>
    <definedName name="PARTIDA" localSheetId="6">[130]SPNF!#REF!</definedName>
    <definedName name="PARTIDA" localSheetId="0">[130]SPNF!#REF!</definedName>
    <definedName name="PARTIDA" localSheetId="1">[130]SPNF!#REF!</definedName>
    <definedName name="PARTIDA" localSheetId="2">[130]SPNF!#REF!</definedName>
    <definedName name="PARTIDA" localSheetId="8">[130]SPNF!#REF!</definedName>
    <definedName name="PARTIDA">[130]SPNF!#REF!</definedName>
    <definedName name="PAS" localSheetId="7">#REF!</definedName>
    <definedName name="PAS" localSheetId="6">#REF!</definedName>
    <definedName name="PAS" localSheetId="0">#REF!</definedName>
    <definedName name="PAS" localSheetId="1">#REF!</definedName>
    <definedName name="PAS" localSheetId="2">#REF!</definedName>
    <definedName name="PAS" localSheetId="8">#REF!</definedName>
    <definedName name="PAS">#REF!</definedName>
    <definedName name="pastel">#N/A</definedName>
    <definedName name="Path_Data">'[45]shared data'!$B$8</definedName>
    <definedName name="Path_System">'[45]shared data'!$B$7</definedName>
    <definedName name="Pave" localSheetId="7">#REF!</definedName>
    <definedName name="Pave" localSheetId="6">#REF!</definedName>
    <definedName name="Pave" localSheetId="0">#REF!</definedName>
    <definedName name="Pave" localSheetId="1">#REF!</definedName>
    <definedName name="Pave" localSheetId="2">#REF!</definedName>
    <definedName name="Pave" localSheetId="8">#REF!</definedName>
    <definedName name="Pave">#REF!</definedName>
    <definedName name="PAYCAP" localSheetId="7">#REF!</definedName>
    <definedName name="PAYCAP" localSheetId="6">#REF!</definedName>
    <definedName name="PAYCAP" localSheetId="0">#REF!</definedName>
    <definedName name="PAYCAP" localSheetId="1">#REF!</definedName>
    <definedName name="PAYCAP" localSheetId="2">#REF!</definedName>
    <definedName name="PAYCAP" localSheetId="8">#REF!</definedName>
    <definedName name="PAYCAP">#REF!</definedName>
    <definedName name="Paym_Cap" localSheetId="6">#REF!</definedName>
    <definedName name="Paym_Cap" localSheetId="0">#REF!</definedName>
    <definedName name="Paym_Cap" localSheetId="1">#REF!</definedName>
    <definedName name="Paym_Cap" localSheetId="2">#REF!</definedName>
    <definedName name="Paym_Cap" localSheetId="8">#REF!</definedName>
    <definedName name="Paym_Cap">#REF!</definedName>
    <definedName name="pchBM" localSheetId="6">#REF!</definedName>
    <definedName name="pchBM" localSheetId="0">#REF!</definedName>
    <definedName name="pchBM" localSheetId="1">#REF!</definedName>
    <definedName name="pchBM">#REF!</definedName>
    <definedName name="pchBMG" localSheetId="6">#REF!</definedName>
    <definedName name="pchBMG" localSheetId="0">#REF!</definedName>
    <definedName name="pchBMG" localSheetId="1">#REF!</definedName>
    <definedName name="pchBMG">#REF!</definedName>
    <definedName name="pchBX" localSheetId="6">#REF!</definedName>
    <definedName name="pchBX" localSheetId="0">#REF!</definedName>
    <definedName name="pchBX">#REF!</definedName>
    <definedName name="pchBXG" localSheetId="6">#REF!</definedName>
    <definedName name="pchBXG" localSheetId="0">#REF!</definedName>
    <definedName name="pchBXG">#REF!</definedName>
    <definedName name="pchNM_R" localSheetId="6">[56]Q1!#REF!</definedName>
    <definedName name="pchNM_R" localSheetId="1">[56]Q1!#REF!</definedName>
    <definedName name="pchNM_R">[56]Q1!#REF!</definedName>
    <definedName name="pchNMG_R" localSheetId="1">[56]Q1!#REF!</definedName>
    <definedName name="pchNMG_R">[56]Q1!#REF!</definedName>
    <definedName name="pchNX_R" localSheetId="1">[56]Q1!#REF!</definedName>
    <definedName name="pchNX_R">[56]Q1!#REF!</definedName>
    <definedName name="pchNXG_R" localSheetId="1">[56]Q1!#REF!</definedName>
    <definedName name="pchNXG_R">[56]Q1!#REF!</definedName>
    <definedName name="PCNTLGT" localSheetId="1">#REF!</definedName>
    <definedName name="PCNTLGT">[65]nonopec!#REF!</definedName>
    <definedName name="PCPI" localSheetId="7">#REF!</definedName>
    <definedName name="PCPI" localSheetId="6">#REF!</definedName>
    <definedName name="PCPI" localSheetId="0">#REF!</definedName>
    <definedName name="PCPI" localSheetId="1">#REF!</definedName>
    <definedName name="PCPI" localSheetId="2">#REF!</definedName>
    <definedName name="PCPI" localSheetId="8">#REF!</definedName>
    <definedName name="PCPI">#REF!</definedName>
    <definedName name="PCPIE" localSheetId="7">#REF!</definedName>
    <definedName name="PCPIE" localSheetId="6">#REF!</definedName>
    <definedName name="PCPIE" localSheetId="0">#REF!</definedName>
    <definedName name="PCPIE" localSheetId="1">#REF!</definedName>
    <definedName name="PCPIE" localSheetId="2">#REF!</definedName>
    <definedName name="PCPIE" localSheetId="8">#REF!</definedName>
    <definedName name="PCPIE">#REF!</definedName>
    <definedName name="PCPIG">#N/A</definedName>
    <definedName name="PEACEAGR" localSheetId="7">#REF!</definedName>
    <definedName name="PEACEAGR" localSheetId="6">#REF!</definedName>
    <definedName name="PEACEAGR" localSheetId="0">#REF!</definedName>
    <definedName name="PEACEAGR" localSheetId="1">#REF!</definedName>
    <definedName name="PEACEAGR" localSheetId="2">#REF!</definedName>
    <definedName name="PEACEAGR" localSheetId="8">#REF!</definedName>
    <definedName name="PEACEAGR">#REF!</definedName>
    <definedName name="PERE96" localSheetId="7">#REF!</definedName>
    <definedName name="PERE96" localSheetId="6">#REF!</definedName>
    <definedName name="PERE96" localSheetId="0">#REF!</definedName>
    <definedName name="PERE96" localSheetId="1">#REF!</definedName>
    <definedName name="PERE96" localSheetId="2">#REF!</definedName>
    <definedName name="PERE96" localSheetId="8">#REF!</definedName>
    <definedName name="PERE96">#REF!</definedName>
    <definedName name="Petroecuador" localSheetId="6">#REF!</definedName>
    <definedName name="Petroecuador" localSheetId="0">#REF!</definedName>
    <definedName name="Petroecuador" localSheetId="2">#REF!</definedName>
    <definedName name="Petroecuador" localSheetId="8">#REF!</definedName>
    <definedName name="Petroecuador">#REF!</definedName>
    <definedName name="PEX">[84]SUPUESTOS!A$14</definedName>
    <definedName name="PF" localSheetId="7">#REF!</definedName>
    <definedName name="PF" localSheetId="6">#REF!</definedName>
    <definedName name="PF" localSheetId="0">#REF!</definedName>
    <definedName name="PF" localSheetId="1">#REF!</definedName>
    <definedName name="PF" localSheetId="2">#REF!</definedName>
    <definedName name="PF" localSheetId="8">#REF!</definedName>
    <definedName name="PF">#REF!</definedName>
    <definedName name="PFP" localSheetId="6">#REF!</definedName>
    <definedName name="PFP" localSheetId="0">#REF!</definedName>
    <definedName name="PFP" localSheetId="1">#REF!</definedName>
    <definedName name="PFP" localSheetId="2">#REF!</definedName>
    <definedName name="PFP" localSheetId="8">#REF!</definedName>
    <definedName name="PFP">#REF!</definedName>
    <definedName name="pfp_table1" localSheetId="6">#REF!</definedName>
    <definedName name="pfp_table1" localSheetId="0">#REF!</definedName>
    <definedName name="pfp_table1" localSheetId="1">#REF!</definedName>
    <definedName name="pfp_table1" localSheetId="2">#REF!</definedName>
    <definedName name="pfp_table1" localSheetId="8">#REF!</definedName>
    <definedName name="pfp_table1">#REF!</definedName>
    <definedName name="pib" localSheetId="6">#REF!</definedName>
    <definedName name="pib" localSheetId="0">#REF!</definedName>
    <definedName name="pib">#REF!</definedName>
    <definedName name="pib_int" localSheetId="6">#REF!</definedName>
    <definedName name="pib_int" localSheetId="0">#REF!</definedName>
    <definedName name="pib_int">#REF!</definedName>
    <definedName name="pib98j" localSheetId="7">[22]Programa!#REF!</definedName>
    <definedName name="pib98j" localSheetId="6">[22]Programa!#REF!</definedName>
    <definedName name="pib98j" localSheetId="0">[22]Programa!#REF!</definedName>
    <definedName name="pib98j" localSheetId="1">[22]Programa!#REF!</definedName>
    <definedName name="pib98j" localSheetId="2">[22]Programa!#REF!</definedName>
    <definedName name="pib98j" localSheetId="8">[22]Programa!#REF!</definedName>
    <definedName name="pib98j">[22]Programa!#REF!</definedName>
    <definedName name="pib98s" localSheetId="7">[22]Programa!#REF!</definedName>
    <definedName name="pib98s" localSheetId="6">[22]Programa!#REF!</definedName>
    <definedName name="pib98s" localSheetId="0">[22]Programa!#REF!</definedName>
    <definedName name="pib98s" localSheetId="1">[22]Programa!#REF!</definedName>
    <definedName name="pib98s" localSheetId="2">[22]Programa!#REF!</definedName>
    <definedName name="pib98s" localSheetId="8">[22]Programa!#REF!</definedName>
    <definedName name="pib98s">[22]Programa!#REF!</definedName>
    <definedName name="PIBMENSAL" localSheetId="7">#REF!</definedName>
    <definedName name="PIBMENSAL" localSheetId="6">#REF!</definedName>
    <definedName name="PIBMENSAL" localSheetId="0">#REF!</definedName>
    <definedName name="PIBMENSAL" localSheetId="1">#REF!</definedName>
    <definedName name="PIBMENSAL" localSheetId="2">#REF!</definedName>
    <definedName name="PIBMENSAL" localSheetId="8">#REF!</definedName>
    <definedName name="PIBMENSAL">#REF!</definedName>
    <definedName name="PIBporSECT" localSheetId="7">#REF!</definedName>
    <definedName name="PIBporSECT" localSheetId="6">#REF!</definedName>
    <definedName name="PIBporSECT" localSheetId="0">#REF!</definedName>
    <definedName name="PIBporSECT" localSheetId="1">#REF!</definedName>
    <definedName name="PIBporSECT" localSheetId="2">#REF!</definedName>
    <definedName name="PIBporSECT" localSheetId="8">#REF!</definedName>
    <definedName name="PIBporSECT">#REF!</definedName>
    <definedName name="PII" localSheetId="7" hidden="1">{"Main Economic Indicators",#N/A,FALSE,"C"}</definedName>
    <definedName name="PII" localSheetId="6" hidden="1">{"Main Economic Indicators",#N/A,FALSE,"C"}</definedName>
    <definedName name="PII" localSheetId="0" hidden="1">{"Main Economic Indicators",#N/A,FALSE,"C"}</definedName>
    <definedName name="PII" localSheetId="1" hidden="1">{"Main Economic Indicators",#N/A,FALSE,"C"}</definedName>
    <definedName name="PII" localSheetId="2" hidden="1">{"Main Economic Indicators",#N/A,FALSE,"C"}</definedName>
    <definedName name="PII" localSheetId="8" hidden="1">{"Main Economic Indicators",#N/A,FALSE,"C"}</definedName>
    <definedName name="PII" hidden="1">{"Main Economic Indicators",#N/A,FALSE,"C"}</definedName>
    <definedName name="PIJIS" localSheetId="7">#REF!</definedName>
    <definedName name="PIJIS" localSheetId="6">#REF!</definedName>
    <definedName name="PIJIS" localSheetId="0">#REF!</definedName>
    <definedName name="PIJIS" localSheetId="1">#REF!</definedName>
    <definedName name="PIJIS" localSheetId="2">#REF!</definedName>
    <definedName name="PIJIS" localSheetId="8">#REF!</definedName>
    <definedName name="PIJIS">#REF!</definedName>
    <definedName name="pit" localSheetId="7" hidden="1">{"Riqfin97",#N/A,FALSE,"Tran";"Riqfinpro",#N/A,FALSE,"Tran"}</definedName>
    <definedName name="pit" localSheetId="6" hidden="1">{"Riqfin97",#N/A,FALSE,"Tran";"Riqfinpro",#N/A,FALSE,"Tran"}</definedName>
    <definedName name="pit" localSheetId="0" hidden="1">{"Riqfin97",#N/A,FALSE,"Tran";"Riqfinpro",#N/A,FALSE,"Tran"}</definedName>
    <definedName name="pit" localSheetId="1" hidden="1">{"Riqfin97",#N/A,FALSE,"Tran";"Riqfinpro",#N/A,FALSE,"Tran"}</definedName>
    <definedName name="pit" localSheetId="2" hidden="1">{"Riqfin97",#N/A,FALSE,"Tran";"Riqfinpro",#N/A,FALSE,"Tran"}</definedName>
    <definedName name="pit" localSheetId="8" hidden="1">{"Riqfin97",#N/A,FALSE,"Tran";"Riqfinpro",#N/A,FALSE,"Tran"}</definedName>
    <definedName name="pit" hidden="1">{"Riqfin97",#N/A,FALSE,"Tran";"Riqfinpro",#N/A,FALSE,"Tran"}</definedName>
    <definedName name="PK" localSheetId="7">#REF!</definedName>
    <definedName name="PK" localSheetId="6">#REF!</definedName>
    <definedName name="PK" localSheetId="0">#REF!</definedName>
    <definedName name="PK" localSheetId="1">#REF!</definedName>
    <definedName name="PK" localSheetId="2">#REF!</definedName>
    <definedName name="PK" localSheetId="8">#REF!</definedName>
    <definedName name="PK">#REF!</definedName>
    <definedName name="plame" localSheetId="7">#REF!</definedName>
    <definedName name="plame" localSheetId="6">#REF!</definedName>
    <definedName name="plame" localSheetId="0">#REF!</definedName>
    <definedName name="plame" localSheetId="1">#REF!</definedName>
    <definedName name="plame" localSheetId="2">#REF!</definedName>
    <definedName name="plame" localSheetId="8">#REF!</definedName>
    <definedName name="plame">#REF!</definedName>
    <definedName name="plame2000" localSheetId="6">#REF!</definedName>
    <definedName name="plame2000" localSheetId="0">#REF!</definedName>
    <definedName name="plame2000" localSheetId="2">#REF!</definedName>
    <definedName name="plame2000" localSheetId="8">#REF!</definedName>
    <definedName name="plame2000">#REF!</definedName>
    <definedName name="plame2001" localSheetId="6">#REF!</definedName>
    <definedName name="plame2001" localSheetId="0">#REF!</definedName>
    <definedName name="plame2001">#REF!</definedName>
    <definedName name="plame2002" localSheetId="6">#REF!</definedName>
    <definedName name="plame2002" localSheetId="0">#REF!</definedName>
    <definedName name="plame2002">#REF!</definedName>
    <definedName name="plame2003" localSheetId="6">#REF!</definedName>
    <definedName name="plame2003" localSheetId="0">#REF!</definedName>
    <definedName name="plame2003">#REF!</definedName>
    <definedName name="plame98" localSheetId="6">[22]Programa!#REF!</definedName>
    <definedName name="plame98" localSheetId="1">[22]Programa!#REF!</definedName>
    <definedName name="plame98">[22]Programa!#REF!</definedName>
    <definedName name="plame98j" localSheetId="1">[22]Programa!#REF!</definedName>
    <definedName name="plame98j">[22]Programa!#REF!</definedName>
    <definedName name="plame98s" localSheetId="7">#REF!</definedName>
    <definedName name="plame98s" localSheetId="6">#REF!</definedName>
    <definedName name="plame98s" localSheetId="0">#REF!</definedName>
    <definedName name="plame98s" localSheetId="1">#REF!</definedName>
    <definedName name="plame98s" localSheetId="2">#REF!</definedName>
    <definedName name="plame98s" localSheetId="8">#REF!</definedName>
    <definedName name="plame98s">#REF!</definedName>
    <definedName name="plame99" localSheetId="7">#REF!</definedName>
    <definedName name="plame99" localSheetId="6">#REF!</definedName>
    <definedName name="plame99" localSheetId="0">#REF!</definedName>
    <definedName name="plame99" localSheetId="1">#REF!</definedName>
    <definedName name="plame99" localSheetId="2">#REF!</definedName>
    <definedName name="plame99" localSheetId="8">#REF!</definedName>
    <definedName name="plame99">#REF!</definedName>
    <definedName name="PLATA" localSheetId="6">#REF!</definedName>
    <definedName name="PLATA" localSheetId="0">#REF!</definedName>
    <definedName name="PLATA" localSheetId="1">#REF!</definedName>
    <definedName name="PLATA" localSheetId="2">#REF!</definedName>
    <definedName name="PLATA" localSheetId="8">#REF!</definedName>
    <definedName name="PLATA">#REF!</definedName>
    <definedName name="plazo" localSheetId="6">#REF!</definedName>
    <definedName name="plazo" localSheetId="0">#REF!</definedName>
    <definedName name="plazo">#REF!</definedName>
    <definedName name="plazo2000" localSheetId="6">#REF!</definedName>
    <definedName name="plazo2000" localSheetId="0">#REF!</definedName>
    <definedName name="plazo2000">#REF!</definedName>
    <definedName name="plazo2001" localSheetId="6">#REF!</definedName>
    <definedName name="plazo2001" localSheetId="0">#REF!</definedName>
    <definedName name="plazo2001">#REF!</definedName>
    <definedName name="plazo2002" localSheetId="6">#REF!</definedName>
    <definedName name="plazo2002" localSheetId="0">#REF!</definedName>
    <definedName name="plazo2002">#REF!</definedName>
    <definedName name="plazo2003" localSheetId="6">#REF!</definedName>
    <definedName name="plazo2003" localSheetId="0">#REF!</definedName>
    <definedName name="plazo2003">#REF!</definedName>
    <definedName name="plazo98" localSheetId="6">[22]Programa!#REF!</definedName>
    <definedName name="plazo98" localSheetId="1">[22]Programa!#REF!</definedName>
    <definedName name="plazo98">[22]Programa!#REF!</definedName>
    <definedName name="plazo98j" localSheetId="1">[22]Programa!#REF!</definedName>
    <definedName name="plazo98j">[22]Programa!#REF!</definedName>
    <definedName name="plazo98s" localSheetId="7">#REF!</definedName>
    <definedName name="plazo98s" localSheetId="6">#REF!</definedName>
    <definedName name="plazo98s" localSheetId="0">#REF!</definedName>
    <definedName name="plazo98s" localSheetId="1">#REF!</definedName>
    <definedName name="plazo98s" localSheetId="2">#REF!</definedName>
    <definedName name="plazo98s" localSheetId="8">#REF!</definedName>
    <definedName name="plazo98s">#REF!</definedName>
    <definedName name="plazo99" localSheetId="7">#REF!</definedName>
    <definedName name="plazo99" localSheetId="6">#REF!</definedName>
    <definedName name="plazo99" localSheetId="0">#REF!</definedName>
    <definedName name="plazo99" localSheetId="1">#REF!</definedName>
    <definedName name="plazo99" localSheetId="2">#REF!</definedName>
    <definedName name="plazo99" localSheetId="8">#REF!</definedName>
    <definedName name="plazo99">#REF!</definedName>
    <definedName name="POLLO" localSheetId="6">#REF!</definedName>
    <definedName name="POLLO" localSheetId="0">#REF!</definedName>
    <definedName name="POLLO" localSheetId="1">#REF!</definedName>
    <definedName name="POLLO" localSheetId="2">#REF!</definedName>
    <definedName name="POLLO" localSheetId="8">#REF!</definedName>
    <definedName name="POLLO">#REF!</definedName>
    <definedName name="poooooooooo" localSheetId="6" hidden="1">'[90]Fax a enviar'!#REF!</definedName>
    <definedName name="poooooooooo" localSheetId="0" hidden="1">'[90]Fax a enviar'!#REF!</definedName>
    <definedName name="poooooooooo" localSheetId="1" hidden="1">#REF!</definedName>
    <definedName name="poooooooooo" localSheetId="2" hidden="1">'[90]Fax a enviar'!#REF!</definedName>
    <definedName name="poooooooooo" localSheetId="8" hidden="1">'[90]Fax a enviar'!#REF!</definedName>
    <definedName name="poooooooooo" hidden="1">'[90]Fax a enviar'!#REF!</definedName>
    <definedName name="POPO" localSheetId="7">#REF!</definedName>
    <definedName name="POPO" localSheetId="6">#REF!</definedName>
    <definedName name="POPO" localSheetId="0">#REF!</definedName>
    <definedName name="POPO" localSheetId="1">#REF!</definedName>
    <definedName name="POPO" localSheetId="2">#REF!</definedName>
    <definedName name="POPO" localSheetId="8">#REF!</definedName>
    <definedName name="POPO">#REF!</definedName>
    <definedName name="PORT" localSheetId="6">#REF!</definedName>
    <definedName name="PORT" localSheetId="0">#REF!</definedName>
    <definedName name="PORT" localSheetId="1">#REF!</definedName>
    <definedName name="PORT" localSheetId="2">#REF!</definedName>
    <definedName name="PORT" localSheetId="8">#REF!</definedName>
    <definedName name="PORT">#REF!</definedName>
    <definedName name="Ports" localSheetId="6">#REF!</definedName>
    <definedName name="Ports" localSheetId="0">#REF!</definedName>
    <definedName name="Ports" localSheetId="1">#REF!</definedName>
    <definedName name="Ports" localSheetId="2">#REF!</definedName>
    <definedName name="Ports" localSheetId="8">#REF!</definedName>
    <definedName name="Ports">#REF!</definedName>
    <definedName name="Portugal_wt">'[66]OECD wgt'!$B$30</definedName>
    <definedName name="posnet2" localSheetId="7">#REF!</definedName>
    <definedName name="posnet2" localSheetId="6">#REF!</definedName>
    <definedName name="posnet2" localSheetId="0">#REF!</definedName>
    <definedName name="posnet2" localSheetId="1">#REF!</definedName>
    <definedName name="posnet2" localSheetId="2">#REF!</definedName>
    <definedName name="posnet2" localSheetId="8">#REF!</definedName>
    <definedName name="posnet2">#REF!</definedName>
    <definedName name="POTENCIAL" localSheetId="6">#REF!</definedName>
    <definedName name="POTENCIAL" localSheetId="0">#REF!</definedName>
    <definedName name="POTENCIAL" localSheetId="1">#REF!</definedName>
    <definedName name="POTENCIAL" localSheetId="2">#REF!</definedName>
    <definedName name="POTENCIAL" localSheetId="8">#REF!</definedName>
    <definedName name="POTENCIAL">#REF!</definedName>
    <definedName name="PP" localSheetId="6">#REF!</definedName>
    <definedName name="PP" localSheetId="0">#REF!</definedName>
    <definedName name="PP" localSheetId="1">#REF!</definedName>
    <definedName name="PP" localSheetId="2">#REF!</definedName>
    <definedName name="PP" localSheetId="8">#REF!</definedName>
    <definedName name="PP">#REF!</definedName>
    <definedName name="ppoooooooooo" localSheetId="6" hidden="1">#REF!</definedName>
    <definedName name="ppoooooooooo" localSheetId="0" hidden="1">#REF!</definedName>
    <definedName name="ppoooooooooo" localSheetId="1" hidden="1">#REF!</definedName>
    <definedName name="ppoooooooooo" hidden="1">#REF!</definedName>
    <definedName name="ppp" localSheetId="7" hidden="1">{"Riqfin97",#N/A,FALSE,"Tran";"Riqfinpro",#N/A,FALSE,"Tran"}</definedName>
    <definedName name="ppp" localSheetId="6" hidden="1">{"Riqfin97",#N/A,FALSE,"Tran";"Riqfinpro",#N/A,FALSE,"Tran"}</definedName>
    <definedName name="ppp" localSheetId="0" hidden="1">{"Riqfin97",#N/A,FALSE,"Tran";"Riqfinpro",#N/A,FALSE,"Tran"}</definedName>
    <definedName name="ppp" localSheetId="1" hidden="1">{"Riqfin97",#N/A,FALSE,"Tran";"Riqfinpro",#N/A,FALSE,"Tran"}</definedName>
    <definedName name="ppp" localSheetId="2" hidden="1">{"Riqfin97",#N/A,FALSE,"Tran";"Riqfinpro",#N/A,FALSE,"Tran"}</definedName>
    <definedName name="ppp" localSheetId="8" hidden="1">{"Riqfin97",#N/A,FALSE,"Tran";"Riqfinpro",#N/A,FALSE,"Tran"}</definedName>
    <definedName name="ppp" hidden="1">{"Riqfin97",#N/A,FALSE,"Tran";"Riqfinpro",#N/A,FALSE,"Tran"}</definedName>
    <definedName name="pppppp" localSheetId="7" hidden="1">{"Riqfin97",#N/A,FALSE,"Tran";"Riqfinpro",#N/A,FALSE,"Tran"}</definedName>
    <definedName name="pppppp" localSheetId="6" hidden="1">{"Riqfin97",#N/A,FALSE,"Tran";"Riqfinpro",#N/A,FALSE,"Tran"}</definedName>
    <definedName name="pppppp" localSheetId="0" hidden="1">{"Riqfin97",#N/A,FALSE,"Tran";"Riqfinpro",#N/A,FALSE,"Tran"}</definedName>
    <definedName name="pppppp" localSheetId="1" hidden="1">{"Riqfin97",#N/A,FALSE,"Tran";"Riqfinpro",#N/A,FALSE,"Tran"}</definedName>
    <definedName name="pppppp" localSheetId="2" hidden="1">{"Riqfin97",#N/A,FALSE,"Tran";"Riqfinpro",#N/A,FALSE,"Tran"}</definedName>
    <definedName name="pppppp" localSheetId="8" hidden="1">{"Riqfin97",#N/A,FALSE,"Tran";"Riqfinpro",#N/A,FALSE,"Tran"}</definedName>
    <definedName name="pppppp" hidden="1">{"Riqfin97",#N/A,FALSE,"Tran";"Riqfinpro",#N/A,FALSE,"Tran"}</definedName>
    <definedName name="pppppppppp" localSheetId="7" hidden="1">#REF!</definedName>
    <definedName name="pppppppppp" localSheetId="6" hidden="1">#REF!</definedName>
    <definedName name="pppppppppp" localSheetId="0" hidden="1">#REF!</definedName>
    <definedName name="pppppppppp" localSheetId="1" hidden="1">#REF!</definedName>
    <definedName name="pppppppppp" localSheetId="2" hidden="1">#REF!</definedName>
    <definedName name="pppppppppp" localSheetId="8" hidden="1">#REF!</definedName>
    <definedName name="pppppppppp" hidden="1">#REF!</definedName>
    <definedName name="ppppppppppppp" localSheetId="6" hidden="1">#REF!</definedName>
    <definedName name="ppppppppppppp" localSheetId="0" hidden="1">#REF!</definedName>
    <definedName name="ppppppppppppp" localSheetId="1" hidden="1">#REF!</definedName>
    <definedName name="ppppppppppppp" localSheetId="2" hidden="1">#REF!</definedName>
    <definedName name="ppppppppppppp" localSheetId="8" hidden="1">#REF!</definedName>
    <definedName name="ppppppppppppp" hidden="1">#REF!</definedName>
    <definedName name="PPPWGT">#N/A</definedName>
    <definedName name="PRECIOCIFBANANO" localSheetId="7">#REF!</definedName>
    <definedName name="PRECIOCIFBANANO" localSheetId="6">#REF!</definedName>
    <definedName name="PRECIOCIFBANANO" localSheetId="0">#REF!</definedName>
    <definedName name="PRECIOCIFBANANO" localSheetId="1">#REF!</definedName>
    <definedName name="PRECIOCIFBANANO" localSheetId="2">#REF!</definedName>
    <definedName name="PRECIOCIFBANANO" localSheetId="8">#REF!</definedName>
    <definedName name="PRECIOCIFBANANO">#REF!</definedName>
    <definedName name="Preparar_Reporte" localSheetId="7">#REF!</definedName>
    <definedName name="Preparar_Reporte" localSheetId="6">#REF!</definedName>
    <definedName name="Preparar_Reporte" localSheetId="0">#REF!</definedName>
    <definedName name="Preparar_Reporte" localSheetId="1">#REF!</definedName>
    <definedName name="Preparar_Reporte" localSheetId="2">#REF!</definedName>
    <definedName name="Preparar_Reporte" localSheetId="8">#REF!</definedName>
    <definedName name="Preparar_Reporte">#REF!</definedName>
    <definedName name="PRES1" localSheetId="7">[65]nonopec!#REF!</definedName>
    <definedName name="PRES1" localSheetId="6">[65]nonopec!#REF!</definedName>
    <definedName name="PRES1" localSheetId="0">[65]nonopec!#REF!</definedName>
    <definedName name="PRES1" localSheetId="1">[65]nonopec!#REF!</definedName>
    <definedName name="PRES1" localSheetId="2">[65]nonopec!#REF!</definedName>
    <definedName name="PRES1" localSheetId="8">[65]nonopec!#REF!</definedName>
    <definedName name="PRES1">[65]nonopec!#REF!</definedName>
    <definedName name="PRES2" localSheetId="7">[65]nonopec!#REF!</definedName>
    <definedName name="PRES2" localSheetId="6">[65]nonopec!#REF!</definedName>
    <definedName name="PRES2" localSheetId="0">[65]nonopec!#REF!</definedName>
    <definedName name="PRES2" localSheetId="1">[65]nonopec!#REF!</definedName>
    <definedName name="PRES2" localSheetId="2">[65]nonopec!#REF!</definedName>
    <definedName name="PRES2" localSheetId="8">[65]nonopec!#REF!</definedName>
    <definedName name="PRES2">[65]nonopec!#REF!</definedName>
    <definedName name="PRES3" localSheetId="7">[65]nonopec!#REF!</definedName>
    <definedName name="PRES3" localSheetId="1">[65]nonopec!#REF!</definedName>
    <definedName name="PRES3">[65]nonopec!#REF!</definedName>
    <definedName name="presion" localSheetId="7">#REF!</definedName>
    <definedName name="presion" localSheetId="6">#REF!</definedName>
    <definedName name="presion" localSheetId="0">#REF!</definedName>
    <definedName name="presion" localSheetId="1">#REF!</definedName>
    <definedName name="presion" localSheetId="2">#REF!</definedName>
    <definedName name="presion" localSheetId="8">#REF!</definedName>
    <definedName name="presion">#REF!</definedName>
    <definedName name="PRICE" localSheetId="6">#REF!</definedName>
    <definedName name="PRICE" localSheetId="0">#REF!</definedName>
    <definedName name="PRICE" localSheetId="1">#REF!</definedName>
    <definedName name="PRICE" localSheetId="2">#REF!</definedName>
    <definedName name="PRICE" localSheetId="8">#REF!</definedName>
    <definedName name="PRICE">#REF!</definedName>
    <definedName name="PRICETAB" localSheetId="6">#REF!</definedName>
    <definedName name="PRICETAB" localSheetId="0">#REF!</definedName>
    <definedName name="PRICETAB" localSheetId="1">#REF!</definedName>
    <definedName name="PRICETAB" localSheetId="2">#REF!</definedName>
    <definedName name="PRICETAB" localSheetId="8">#REF!</definedName>
    <definedName name="PRICETAB">#REF!</definedName>
    <definedName name="print" localSheetId="6">#REF!</definedName>
    <definedName name="print" localSheetId="0">#REF!</definedName>
    <definedName name="print">#REF!</definedName>
    <definedName name="Print_Area_MI" localSheetId="6">#REF!</definedName>
    <definedName name="Print_Area_MI" localSheetId="0">#REF!</definedName>
    <definedName name="Print_Area_MI" localSheetId="1">#REF!</definedName>
    <definedName name="Print_Area_MI">#REF!</definedName>
    <definedName name="Print_Titles_MI" localSheetId="6">#REF!</definedName>
    <definedName name="Print_Titles_MI" localSheetId="0">#REF!</definedName>
    <definedName name="Print_Titles_MI">#REF!</definedName>
    <definedName name="Print1" localSheetId="6">#REF!</definedName>
    <definedName name="Print1" localSheetId="0">#REF!</definedName>
    <definedName name="Print1" localSheetId="1">#REF!</definedName>
    <definedName name="Print1">#REF!</definedName>
    <definedName name="PRINTMACRO" localSheetId="6">#REF!</definedName>
    <definedName name="PRINTMACRO" localSheetId="0">#REF!</definedName>
    <definedName name="PRINTMACRO">#REF!</definedName>
    <definedName name="PrintThis_Links">[105]Links!$A$1:$F$33</definedName>
    <definedName name="PRIV0" localSheetId="7">#REF!</definedName>
    <definedName name="PRIV0" localSheetId="6">#REF!</definedName>
    <definedName name="PRIV0" localSheetId="0">#REF!</definedName>
    <definedName name="PRIV0" localSheetId="1">#REF!</definedName>
    <definedName name="PRIV0" localSheetId="2">#REF!</definedName>
    <definedName name="PRIV0" localSheetId="8">#REF!</definedName>
    <definedName name="PRIV0">#REF!</definedName>
    <definedName name="PRIV00" localSheetId="6">#REF!</definedName>
    <definedName name="PRIV00" localSheetId="0">#REF!</definedName>
    <definedName name="PRIV00" localSheetId="1">#REF!</definedName>
    <definedName name="PRIV00" localSheetId="2">#REF!</definedName>
    <definedName name="PRIV00" localSheetId="8">#REF!</definedName>
    <definedName name="PRIV00">#REF!</definedName>
    <definedName name="PRIV1" localSheetId="6">#REF!</definedName>
    <definedName name="PRIV1" localSheetId="0">#REF!</definedName>
    <definedName name="PRIV1" localSheetId="1">#REF!</definedName>
    <definedName name="PRIV1" localSheetId="2">#REF!</definedName>
    <definedName name="PRIV1" localSheetId="8">#REF!</definedName>
    <definedName name="PRIV1">#REF!</definedName>
    <definedName name="PRIV11" localSheetId="6">#REF!</definedName>
    <definedName name="PRIV11" localSheetId="0">#REF!</definedName>
    <definedName name="PRIV11">#REF!</definedName>
    <definedName name="PRIV2" localSheetId="6">#REF!</definedName>
    <definedName name="PRIV2" localSheetId="0">#REF!</definedName>
    <definedName name="PRIV2">#REF!</definedName>
    <definedName name="PRIV22" localSheetId="6">#REF!</definedName>
    <definedName name="PRIV22" localSheetId="0">#REF!</definedName>
    <definedName name="PRIV22">#REF!</definedName>
    <definedName name="priv2ycredito" localSheetId="6">#REF!</definedName>
    <definedName name="priv2ycredito" localSheetId="0">#REF!</definedName>
    <definedName name="priv2ycredito">#REF!</definedName>
    <definedName name="priv2yposnet2ycredito" localSheetId="6">#REF!</definedName>
    <definedName name="priv2yposnet2ycredito" localSheetId="0">#REF!</definedName>
    <definedName name="priv2yposnet2ycredito">#REF!</definedName>
    <definedName name="PRIV3" localSheetId="6">#REF!</definedName>
    <definedName name="PRIV3" localSheetId="0">#REF!</definedName>
    <definedName name="PRIV3">#REF!</definedName>
    <definedName name="PRIV33" localSheetId="6">#REF!</definedName>
    <definedName name="PRIV33" localSheetId="0">#REF!</definedName>
    <definedName name="PRIV33">#REF!</definedName>
    <definedName name="PRMONTH" localSheetId="6">#REF!</definedName>
    <definedName name="PRMONTH" localSheetId="0">#REF!</definedName>
    <definedName name="PRMONTH">#REF!</definedName>
    <definedName name="prn">[98]FSUOUT!$B$2:$V$32</definedName>
    <definedName name="Product" localSheetId="7">#REF!</definedName>
    <definedName name="Product" localSheetId="6">#REF!</definedName>
    <definedName name="Product" localSheetId="0">#REF!</definedName>
    <definedName name="Product" localSheetId="1">#REF!</definedName>
    <definedName name="Product" localSheetId="2">#REF!</definedName>
    <definedName name="Product" localSheetId="8">#REF!</definedName>
    <definedName name="Product">#REF!</definedName>
    <definedName name="PROG" localSheetId="7">#REF!</definedName>
    <definedName name="PROG" localSheetId="6">#REF!</definedName>
    <definedName name="PROG" localSheetId="0">#REF!</definedName>
    <definedName name="PROG" localSheetId="1">#REF!</definedName>
    <definedName name="PROG" localSheetId="2">#REF!</definedName>
    <definedName name="PROG" localSheetId="8">#REF!</definedName>
    <definedName name="PROG">#REF!</definedName>
    <definedName name="Prog1998" localSheetId="6">'[131]2003'!#REF!</definedName>
    <definedName name="Prog1998" localSheetId="0">'[131]2003'!#REF!</definedName>
    <definedName name="Prog1998" localSheetId="1">#REF!</definedName>
    <definedName name="Prog1998" localSheetId="2">'[131]2003'!#REF!</definedName>
    <definedName name="Prog1998" localSheetId="8">'[131]2003'!#REF!</definedName>
    <definedName name="Prog1998">'[131]2003'!#REF!</definedName>
    <definedName name="progra" localSheetId="7">#REF!</definedName>
    <definedName name="progra" localSheetId="6">#REF!</definedName>
    <definedName name="progra" localSheetId="0">#REF!</definedName>
    <definedName name="progra" localSheetId="1">#REF!</definedName>
    <definedName name="progra" localSheetId="2">#REF!</definedName>
    <definedName name="progra" localSheetId="8">#REF!</definedName>
    <definedName name="progra">#REF!</definedName>
    <definedName name="proj00" localSheetId="7">[132]sources!#REF!</definedName>
    <definedName name="proj00" localSheetId="6">[132]sources!#REF!</definedName>
    <definedName name="proj00" localSheetId="0">[132]sources!#REF!</definedName>
    <definedName name="proj00" localSheetId="1">#REF!</definedName>
    <definedName name="proj00" localSheetId="2">[132]sources!#REF!</definedName>
    <definedName name="proj00" localSheetId="8">[132]sources!#REF!</definedName>
    <definedName name="proj00">[132]sources!#REF!</definedName>
    <definedName name="PROJ98" localSheetId="7">#REF!</definedName>
    <definedName name="PROJ98" localSheetId="6">#REF!</definedName>
    <definedName name="PROJ98" localSheetId="0">#REF!</definedName>
    <definedName name="PROJ98" localSheetId="1">#REF!</definedName>
    <definedName name="PROJ98" localSheetId="2">#REF!</definedName>
    <definedName name="PROJ98" localSheetId="8">#REF!</definedName>
    <definedName name="PROJ98">#REF!</definedName>
    <definedName name="prom">[61]Promedio!$CD$90</definedName>
    <definedName name="promgraf" localSheetId="7">[133]GRAFPROM!#REF!</definedName>
    <definedName name="promgraf" localSheetId="6">[133]GRAFPROM!#REF!</definedName>
    <definedName name="promgraf" localSheetId="0">[133]GRAFPROM!#REF!</definedName>
    <definedName name="promgraf" localSheetId="1">[133]GRAFPROM!#REF!</definedName>
    <definedName name="promgraf" localSheetId="2">[133]GRAFPROM!#REF!</definedName>
    <definedName name="promgraf" localSheetId="8">[133]GRAFPROM!#REF!</definedName>
    <definedName name="promgraf">[133]GRAFPROM!#REF!</definedName>
    <definedName name="Prop.Demanda">'[49]Ranking Bancario'!$AH$4:$AL$54</definedName>
    <definedName name="Province" localSheetId="7">#REF!</definedName>
    <definedName name="Province" localSheetId="6">#REF!</definedName>
    <definedName name="Province" localSheetId="0">#REF!</definedName>
    <definedName name="Province" localSheetId="1">#REF!</definedName>
    <definedName name="Province" localSheetId="2">#REF!</definedName>
    <definedName name="Province" localSheetId="8">#REF!</definedName>
    <definedName name="Province">#REF!</definedName>
    <definedName name="Province_Details" localSheetId="7">#REF!</definedName>
    <definedName name="Province_Details" localSheetId="6">#REF!</definedName>
    <definedName name="Province_Details" localSheetId="0">#REF!</definedName>
    <definedName name="Province_Details" localSheetId="1">#REF!</definedName>
    <definedName name="Province_Details" localSheetId="2">#REF!</definedName>
    <definedName name="Province_Details" localSheetId="8">#REF!</definedName>
    <definedName name="Province_Details">#REF!</definedName>
    <definedName name="prphalf">[118]Sheet4!$C$3:$G$57</definedName>
    <definedName name="PRPINTSEPT">[134]STOCK!$D$4:$W$102</definedName>
    <definedName name="prueba" localSheetId="1">[5]!prueba</definedName>
    <definedName name="prueba">[5]!prueba</definedName>
    <definedName name="PRYEAR" localSheetId="7">#REF!</definedName>
    <definedName name="PRYEAR" localSheetId="6">#REF!</definedName>
    <definedName name="PRYEAR" localSheetId="0">#REF!</definedName>
    <definedName name="PRYEAR" localSheetId="1">#REF!</definedName>
    <definedName name="PRYEAR" localSheetId="2">#REF!</definedName>
    <definedName name="PRYEAR" localSheetId="8">#REF!</definedName>
    <definedName name="PRYEAR">#REF!</definedName>
    <definedName name="PS" localSheetId="7">#REF!</definedName>
    <definedName name="PS" localSheetId="6">#REF!</definedName>
    <definedName name="PS" localSheetId="0">#REF!</definedName>
    <definedName name="PS" localSheetId="1">#REF!</definedName>
    <definedName name="PS" localSheetId="2">#REF!</definedName>
    <definedName name="PS" localSheetId="8">#REF!</definedName>
    <definedName name="PS">#REF!</definedName>
    <definedName name="psbr" localSheetId="7">'[135]Input PSBR;Q-F'!#REF!</definedName>
    <definedName name="psbr" localSheetId="6">'[135]Input PSBR;Q-F'!#REF!</definedName>
    <definedName name="psbr" localSheetId="0">'[135]Input PSBR;Q-F'!#REF!</definedName>
    <definedName name="psbr" localSheetId="1">'[135]Input PSBR;Q-F'!#REF!</definedName>
    <definedName name="psbr" localSheetId="2">'[135]Input PSBR;Q-F'!#REF!</definedName>
    <definedName name="psbr" localSheetId="8">'[135]Input PSBR;Q-F'!#REF!</definedName>
    <definedName name="psbr">'[135]Input PSBR;Q-F'!#REF!</definedName>
    <definedName name="PSBR_TRIM" localSheetId="7">'[136]Resultado BC'!#REF!</definedName>
    <definedName name="PSBR_TRIM" localSheetId="6">'[136]Resultado BC'!#REF!</definedName>
    <definedName name="PSBR_TRIM" localSheetId="0">'[136]Resultado BC'!#REF!</definedName>
    <definedName name="PSBR_TRIM" localSheetId="1">'[136]Resultado BC'!#REF!</definedName>
    <definedName name="PSBR_TRIM" localSheetId="2">'[136]Resultado BC'!#REF!</definedName>
    <definedName name="PSBR_TRIM" localSheetId="8">'[136]Resultado BC'!#REF!</definedName>
    <definedName name="PSBR_TRIM">'[136]Resultado BC'!#REF!</definedName>
    <definedName name="pshocked" localSheetId="7">#REF!</definedName>
    <definedName name="pshocked" localSheetId="6">#REF!</definedName>
    <definedName name="pshocked" localSheetId="0">#REF!</definedName>
    <definedName name="pshocked" localSheetId="1">#REF!</definedName>
    <definedName name="pshocked" localSheetId="2">#REF!</definedName>
    <definedName name="pshocked" localSheetId="8">#REF!</definedName>
    <definedName name="pshocked">#REF!</definedName>
    <definedName name="PSperc" localSheetId="6">#REF!</definedName>
    <definedName name="PSperc" localSheetId="0">#REF!</definedName>
    <definedName name="PSperc" localSheetId="1">#REF!</definedName>
    <definedName name="PSperc" localSheetId="2">#REF!</definedName>
    <definedName name="PSperc" localSheetId="8">#REF!</definedName>
    <definedName name="PSperc">#REF!</definedName>
    <definedName name="Pstd" localSheetId="6">#REF!</definedName>
    <definedName name="Pstd" localSheetId="0">#REF!</definedName>
    <definedName name="Pstd" localSheetId="1">#REF!</definedName>
    <definedName name="Pstd" localSheetId="2">#REF!</definedName>
    <definedName name="Pstd" localSheetId="8">#REF!</definedName>
    <definedName name="Pstd">#REF!</definedName>
    <definedName name="PTA" localSheetId="6">#REF!</definedName>
    <definedName name="PTA" localSheetId="0">#REF!</definedName>
    <definedName name="PTA" localSheetId="1">#REF!</definedName>
    <definedName name="PTA">#REF!</definedName>
    <definedName name="PTAEURO" localSheetId="6">#REF!</definedName>
    <definedName name="PTAEURO" localSheetId="0">#REF!</definedName>
    <definedName name="PTAEURO" localSheetId="1">#REF!</definedName>
    <definedName name="PTAEURO">#REF!</definedName>
    <definedName name="PTAS" localSheetId="6">#REF!</definedName>
    <definedName name="PTAS" localSheetId="0">#REF!</definedName>
    <definedName name="PTAS">#REF!</definedName>
    <definedName name="PTE" localSheetId="6">#REF!</definedName>
    <definedName name="PTE" localSheetId="0">#REF!</definedName>
    <definedName name="PTE">#REF!</definedName>
    <definedName name="PUBL00" localSheetId="6">#REF!</definedName>
    <definedName name="PUBL00" localSheetId="0">#REF!</definedName>
    <definedName name="PUBL00">#REF!</definedName>
    <definedName name="PUBL11" localSheetId="6">#REF!</definedName>
    <definedName name="PUBL11" localSheetId="0">#REF!</definedName>
    <definedName name="PUBL11">#REF!</definedName>
    <definedName name="PUBL2" localSheetId="6">#REF!</definedName>
    <definedName name="PUBL2" localSheetId="0">#REF!</definedName>
    <definedName name="PUBL2">#REF!</definedName>
    <definedName name="PUBL22" localSheetId="6">#REF!</definedName>
    <definedName name="PUBL22" localSheetId="0">#REF!</definedName>
    <definedName name="PUBL22">#REF!</definedName>
    <definedName name="PUBL33" localSheetId="6">#REF!</definedName>
    <definedName name="PUBL33" localSheetId="0">#REF!</definedName>
    <definedName name="PUBL33">#REF!</definedName>
    <definedName name="PUBL5" localSheetId="6">#REF!</definedName>
    <definedName name="PUBL5" localSheetId="0">#REF!</definedName>
    <definedName name="PUBL5">#REF!</definedName>
    <definedName name="PUBL55" localSheetId="6">#REF!</definedName>
    <definedName name="PUBL55" localSheetId="0">#REF!</definedName>
    <definedName name="PUBL55">#REF!</definedName>
    <definedName name="PUBL6" localSheetId="6">#REF!</definedName>
    <definedName name="PUBL6" localSheetId="0">#REF!</definedName>
    <definedName name="PUBL6">#REF!</definedName>
    <definedName name="PUBL66" localSheetId="6">#REF!</definedName>
    <definedName name="PUBL66" localSheetId="0">#REF!</definedName>
    <definedName name="PUBL66">#REF!</definedName>
    <definedName name="Public_Sector" localSheetId="6">#REF!</definedName>
    <definedName name="Public_Sector" localSheetId="0">#REF!</definedName>
    <definedName name="Public_Sector">#REF!</definedName>
    <definedName name="pyg" localSheetId="6">#REF!</definedName>
    <definedName name="pyg" localSheetId="0">#REF!</definedName>
    <definedName name="pyg">#REF!</definedName>
    <definedName name="PYGCAJA" localSheetId="6">#REF!</definedName>
    <definedName name="PYGCAJA" localSheetId="0">#REF!</definedName>
    <definedName name="PYGCAJA">#REF!</definedName>
    <definedName name="PYGE" localSheetId="6">#REF!</definedName>
    <definedName name="PYGE" localSheetId="0">#REF!</definedName>
    <definedName name="PYGE">#REF!</definedName>
    <definedName name="PYGI" localSheetId="6">#REF!</definedName>
    <definedName name="PYGI" localSheetId="0">#REF!</definedName>
    <definedName name="PYGI">#REF!</definedName>
    <definedName name="q" localSheetId="1">[41]raw!$A$1:$N$232</definedName>
    <definedName name="q">[41]raw!$A$1:$N$232</definedName>
    <definedName name="Q_5" localSheetId="7">#REF!</definedName>
    <definedName name="Q_5" localSheetId="6">#REF!</definedName>
    <definedName name="Q_5" localSheetId="0">#REF!</definedName>
    <definedName name="Q_5" localSheetId="1">#REF!</definedName>
    <definedName name="Q_5" localSheetId="2">#REF!</definedName>
    <definedName name="Q_5" localSheetId="8">#REF!</definedName>
    <definedName name="Q_5">#REF!</definedName>
    <definedName name="Q_6" localSheetId="7">#REF!</definedName>
    <definedName name="Q_6" localSheetId="6">#REF!</definedName>
    <definedName name="Q_6" localSheetId="0">#REF!</definedName>
    <definedName name="Q_6" localSheetId="1">#REF!</definedName>
    <definedName name="Q_6" localSheetId="2">#REF!</definedName>
    <definedName name="Q_6" localSheetId="8">#REF!</definedName>
    <definedName name="Q_6">#REF!</definedName>
    <definedName name="Q_7" localSheetId="6">#REF!</definedName>
    <definedName name="Q_7" localSheetId="0">#REF!</definedName>
    <definedName name="Q_7" localSheetId="2">#REF!</definedName>
    <definedName name="Q_7" localSheetId="8">#REF!</definedName>
    <definedName name="Q_7">#REF!</definedName>
    <definedName name="Q6_" localSheetId="6">#REF!</definedName>
    <definedName name="Q6_" localSheetId="0">#REF!</definedName>
    <definedName name="Q6_">#REF!</definedName>
    <definedName name="qawde" localSheetId="6">#REF!</definedName>
    <definedName name="qawde" localSheetId="0">#REF!</definedName>
    <definedName name="qawde" localSheetId="1">#REF!</definedName>
    <definedName name="qawde">#REF!</definedName>
    <definedName name="qaz" localSheetId="7" hidden="1">{"Tab1",#N/A,FALSE,"P";"Tab2",#N/A,FALSE,"P"}</definedName>
    <definedName name="qaz" localSheetId="6" hidden="1">{"Tab1",#N/A,FALSE,"P";"Tab2",#N/A,FALSE,"P"}</definedName>
    <definedName name="qaz" localSheetId="0" hidden="1">{"Tab1",#N/A,FALSE,"P";"Tab2",#N/A,FALSE,"P"}</definedName>
    <definedName name="qaz" localSheetId="1" hidden="1">{"Tab1",#N/A,FALSE,"P";"Tab2",#N/A,FALSE,"P"}</definedName>
    <definedName name="qaz" localSheetId="2" hidden="1">{"Tab1",#N/A,FALSE,"P";"Tab2",#N/A,FALSE,"P"}</definedName>
    <definedName name="qaz" localSheetId="8" hidden="1">{"Tab1",#N/A,FALSE,"P";"Tab2",#N/A,FALSE,"P"}</definedName>
    <definedName name="qaz" hidden="1">{"Tab1",#N/A,FALSE,"P";"Tab2",#N/A,FALSE,"P"}</definedName>
    <definedName name="qer" localSheetId="7" hidden="1">{"Tab1",#N/A,FALSE,"P";"Tab2",#N/A,FALSE,"P"}</definedName>
    <definedName name="qer" localSheetId="6" hidden="1">{"Tab1",#N/A,FALSE,"P";"Tab2",#N/A,FALSE,"P"}</definedName>
    <definedName name="qer" localSheetId="0" hidden="1">{"Tab1",#N/A,FALSE,"P";"Tab2",#N/A,FALSE,"P"}</definedName>
    <definedName name="qer" localSheetId="1" hidden="1">{"Tab1",#N/A,FALSE,"P";"Tab2",#N/A,FALSE,"P"}</definedName>
    <definedName name="qer" localSheetId="2" hidden="1">{"Tab1",#N/A,FALSE,"P";"Tab2",#N/A,FALSE,"P"}</definedName>
    <definedName name="qer" localSheetId="8" hidden="1">{"Tab1",#N/A,FALSE,"P";"Tab2",#N/A,FALSE,"P"}</definedName>
    <definedName name="qer" hidden="1">{"Tab1",#N/A,FALSE,"P";"Tab2",#N/A,FALSE,"P"}</definedName>
    <definedName name="QFISCAL">'[137]Quarterly Raw Data'!#REF!</definedName>
    <definedName name="qq" hidden="1">'[115]J(Priv.Cap)'!#REF!</definedName>
    <definedName name="qqq" localSheetId="7" hidden="1">{#N/A,#N/A,FALSE,"EXTRABUDGT"}</definedName>
    <definedName name="qqq" localSheetId="6" hidden="1">{#N/A,#N/A,FALSE,"EXTRABUDGT"}</definedName>
    <definedName name="qqq" localSheetId="0" hidden="1">{#N/A,#N/A,FALSE,"EXTRABUDGT"}</definedName>
    <definedName name="qqq" localSheetId="1" hidden="1">{#N/A,#N/A,FALSE,"EXTRABUDGT"}</definedName>
    <definedName name="qqq" localSheetId="2" hidden="1">{#N/A,#N/A,FALSE,"EXTRABUDGT"}</definedName>
    <definedName name="qqq" localSheetId="8" hidden="1">{#N/A,#N/A,FALSE,"EXTRABUDGT"}</definedName>
    <definedName name="qqq" hidden="1">{#N/A,#N/A,FALSE,"EXTRABUDGT"}</definedName>
    <definedName name="qqqqq" localSheetId="7" hidden="1">{"Minpmon",#N/A,FALSE,"Monthinput"}</definedName>
    <definedName name="qqqqq" localSheetId="6" hidden="1">{"Minpmon",#N/A,FALSE,"Monthinput"}</definedName>
    <definedName name="qqqqq" localSheetId="0" hidden="1">{"Minpmon",#N/A,FALSE,"Monthinput"}</definedName>
    <definedName name="qqqqq" localSheetId="1" hidden="1">{"Minpmon",#N/A,FALSE,"Monthinput"}</definedName>
    <definedName name="qqqqq" localSheetId="2" hidden="1">{"Minpmon",#N/A,FALSE,"Monthinput"}</definedName>
    <definedName name="qqqqq" localSheetId="8" hidden="1">{"Minpmon",#N/A,FALSE,"Monthinput"}</definedName>
    <definedName name="qqqqq" hidden="1">{"Minpmon",#N/A,FALSE,"Monthinput"}</definedName>
    <definedName name="qqqqqqqqqqqqq" localSheetId="7" hidden="1">{"Tab1",#N/A,FALSE,"P";"Tab2",#N/A,FALSE,"P"}</definedName>
    <definedName name="qqqqqqqqqqqqq" localSheetId="6" hidden="1">{"Tab1",#N/A,FALSE,"P";"Tab2",#N/A,FALSE,"P"}</definedName>
    <definedName name="qqqqqqqqqqqqq" localSheetId="0" hidden="1">{"Tab1",#N/A,FALSE,"P";"Tab2",#N/A,FALSE,"P"}</definedName>
    <definedName name="qqqqqqqqqqqqq" localSheetId="1" hidden="1">{"Tab1",#N/A,FALSE,"P";"Tab2",#N/A,FALSE,"P"}</definedName>
    <definedName name="qqqqqqqqqqqqq" localSheetId="2" hidden="1">{"Tab1",#N/A,FALSE,"P";"Tab2",#N/A,FALSE,"P"}</definedName>
    <definedName name="qqqqqqqqqqqqq" localSheetId="8" hidden="1">{"Tab1",#N/A,FALSE,"P";"Tab2",#N/A,FALSE,"P"}</definedName>
    <definedName name="qqqqqqqqqqqqq" hidden="1">{"Tab1",#N/A,FALSE,"P";"Tab2",#N/A,FALSE,"P"}</definedName>
    <definedName name="qrtdata2">'[138]Authnot Prelim'!#REF!</definedName>
    <definedName name="QTAB7">'[137]Quarterly MacroFlow'!#REF!</definedName>
    <definedName name="QTAB7A">'[137]Quarterly MacroFlow'!#REF!</definedName>
    <definedName name="QtrData">'[138]Authnot Prelim'!#REF!</definedName>
    <definedName name="quality">[65]nonopec!$D$400:$AD$423</definedName>
    <definedName name="qw" localSheetId="7" hidden="1">{"Riqfin97",#N/A,FALSE,"Tran";"Riqfinpro",#N/A,FALSE,"Tran"}</definedName>
    <definedName name="qw" localSheetId="6" hidden="1">{"Riqfin97",#N/A,FALSE,"Tran";"Riqfinpro",#N/A,FALSE,"Tran"}</definedName>
    <definedName name="qw" localSheetId="0" hidden="1">{"Riqfin97",#N/A,FALSE,"Tran";"Riqfinpro",#N/A,FALSE,"Tran"}</definedName>
    <definedName name="qw" localSheetId="1" hidden="1">{"Riqfin97",#N/A,FALSE,"Tran";"Riqfinpro",#N/A,FALSE,"Tran"}</definedName>
    <definedName name="qw" localSheetId="2" hidden="1">{"Riqfin97",#N/A,FALSE,"Tran";"Riqfinpro",#N/A,FALSE,"Tran"}</definedName>
    <definedName name="qw" localSheetId="8" hidden="1">{"Riqfin97",#N/A,FALSE,"Tran";"Riqfinpro",#N/A,FALSE,"Tran"}</definedName>
    <definedName name="qw" hidden="1">{"Riqfin97",#N/A,FALSE,"Tran";"Riqfinpro",#N/A,FALSE,"Tran"}</definedName>
    <definedName name="R_" localSheetId="7">#REF!</definedName>
    <definedName name="R_" localSheetId="6">#REF!</definedName>
    <definedName name="R_" localSheetId="0">#REF!</definedName>
    <definedName name="R_" localSheetId="1">#REF!</definedName>
    <definedName name="R_" localSheetId="2">#REF!</definedName>
    <definedName name="R_" localSheetId="8">#REF!</definedName>
    <definedName name="R_">#REF!</definedName>
    <definedName name="RA" localSheetId="6">#REF!</definedName>
    <definedName name="RA" localSheetId="0">#REF!</definedName>
    <definedName name="RA" localSheetId="1">#REF!</definedName>
    <definedName name="RA" localSheetId="2">#REF!</definedName>
    <definedName name="RA" localSheetId="8">#REF!</definedName>
    <definedName name="RA">#REF!</definedName>
    <definedName name="RAA" localSheetId="6">#REF!</definedName>
    <definedName name="RAA" localSheetId="0">#REF!</definedName>
    <definedName name="RAA" localSheetId="2">#REF!</definedName>
    <definedName name="RAA" localSheetId="8">#REF!</definedName>
    <definedName name="RAA">#REF!</definedName>
    <definedName name="raaesrr" localSheetId="6">#REF!</definedName>
    <definedName name="raaesrr" localSheetId="0">#REF!</definedName>
    <definedName name="raaesrr" localSheetId="1">#REF!</definedName>
    <definedName name="raaesrr">#REF!</definedName>
    <definedName name="raas" localSheetId="6">#REF!</definedName>
    <definedName name="raas" localSheetId="0">#REF!</definedName>
    <definedName name="raas" localSheetId="1">#REF!</definedName>
    <definedName name="raas">#REF!</definedName>
    <definedName name="RANGLIST" localSheetId="6">'[38]CGvt Rev'!#REF!</definedName>
    <definedName name="RANGLIST" localSheetId="1">'[38]CGvt Rev'!#REF!</definedName>
    <definedName name="RANGLIST">'[38]CGvt Rev'!#REF!</definedName>
    <definedName name="rave" localSheetId="7">#REF!</definedName>
    <definedName name="rave" localSheetId="6">#REF!</definedName>
    <definedName name="rave" localSheetId="0">#REF!</definedName>
    <definedName name="rave" localSheetId="1">#REF!</definedName>
    <definedName name="rave" localSheetId="2">#REF!</definedName>
    <definedName name="rave" localSheetId="8">#REF!</definedName>
    <definedName name="rave">#REF!</definedName>
    <definedName name="RD" localSheetId="6">#REF!</definedName>
    <definedName name="RD" localSheetId="0">#REF!</definedName>
    <definedName name="RD" localSheetId="1">#REF!</definedName>
    <definedName name="RD" localSheetId="2">#REF!</definedName>
    <definedName name="RD" localSheetId="8">#REF!</definedName>
    <definedName name="RD">#REF!</definedName>
    <definedName name="RD1A" localSheetId="6">#REF!</definedName>
    <definedName name="RD1A" localSheetId="0">#REF!</definedName>
    <definedName name="RD1A" localSheetId="1">#REF!</definedName>
    <definedName name="RD1A" localSheetId="2">#REF!</definedName>
    <definedName name="RD1A" localSheetId="8">#REF!</definedName>
    <definedName name="RD1A">#REF!</definedName>
    <definedName name="RDDic03">[93]ROE!$B$136</definedName>
    <definedName name="RDDic03_2" localSheetId="1">[94]ROE!$B$136</definedName>
    <definedName name="RDDic03_2">[94]ROE!$B$136</definedName>
    <definedName name="RDPESO" localSheetId="7">#REF!</definedName>
    <definedName name="RDPESO" localSheetId="6">#REF!</definedName>
    <definedName name="RDPESO" localSheetId="0">#REF!</definedName>
    <definedName name="RDPESO" localSheetId="1">#REF!</definedName>
    <definedName name="RDPESO" localSheetId="2">#REF!</definedName>
    <definedName name="RDPESO" localSheetId="8">#REF!</definedName>
    <definedName name="RDPESO">#REF!</definedName>
    <definedName name="RDPESO1" localSheetId="6">#REF!</definedName>
    <definedName name="RDPESO1" localSheetId="0">#REF!</definedName>
    <definedName name="RDPESO1" localSheetId="1">#REF!</definedName>
    <definedName name="RDPESO1" localSheetId="2">#REF!</definedName>
    <definedName name="RDPESO1" localSheetId="8">#REF!</definedName>
    <definedName name="RDPESO1">#REF!</definedName>
    <definedName name="RDPESO2" localSheetId="6">#REF!</definedName>
    <definedName name="RDPESO2" localSheetId="0">#REF!</definedName>
    <definedName name="RDPESO2" localSheetId="1">#REF!</definedName>
    <definedName name="RDPESO2" localSheetId="2">#REF!</definedName>
    <definedName name="RDPESO2" localSheetId="8">#REF!</definedName>
    <definedName name="RDPESO2">#REF!</definedName>
    <definedName name="RDPESO3" localSheetId="6">#REF!</definedName>
    <definedName name="RDPESO3" localSheetId="0">#REF!</definedName>
    <definedName name="RDPESO3">#REF!</definedName>
    <definedName name="RE" localSheetId="6">#REF!</definedName>
    <definedName name="RE" localSheetId="0">#REF!</definedName>
    <definedName name="RE" localSheetId="1">#REF!</definedName>
    <definedName name="RE">#REF!</definedName>
    <definedName name="Realprint" localSheetId="6">#REF!</definedName>
    <definedName name="Realprint" localSheetId="0">#REF!</definedName>
    <definedName name="Realprint">#REF!</definedName>
    <definedName name="realtab" localSheetId="6">#REF!</definedName>
    <definedName name="realtab" localSheetId="0">#REF!</definedName>
    <definedName name="realtab">#REF!</definedName>
    <definedName name="red" localSheetId="6">#REF!</definedName>
    <definedName name="red" localSheetId="0">#REF!</definedName>
    <definedName name="red">#REF!</definedName>
    <definedName name="RED_BOP" localSheetId="6">#REF!</definedName>
    <definedName name="RED_BOP" localSheetId="0">#REF!</definedName>
    <definedName name="RED_BOP">#REF!</definedName>
    <definedName name="red_cpi" localSheetId="6">#REF!</definedName>
    <definedName name="red_cpi" localSheetId="0">#REF!</definedName>
    <definedName name="red_cpi">#REF!</definedName>
    <definedName name="RED_D" localSheetId="6">#REF!</definedName>
    <definedName name="RED_D" localSheetId="0">#REF!</definedName>
    <definedName name="RED_D">#REF!</definedName>
    <definedName name="RED_DS" localSheetId="6">#REF!</definedName>
    <definedName name="RED_DS" localSheetId="0">#REF!</definedName>
    <definedName name="RED_DS">#REF!</definedName>
    <definedName name="red_gdp_exp" localSheetId="6">#REF!</definedName>
    <definedName name="red_gdp_exp" localSheetId="0">#REF!</definedName>
    <definedName name="red_gdp_exp">#REF!</definedName>
    <definedName name="red_govt_empl" localSheetId="6">#REF!</definedName>
    <definedName name="red_govt_empl" localSheetId="0">#REF!</definedName>
    <definedName name="red_govt_empl">#REF!</definedName>
    <definedName name="RED_NATCPI" localSheetId="6">#REF!</definedName>
    <definedName name="RED_NATCPI" localSheetId="0">#REF!</definedName>
    <definedName name="RED_NATCPI">#REF!</definedName>
    <definedName name="RED_TBCPI" localSheetId="6">#REF!</definedName>
    <definedName name="RED_TBCPI" localSheetId="0">#REF!</definedName>
    <definedName name="RED_TBCPI">#REF!</definedName>
    <definedName name="RED_TRD" localSheetId="6">#REF!</definedName>
    <definedName name="RED_TRD" localSheetId="0">#REF!</definedName>
    <definedName name="RED_TRD">#REF!</definedName>
    <definedName name="red42b" localSheetId="1">'[42]RED Table 41'!$A$7:$I$114</definedName>
    <definedName name="red42b">'[42]RED Table 41'!$A$7:$I$114</definedName>
    <definedName name="REDTbl3" localSheetId="7">#REF!</definedName>
    <definedName name="REDTbl3" localSheetId="6">#REF!</definedName>
    <definedName name="REDTbl3" localSheetId="0">#REF!</definedName>
    <definedName name="REDTbl3" localSheetId="1">#REF!</definedName>
    <definedName name="REDTbl3" localSheetId="2">#REF!</definedName>
    <definedName name="REDTbl3" localSheetId="8">#REF!</definedName>
    <definedName name="REDTbl3">#REF!</definedName>
    <definedName name="REDTbl4" localSheetId="7">#REF!</definedName>
    <definedName name="REDTbl4" localSheetId="6">#REF!</definedName>
    <definedName name="REDTbl4" localSheetId="0">#REF!</definedName>
    <definedName name="REDTbl4" localSheetId="1">#REF!</definedName>
    <definedName name="REDTbl4" localSheetId="2">#REF!</definedName>
    <definedName name="REDTbl4" localSheetId="8">#REF!</definedName>
    <definedName name="REDTbl4">#REF!</definedName>
    <definedName name="REDTbl5" localSheetId="6">#REF!</definedName>
    <definedName name="REDTbl5" localSheetId="0">#REF!</definedName>
    <definedName name="REDTbl5" localSheetId="2">#REF!</definedName>
    <definedName name="REDTbl5" localSheetId="8">#REF!</definedName>
    <definedName name="REDTbl5">#REF!</definedName>
    <definedName name="REDTbl6" localSheetId="6">#REF!</definedName>
    <definedName name="REDTbl6" localSheetId="0">#REF!</definedName>
    <definedName name="REDTbl6">#REF!</definedName>
    <definedName name="REDTbl7" localSheetId="6">#REF!</definedName>
    <definedName name="REDTbl7" localSheetId="0">#REF!</definedName>
    <definedName name="REDTbl7">#REF!</definedName>
    <definedName name="REDUC">[64]Sheet1!$I$1</definedName>
    <definedName name="reducido">#N/A</definedName>
    <definedName name="REF" localSheetId="7">#REF!</definedName>
    <definedName name="REF" localSheetId="6">#REF!</definedName>
    <definedName name="REF" localSheetId="0">#REF!</definedName>
    <definedName name="REF" localSheetId="1">#REF!</definedName>
    <definedName name="REF" localSheetId="2">#REF!</definedName>
    <definedName name="REF" localSheetId="8">#REF!</definedName>
    <definedName name="REF">#REF!</definedName>
    <definedName name="REFERENCIA1">[61]ARBOL!$E$10:$BK$10</definedName>
    <definedName name="Region" localSheetId="7">#REF!</definedName>
    <definedName name="Region" localSheetId="6">#REF!</definedName>
    <definedName name="Region" localSheetId="0">#REF!</definedName>
    <definedName name="Region" localSheetId="1">#REF!</definedName>
    <definedName name="Region" localSheetId="2">#REF!</definedName>
    <definedName name="Region" localSheetId="8">#REF!</definedName>
    <definedName name="Region">#REF!</definedName>
    <definedName name="Region_Province_Details" localSheetId="7">#REF!</definedName>
    <definedName name="Region_Province_Details" localSheetId="6">#REF!</definedName>
    <definedName name="Region_Province_Details" localSheetId="0">#REF!</definedName>
    <definedName name="Region_Province_Details" localSheetId="1">#REF!</definedName>
    <definedName name="Region_Province_Details" localSheetId="2">#REF!</definedName>
    <definedName name="Region_Province_Details" localSheetId="8">#REF!</definedName>
    <definedName name="Region_Province_Details">#REF!</definedName>
    <definedName name="registro" localSheetId="6">#REF!</definedName>
    <definedName name="registro" localSheetId="0">#REF!</definedName>
    <definedName name="registro" localSheetId="2">#REF!</definedName>
    <definedName name="registro" localSheetId="8">#REF!</definedName>
    <definedName name="registro">#REF!</definedName>
    <definedName name="REGREOUT" localSheetId="6" hidden="1">#REF!</definedName>
    <definedName name="REGREOUT" localSheetId="0" hidden="1">#REF!</definedName>
    <definedName name="REGREOUT" localSheetId="1" hidden="1">#REF!</definedName>
    <definedName name="REGREOUT" hidden="1">#REF!</definedName>
    <definedName name="REGREX" localSheetId="6" hidden="1">#REF!</definedName>
    <definedName name="REGREX" localSheetId="0" hidden="1">#REF!</definedName>
    <definedName name="REGREX" localSheetId="1" hidden="1">#REF!</definedName>
    <definedName name="REGREX" hidden="1">#REF!</definedName>
    <definedName name="REGREY" localSheetId="6" hidden="1">#REF!</definedName>
    <definedName name="REGREY" localSheetId="0" hidden="1">#REF!</definedName>
    <definedName name="REGREY" localSheetId="1" hidden="1">#REF!</definedName>
    <definedName name="REGREY" hidden="1">#REF!</definedName>
    <definedName name="renegocia" localSheetId="6">[22]Programa!#REF!</definedName>
    <definedName name="renegocia" localSheetId="1">[22]Programa!#REF!</definedName>
    <definedName name="renegocia">[22]Programa!#REF!</definedName>
    <definedName name="Rentabilidad">[77]Hoja1!$A$1:$L$77</definedName>
    <definedName name="REPORT" localSheetId="7">#REF!</definedName>
    <definedName name="REPORT" localSheetId="6">#REF!</definedName>
    <definedName name="REPORT" localSheetId="0">#REF!</definedName>
    <definedName name="REPORT" localSheetId="1">#REF!</definedName>
    <definedName name="REPORT" localSheetId="2">#REF!</definedName>
    <definedName name="REPORT" localSheetId="8">#REF!</definedName>
    <definedName name="REPORT">#REF!</definedName>
    <definedName name="REPORT1" localSheetId="6">#REF!</definedName>
    <definedName name="REPORT1" localSheetId="0">#REF!</definedName>
    <definedName name="REPORT1" localSheetId="1">#REF!</definedName>
    <definedName name="REPORT1" localSheetId="2">#REF!</definedName>
    <definedName name="REPORT1" localSheetId="8">#REF!</definedName>
    <definedName name="REPORT1">#REF!</definedName>
    <definedName name="rerer" localSheetId="6" hidden="1">#REF!</definedName>
    <definedName name="rerer" localSheetId="0" hidden="1">#REF!</definedName>
    <definedName name="rerer" localSheetId="1" hidden="1">#REF!</definedName>
    <definedName name="rerer" localSheetId="2" hidden="1">#REF!</definedName>
    <definedName name="rerer" localSheetId="8" hidden="1">#REF!</definedName>
    <definedName name="rerer" hidden="1">#REF!</definedName>
    <definedName name="RES">[61]RESUMEN!$C$5</definedName>
    <definedName name="RESERVA" localSheetId="7">#REF!</definedName>
    <definedName name="RESERVA" localSheetId="6">#REF!</definedName>
    <definedName name="RESERVA" localSheetId="0">#REF!</definedName>
    <definedName name="RESERVA" localSheetId="1">#REF!</definedName>
    <definedName name="RESERVA" localSheetId="2">#REF!</definedName>
    <definedName name="RESERVA" localSheetId="8">#REF!</definedName>
    <definedName name="RESERVA">#REF!</definedName>
    <definedName name="RESERVAS" localSheetId="7">#REF!</definedName>
    <definedName name="RESERVAS" localSheetId="6">#REF!</definedName>
    <definedName name="RESERVAS" localSheetId="0">#REF!</definedName>
    <definedName name="RESERVAS" localSheetId="1">#REF!</definedName>
    <definedName name="RESERVAS" localSheetId="2">#REF!</definedName>
    <definedName name="RESERVAS" localSheetId="8">#REF!</definedName>
    <definedName name="RESERVAS">#REF!</definedName>
    <definedName name="RESTFINSYS" localSheetId="6">#REF!</definedName>
    <definedName name="RESTFINSYS" localSheetId="0">#REF!</definedName>
    <definedName name="RESTFINSYS" localSheetId="2">#REF!</definedName>
    <definedName name="RESTFINSYS" localSheetId="8">#REF!</definedName>
    <definedName name="RESTFINSYS">#REF!</definedName>
    <definedName name="RESTNFPS" localSheetId="6">#REF!</definedName>
    <definedName name="RESTNFPS" localSheetId="0">#REF!</definedName>
    <definedName name="RESTNFPS">#REF!</definedName>
    <definedName name="RESTNFPS_" localSheetId="6">#REF!</definedName>
    <definedName name="RESTNFPS_" localSheetId="0">#REF!</definedName>
    <definedName name="RESTNFPS_">#REF!</definedName>
    <definedName name="RESUMEN">'[139]Evolución Deuda Ene-jun 2004'!#REF!</definedName>
    <definedName name="RESUMEN1">'[140]TP 10C'!#REF!</definedName>
    <definedName name="RESUMEN11" localSheetId="7">#REF!</definedName>
    <definedName name="RESUMEN11" localSheetId="6">#REF!</definedName>
    <definedName name="RESUMEN11" localSheetId="0">#REF!</definedName>
    <definedName name="RESUMEN11" localSheetId="1">#REF!</definedName>
    <definedName name="RESUMEN11" localSheetId="2">#REF!</definedName>
    <definedName name="RESUMEN11" localSheetId="8">#REF!</definedName>
    <definedName name="RESUMEN11">#REF!</definedName>
    <definedName name="RESUMEN2" localSheetId="6">#REF!</definedName>
    <definedName name="RESUMEN2" localSheetId="0">#REF!</definedName>
    <definedName name="RESUMEN2" localSheetId="1">#REF!</definedName>
    <definedName name="RESUMEN2" localSheetId="2">#REF!</definedName>
    <definedName name="RESUMEN2" localSheetId="8">#REF!</definedName>
    <definedName name="RESUMEN2">#REF!</definedName>
    <definedName name="RESUMEN3" localSheetId="6">#REF!</definedName>
    <definedName name="RESUMEN3" localSheetId="0">#REF!</definedName>
    <definedName name="RESUMEN3" localSheetId="1">#REF!</definedName>
    <definedName name="RESUMEN3" localSheetId="2">#REF!</definedName>
    <definedName name="RESUMEN3" localSheetId="8">#REF!</definedName>
    <definedName name="RESUMEN3">#REF!</definedName>
    <definedName name="RESUMEN4" localSheetId="6">#REF!</definedName>
    <definedName name="RESUMEN4" localSheetId="0">#REF!</definedName>
    <definedName name="RESUMEN4" localSheetId="1">#REF!</definedName>
    <definedName name="RESUMEN4">#REF!</definedName>
    <definedName name="RESUMEN5" localSheetId="6">#REF!</definedName>
    <definedName name="RESUMEN5" localSheetId="0">#REF!</definedName>
    <definedName name="RESUMEN5" localSheetId="1">#REF!</definedName>
    <definedName name="RESUMEN5">#REF!</definedName>
    <definedName name="RESUMEN6" localSheetId="6">#REF!</definedName>
    <definedName name="RESUMEN6" localSheetId="0">#REF!</definedName>
    <definedName name="RESUMEN6">#REF!</definedName>
    <definedName name="RESUMEN7" localSheetId="6">#REF!</definedName>
    <definedName name="RESUMEN7" localSheetId="0">#REF!</definedName>
    <definedName name="RESUMEN7">#REF!</definedName>
    <definedName name="RESUMEN9" localSheetId="6">#REF!</definedName>
    <definedName name="RESUMEN9" localSheetId="0">#REF!</definedName>
    <definedName name="RESUMEN9">#REF!</definedName>
    <definedName name="retre" hidden="1">'[90]Fax a enviar'!#REF!</definedName>
    <definedName name="revenue">[64]Sheet3!$A$747:$IV$747</definedName>
    <definedName name="REVENUE_" localSheetId="7">'[38]CGvt Rev'!#REF!</definedName>
    <definedName name="REVENUE_" localSheetId="6">'[38]CGvt Rev'!#REF!</definedName>
    <definedName name="REVENUE_" localSheetId="0">'[38]CGvt Rev'!#REF!</definedName>
    <definedName name="REVENUE_" localSheetId="1">'[38]CGvt Rev'!#REF!</definedName>
    <definedName name="REVENUE_" localSheetId="2">'[38]CGvt Rev'!#REF!</definedName>
    <definedName name="REVENUE_" localSheetId="8">'[38]CGvt Rev'!#REF!</definedName>
    <definedName name="REVENUE_">'[38]CGvt Rev'!#REF!</definedName>
    <definedName name="Revisions">[64]Sheet1!$B$4:$M$46</definedName>
    <definedName name="rf" localSheetId="7">[22]Programa!#REF!</definedName>
    <definedName name="rf" localSheetId="6">[22]Programa!#REF!</definedName>
    <definedName name="rf" localSheetId="0">[22]Programa!#REF!</definedName>
    <definedName name="rf" localSheetId="1">[22]Programa!#REF!</definedName>
    <definedName name="rf" localSheetId="2">[22]Programa!#REF!</definedName>
    <definedName name="rf" localSheetId="8">[22]Programa!#REF!</definedName>
    <definedName name="rf">[22]Programa!#REF!</definedName>
    <definedName name="RFSP" localSheetId="7">#REF!</definedName>
    <definedName name="RFSP" localSheetId="6">#REF!</definedName>
    <definedName name="RFSP" localSheetId="0">#REF!</definedName>
    <definedName name="RFSP" localSheetId="1">#REF!</definedName>
    <definedName name="RFSP" localSheetId="2">#REF!</definedName>
    <definedName name="RFSP" localSheetId="8">#REF!</definedName>
    <definedName name="RFSP">#REF!</definedName>
    <definedName name="rft" localSheetId="7" hidden="1">{"Riqfin97",#N/A,FALSE,"Tran";"Riqfinpro",#N/A,FALSE,"Tran"}</definedName>
    <definedName name="rft" localSheetId="6" hidden="1">{"Riqfin97",#N/A,FALSE,"Tran";"Riqfinpro",#N/A,FALSE,"Tran"}</definedName>
    <definedName name="rft" localSheetId="0" hidden="1">{"Riqfin97",#N/A,FALSE,"Tran";"Riqfinpro",#N/A,FALSE,"Tran"}</definedName>
    <definedName name="rft" localSheetId="1" hidden="1">{"Riqfin97",#N/A,FALSE,"Tran";"Riqfinpro",#N/A,FALSE,"Tran"}</definedName>
    <definedName name="rft" localSheetId="2" hidden="1">{"Riqfin97",#N/A,FALSE,"Tran";"Riqfinpro",#N/A,FALSE,"Tran"}</definedName>
    <definedName name="rft" localSheetId="8" hidden="1">{"Riqfin97",#N/A,FALSE,"Tran";"Riqfinpro",#N/A,FALSE,"Tran"}</definedName>
    <definedName name="rft" hidden="1">{"Riqfin97",#N/A,FALSE,"Tran";"Riqfinpro",#N/A,FALSE,"Tran"}</definedName>
    <definedName name="rfv" localSheetId="7" hidden="1">{"Tab1",#N/A,FALSE,"P";"Tab2",#N/A,FALSE,"P"}</definedName>
    <definedName name="rfv" localSheetId="6" hidden="1">{"Tab1",#N/A,FALSE,"P";"Tab2",#N/A,FALSE,"P"}</definedName>
    <definedName name="rfv" localSheetId="0" hidden="1">{"Tab1",#N/A,FALSE,"P";"Tab2",#N/A,FALSE,"P"}</definedName>
    <definedName name="rfv" localSheetId="1" hidden="1">{"Tab1",#N/A,FALSE,"P";"Tab2",#N/A,FALSE,"P"}</definedName>
    <definedName name="rfv" localSheetId="2" hidden="1">{"Tab1",#N/A,FALSE,"P";"Tab2",#N/A,FALSE,"P"}</definedName>
    <definedName name="rfv" localSheetId="8" hidden="1">{"Tab1",#N/A,FALSE,"P";"Tab2",#N/A,FALSE,"P"}</definedName>
    <definedName name="rfv" hidden="1">{"Tab1",#N/A,FALSE,"P";"Tab2",#N/A,FALSE,"P"}</definedName>
    <definedName name="RgCcode">[141]EERProfile!$B$2</definedName>
    <definedName name="RgCName">[141]EERProfile!$A$2</definedName>
    <definedName name="rgdfgd" localSheetId="7" hidden="1">#REF!</definedName>
    <definedName name="rgdfgd" localSheetId="6" hidden="1">#REF!</definedName>
    <definedName name="rgdfgd" localSheetId="0" hidden="1">#REF!</definedName>
    <definedName name="rgdfgd" localSheetId="1" hidden="1">#REF!</definedName>
    <definedName name="rgdfgd" localSheetId="2" hidden="1">#REF!</definedName>
    <definedName name="rgdfgd" localSheetId="8" hidden="1">#REF!</definedName>
    <definedName name="rgdfgd" hidden="1">#REF!</definedName>
    <definedName name="RGDPA" localSheetId="7">#REF!</definedName>
    <definedName name="RGDPA" localSheetId="6">#REF!</definedName>
    <definedName name="RGDPA" localSheetId="0">#REF!</definedName>
    <definedName name="RGDPA" localSheetId="1">#REF!</definedName>
    <definedName name="RGDPA" localSheetId="2">#REF!</definedName>
    <definedName name="RGDPA" localSheetId="8">#REF!</definedName>
    <definedName name="RGDPA">#REF!</definedName>
    <definedName name="RgFdBaseYr">[141]EERProfile!$O$2</definedName>
    <definedName name="RgFdBper">[141]EERProfile!$M$2</definedName>
    <definedName name="RgFdDefBaseYr">[141]EERProfile!$P$2</definedName>
    <definedName name="RgFdEper">[141]EERProfile!$N$2</definedName>
    <definedName name="RgFdGrFoot">[141]EERProfile!$AC$2</definedName>
    <definedName name="RgFdGrSeries">[141]EERProfile!$AA$2:$AA$7</definedName>
    <definedName name="RgFdGrSeriesVal">[141]EERProfile!$AB$2:$AB$7</definedName>
    <definedName name="RgFdGrType">[141]EERProfile!$Z$2</definedName>
    <definedName name="RgFdPartCseries">[141]EERProfile!$K$2</definedName>
    <definedName name="RgFdPartCsource" localSheetId="7">#REF!</definedName>
    <definedName name="RgFdPartCsource" localSheetId="6">#REF!</definedName>
    <definedName name="RgFdPartCsource" localSheetId="0">#REF!</definedName>
    <definedName name="RgFdPartCsource" localSheetId="1">#REF!</definedName>
    <definedName name="RgFdPartCsource" localSheetId="2">#REF!</definedName>
    <definedName name="RgFdPartCsource" localSheetId="8">#REF!</definedName>
    <definedName name="RgFdPartCsource">#REF!</definedName>
    <definedName name="RgFdPartEseries" localSheetId="6">#REF!</definedName>
    <definedName name="RgFdPartEseries" localSheetId="0">#REF!</definedName>
    <definedName name="RgFdPartEseries" localSheetId="1">#REF!</definedName>
    <definedName name="RgFdPartEseries" localSheetId="2">#REF!</definedName>
    <definedName name="RgFdPartEseries" localSheetId="8">#REF!</definedName>
    <definedName name="RgFdPartEseries">#REF!</definedName>
    <definedName name="RgFdPartEsource" localSheetId="6">#REF!</definedName>
    <definedName name="RgFdPartEsource" localSheetId="0">#REF!</definedName>
    <definedName name="RgFdPartEsource" localSheetId="1">#REF!</definedName>
    <definedName name="RgFdPartEsource" localSheetId="2">#REF!</definedName>
    <definedName name="RgFdPartEsource" localSheetId="8">#REF!</definedName>
    <definedName name="RgFdPartEsource">#REF!</definedName>
    <definedName name="RgFdPartUserFile">[141]EERProfile!$L$2</definedName>
    <definedName name="RgFdReptCSeries" localSheetId="7">#REF!</definedName>
    <definedName name="RgFdReptCSeries" localSheetId="6">#REF!</definedName>
    <definedName name="RgFdReptCSeries" localSheetId="0">#REF!</definedName>
    <definedName name="RgFdReptCSeries" localSheetId="1">#REF!</definedName>
    <definedName name="RgFdReptCSeries" localSheetId="2">#REF!</definedName>
    <definedName name="RgFdReptCSeries" localSheetId="8">#REF!</definedName>
    <definedName name="RgFdReptCSeries">#REF!</definedName>
    <definedName name="RgFdReptCsource" localSheetId="6">#REF!</definedName>
    <definedName name="RgFdReptCsource" localSheetId="0">#REF!</definedName>
    <definedName name="RgFdReptCsource" localSheetId="1">#REF!</definedName>
    <definedName name="RgFdReptCsource" localSheetId="2">#REF!</definedName>
    <definedName name="RgFdReptCsource" localSheetId="8">#REF!</definedName>
    <definedName name="RgFdReptCsource">#REF!</definedName>
    <definedName name="RgFdReptEseries" localSheetId="6">#REF!</definedName>
    <definedName name="RgFdReptEseries" localSheetId="0">#REF!</definedName>
    <definedName name="RgFdReptEseries" localSheetId="1">#REF!</definedName>
    <definedName name="RgFdReptEseries" localSheetId="2">#REF!</definedName>
    <definedName name="RgFdReptEseries" localSheetId="8">#REF!</definedName>
    <definedName name="RgFdReptEseries">#REF!</definedName>
    <definedName name="RgFdReptEsource" localSheetId="6">#REF!</definedName>
    <definedName name="RgFdReptEsource" localSheetId="0">#REF!</definedName>
    <definedName name="RgFdReptEsource">#REF!</definedName>
    <definedName name="RgFdReptUserFile">[141]EERProfile!$G$2</definedName>
    <definedName name="RgFdSAMethod" localSheetId="7">#REF!</definedName>
    <definedName name="RgFdSAMethod" localSheetId="6">#REF!</definedName>
    <definedName name="RgFdSAMethod" localSheetId="0">#REF!</definedName>
    <definedName name="RgFdSAMethod" localSheetId="1">#REF!</definedName>
    <definedName name="RgFdSAMethod" localSheetId="2">#REF!</definedName>
    <definedName name="RgFdSAMethod" localSheetId="8">#REF!</definedName>
    <definedName name="RgFdSAMethod">#REF!</definedName>
    <definedName name="RgFdTbBper" localSheetId="6">#REF!</definedName>
    <definedName name="RgFdTbBper" localSheetId="0">#REF!</definedName>
    <definedName name="RgFdTbBper" localSheetId="1">#REF!</definedName>
    <definedName name="RgFdTbBper" localSheetId="2">#REF!</definedName>
    <definedName name="RgFdTbBper" localSheetId="8">#REF!</definedName>
    <definedName name="RgFdTbBper">#REF!</definedName>
    <definedName name="RgFdTbCreate" localSheetId="6">#REF!</definedName>
    <definedName name="RgFdTbCreate" localSheetId="0">#REF!</definedName>
    <definedName name="RgFdTbCreate" localSheetId="1">#REF!</definedName>
    <definedName name="RgFdTbCreate" localSheetId="2">#REF!</definedName>
    <definedName name="RgFdTbCreate" localSheetId="8">#REF!</definedName>
    <definedName name="RgFdTbCreate">#REF!</definedName>
    <definedName name="RgFdTbEper" localSheetId="6">#REF!</definedName>
    <definedName name="RgFdTbEper" localSheetId="0">#REF!</definedName>
    <definedName name="RgFdTbEper">#REF!</definedName>
    <definedName name="RGFdTbFoot" localSheetId="6">#REF!</definedName>
    <definedName name="RGFdTbFoot" localSheetId="0">#REF!</definedName>
    <definedName name="RGFdTbFoot">#REF!</definedName>
    <definedName name="RgFdTbFreq" localSheetId="6">#REF!</definedName>
    <definedName name="RgFdTbFreq" localSheetId="0">#REF!</definedName>
    <definedName name="RgFdTbFreq">#REF!</definedName>
    <definedName name="RgFdTbFreqVal" localSheetId="6">#REF!</definedName>
    <definedName name="RgFdTbFreqVal" localSheetId="0">#REF!</definedName>
    <definedName name="RgFdTbFreqVal">#REF!</definedName>
    <definedName name="RgFdTbSendto" localSheetId="6">#REF!</definedName>
    <definedName name="RgFdTbSendto" localSheetId="0">#REF!</definedName>
    <definedName name="RgFdTbSendto">#REF!</definedName>
    <definedName name="RgFdWgtMethod" localSheetId="6">#REF!</definedName>
    <definedName name="RgFdWgtMethod" localSheetId="0">#REF!</definedName>
    <definedName name="RgFdWgtMethod">#REF!</definedName>
    <definedName name="RGSPA" localSheetId="6">#REF!</definedName>
    <definedName name="RGSPA" localSheetId="0">#REF!</definedName>
    <definedName name="RGSPA">#REF!</definedName>
    <definedName name="rgz\dsf">#N/A</definedName>
    <definedName name="ri" localSheetId="7" hidden="1">#REF!</definedName>
    <definedName name="ri" localSheetId="6" hidden="1">#REF!</definedName>
    <definedName name="ri" localSheetId="0" hidden="1">#REF!</definedName>
    <definedName name="ri" localSheetId="1" hidden="1">#REF!</definedName>
    <definedName name="ri" localSheetId="2" hidden="1">#REF!</definedName>
    <definedName name="ri" localSheetId="8" hidden="1">#REF!</definedName>
    <definedName name="ri" hidden="1">#REF!</definedName>
    <definedName name="right" localSheetId="6">#REF!</definedName>
    <definedName name="right" localSheetId="0">#REF!</definedName>
    <definedName name="right" localSheetId="1">#REF!</definedName>
    <definedName name="right" localSheetId="2">#REF!</definedName>
    <definedName name="right" localSheetId="8">#REF!</definedName>
    <definedName name="right">#REF!</definedName>
    <definedName name="RIN" localSheetId="6">#REF!</definedName>
    <definedName name="RIN" localSheetId="0">#REF!</definedName>
    <definedName name="RIN" localSheetId="2">#REF!</definedName>
    <definedName name="RIN" localSheetId="8">#REF!</definedName>
    <definedName name="RIN">#REF!</definedName>
    <definedName name="rindex" localSheetId="6">#REF!</definedName>
    <definedName name="rindex" localSheetId="0">#REF!</definedName>
    <definedName name="rindex">#REF!</definedName>
    <definedName name="rinfinpriv" localSheetId="6">#REF!</definedName>
    <definedName name="rinfinpriv" localSheetId="0">#REF!</definedName>
    <definedName name="rinfinpriv">#REF!</definedName>
    <definedName name="RIQFIN" localSheetId="6">#REF!</definedName>
    <definedName name="RIQFIN" localSheetId="0">#REF!</definedName>
    <definedName name="RIQFIN">#REF!</definedName>
    <definedName name="riqueza" localSheetId="6">[22]Programa!#REF!</definedName>
    <definedName name="riqueza" localSheetId="1">[22]Programa!#REF!</definedName>
    <definedName name="riqueza">[22]Programa!#REF!</definedName>
    <definedName name="rita" localSheetId="6">[142]Hoja2!$1:$1048576</definedName>
    <definedName name="rita">[142]Hoja2!$1:$1048576</definedName>
    <definedName name="rjyktuk" localSheetId="1">[5]!rjyktuk</definedName>
    <definedName name="rjyktuk">[5]!rjyktuk</definedName>
    <definedName name="rngErrorSort">[105]ErrCheck!$A$4</definedName>
    <definedName name="rngLastSave">[105]Main!$G$19</definedName>
    <definedName name="rngLastSent">[105]Main!$G$18</definedName>
    <definedName name="rngLastUpdate">[105]Links!$D$2</definedName>
    <definedName name="rngNeedsUpdate">[105]Links!$E$2</definedName>
    <definedName name="RNGNM" localSheetId="7">#REF!</definedName>
    <definedName name="RNGNM" localSheetId="6">#REF!</definedName>
    <definedName name="RNGNM" localSheetId="0">#REF!</definedName>
    <definedName name="RNGNM" localSheetId="1">#REF!</definedName>
    <definedName name="RNGNM" localSheetId="2">#REF!</definedName>
    <definedName name="RNGNM" localSheetId="8">#REF!</definedName>
    <definedName name="RNGNM">#REF!</definedName>
    <definedName name="rngQuestChecked">[105]ErrCheck!$A$3</definedName>
    <definedName name="ROE">[61]ROE!$C$4</definedName>
    <definedName name="ROS">#N/A</definedName>
    <definedName name="Rows_Table" localSheetId="7">#REF!</definedName>
    <definedName name="Rows_Table" localSheetId="6">#REF!</definedName>
    <definedName name="Rows_Table" localSheetId="0">#REF!</definedName>
    <definedName name="Rows_Table" localSheetId="1">#REF!</definedName>
    <definedName name="Rows_Table" localSheetId="2">#REF!</definedName>
    <definedName name="Rows_Table" localSheetId="8">#REF!</definedName>
    <definedName name="Rows_Table">#REF!</definedName>
    <definedName name="RP98RE" localSheetId="7">#REF!</definedName>
    <definedName name="RP98RE" localSheetId="6">#REF!</definedName>
    <definedName name="RP98RE" localSheetId="0">#REF!</definedName>
    <definedName name="RP98RE" localSheetId="1">#REF!</definedName>
    <definedName name="RP98RE" localSheetId="2">#REF!</definedName>
    <definedName name="RP98RE" localSheetId="8">#REF!</definedName>
    <definedName name="RP98RE">#REF!</definedName>
    <definedName name="RPJun02">[93]ROE!$B$136</definedName>
    <definedName name="RPJun02_2" localSheetId="1">[94]ROE!$B$136</definedName>
    <definedName name="RPJun02_2">[94]ROE!$B$136</definedName>
    <definedName name="RR" localSheetId="7">#REF!</definedName>
    <definedName name="RR" localSheetId="6">#REF!</definedName>
    <definedName name="RR" localSheetId="0">#REF!</definedName>
    <definedName name="RR" localSheetId="1">#REF!</definedName>
    <definedName name="RR" localSheetId="2">#REF!</definedName>
    <definedName name="RR" localSheetId="8">#REF!</definedName>
    <definedName name="RR">#REF!</definedName>
    <definedName name="rrasrra" localSheetId="6">#REF!</definedName>
    <definedName name="rrasrra" localSheetId="0">#REF!</definedName>
    <definedName name="rrasrra" localSheetId="1">#REF!</definedName>
    <definedName name="rrasrra" localSheetId="2">#REF!</definedName>
    <definedName name="rrasrra" localSheetId="8">#REF!</definedName>
    <definedName name="rrasrra">#REF!</definedName>
    <definedName name="rrr" localSheetId="7" hidden="1">{"Riqfin97",#N/A,FALSE,"Tran";"Riqfinpro",#N/A,FALSE,"Tran"}</definedName>
    <definedName name="rrr" localSheetId="6" hidden="1">{"Riqfin97",#N/A,FALSE,"Tran";"Riqfinpro",#N/A,FALSE,"Tran"}</definedName>
    <definedName name="rrr" localSheetId="0" hidden="1">{"Riqfin97",#N/A,FALSE,"Tran";"Riqfinpro",#N/A,FALSE,"Tran"}</definedName>
    <definedName name="rrr" localSheetId="1" hidden="1">{"Riqfin97",#N/A,FALSE,"Tran";"Riqfinpro",#N/A,FALSE,"Tran"}</definedName>
    <definedName name="rrr" localSheetId="2" hidden="1">{"Riqfin97",#N/A,FALSE,"Tran";"Riqfinpro",#N/A,FALSE,"Tran"}</definedName>
    <definedName name="rrr" localSheetId="8" hidden="1">{"Riqfin97",#N/A,FALSE,"Tran";"Riqfinpro",#N/A,FALSE,"Tran"}</definedName>
    <definedName name="rrr" hidden="1">{"Riqfin97",#N/A,FALSE,"Tran";"Riqfinpro",#N/A,FALSE,"Tran"}</definedName>
    <definedName name="rrrr" localSheetId="7" hidden="1">{#N/A,#N/A,FALSE,"slvsrtb1";#N/A,#N/A,FALSE,"slvsrtb2";#N/A,#N/A,FALSE,"slvsrtb3";#N/A,#N/A,FALSE,"slvsrtb4";#N/A,#N/A,FALSE,"slvsrtb5";#N/A,#N/A,FALSE,"slvsrtb6";#N/A,#N/A,FALSE,"slvsrtb7";#N/A,#N/A,FALSE,"slvsrtb8";#N/A,#N/A,FALSE,"slvsrtb9";#N/A,#N/A,FALSE,"slvsrtb10";#N/A,#N/A,FALSE,"slvsrtb12"}</definedName>
    <definedName name="rrrr" localSheetId="6" hidden="1">{#N/A,#N/A,FALSE,"slvsrtb1";#N/A,#N/A,FALSE,"slvsrtb2";#N/A,#N/A,FALSE,"slvsrtb3";#N/A,#N/A,FALSE,"slvsrtb4";#N/A,#N/A,FALSE,"slvsrtb5";#N/A,#N/A,FALSE,"slvsrtb6";#N/A,#N/A,FALSE,"slvsrtb7";#N/A,#N/A,FALSE,"slvsrtb8";#N/A,#N/A,FALSE,"slvsrtb9";#N/A,#N/A,FALSE,"slvsrtb10";#N/A,#N/A,FALSE,"slvsrtb12"}</definedName>
    <definedName name="rrrr" localSheetId="0" hidden="1">{#N/A,#N/A,FALSE,"slvsrtb1";#N/A,#N/A,FALSE,"slvsrtb2";#N/A,#N/A,FALSE,"slvsrtb3";#N/A,#N/A,FALSE,"slvsrtb4";#N/A,#N/A,FALSE,"slvsrtb5";#N/A,#N/A,FALSE,"slvsrtb6";#N/A,#N/A,FALSE,"slvsrtb7";#N/A,#N/A,FALSE,"slvsrtb8";#N/A,#N/A,FALSE,"slvsrtb9";#N/A,#N/A,FALSE,"slvsrtb10";#N/A,#N/A,FALSE,"slvsrtb12"}</definedName>
    <definedName name="rrrr" localSheetId="1" hidden="1">{#N/A,#N/A,FALSE,"slvsrtb1";#N/A,#N/A,FALSE,"slvsrtb2";#N/A,#N/A,FALSE,"slvsrtb3";#N/A,#N/A,FALSE,"slvsrtb4";#N/A,#N/A,FALSE,"slvsrtb5";#N/A,#N/A,FALSE,"slvsrtb6";#N/A,#N/A,FALSE,"slvsrtb7";#N/A,#N/A,FALSE,"slvsrtb8";#N/A,#N/A,FALSE,"slvsrtb9";#N/A,#N/A,FALSE,"slvsrtb10";#N/A,#N/A,FALSE,"slvsrtb12"}</definedName>
    <definedName name="rrrr" localSheetId="2" hidden="1">{#N/A,#N/A,FALSE,"slvsrtb1";#N/A,#N/A,FALSE,"slvsrtb2";#N/A,#N/A,FALSE,"slvsrtb3";#N/A,#N/A,FALSE,"slvsrtb4";#N/A,#N/A,FALSE,"slvsrtb5";#N/A,#N/A,FALSE,"slvsrtb6";#N/A,#N/A,FALSE,"slvsrtb7";#N/A,#N/A,FALSE,"slvsrtb8";#N/A,#N/A,FALSE,"slvsrtb9";#N/A,#N/A,FALSE,"slvsrtb10";#N/A,#N/A,FALSE,"slvsrtb12"}</definedName>
    <definedName name="rrrr" localSheetId="8"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7" hidden="1">{"Tab1",#N/A,FALSE,"P";"Tab2",#N/A,FALSE,"P"}</definedName>
    <definedName name="rrrrrr" localSheetId="6" hidden="1">{"Tab1",#N/A,FALSE,"P";"Tab2",#N/A,FALSE,"P"}</definedName>
    <definedName name="rrrrrr" localSheetId="0" hidden="1">{"Tab1",#N/A,FALSE,"P";"Tab2",#N/A,FALSE,"P"}</definedName>
    <definedName name="rrrrrr" localSheetId="1" hidden="1">{"Tab1",#N/A,FALSE,"P";"Tab2",#N/A,FALSE,"P"}</definedName>
    <definedName name="rrrrrr" localSheetId="2" hidden="1">{"Tab1",#N/A,FALSE,"P";"Tab2",#N/A,FALSE,"P"}</definedName>
    <definedName name="rrrrrr" localSheetId="8" hidden="1">{"Tab1",#N/A,FALSE,"P";"Tab2",#N/A,FALSE,"P"}</definedName>
    <definedName name="rrrrrr" hidden="1">{"Tab1",#N/A,FALSE,"P";"Tab2",#N/A,FALSE,"P"}</definedName>
    <definedName name="rrrrrrr" localSheetId="7" hidden="1">{"Tab1",#N/A,FALSE,"P";"Tab2",#N/A,FALSE,"P"}</definedName>
    <definedName name="rrrrrrr" localSheetId="6" hidden="1">{"Tab1",#N/A,FALSE,"P";"Tab2",#N/A,FALSE,"P"}</definedName>
    <definedName name="rrrrrrr" localSheetId="0" hidden="1">{"Tab1",#N/A,FALSE,"P";"Tab2",#N/A,FALSE,"P"}</definedName>
    <definedName name="rrrrrrr" localSheetId="1" hidden="1">{"Tab1",#N/A,FALSE,"P";"Tab2",#N/A,FALSE,"P"}</definedName>
    <definedName name="rrrrrrr" localSheetId="2" hidden="1">{"Tab1",#N/A,FALSE,"P";"Tab2",#N/A,FALSE,"P"}</definedName>
    <definedName name="rrrrrrr" localSheetId="8" hidden="1">{"Tab1",#N/A,FALSE,"P";"Tab2",#N/A,FALSE,"P"}</definedName>
    <definedName name="rrrrrrr" hidden="1">{"Tab1",#N/A,FALSE,"P";"Tab2",#N/A,FALSE,"P"}</definedName>
    <definedName name="rrrrrrrrrrrrr" localSheetId="7" hidden="1">{"Tab1",#N/A,FALSE,"P";"Tab2",#N/A,FALSE,"P"}</definedName>
    <definedName name="rrrrrrrrrrrrr" localSheetId="6" hidden="1">{"Tab1",#N/A,FALSE,"P";"Tab2",#N/A,FALSE,"P"}</definedName>
    <definedName name="rrrrrrrrrrrrr" localSheetId="0" hidden="1">{"Tab1",#N/A,FALSE,"P";"Tab2",#N/A,FALSE,"P"}</definedName>
    <definedName name="rrrrrrrrrrrrr" localSheetId="1" hidden="1">{"Tab1",#N/A,FALSE,"P";"Tab2",#N/A,FALSE,"P"}</definedName>
    <definedName name="rrrrrrrrrrrrr" localSheetId="2" hidden="1">{"Tab1",#N/A,FALSE,"P";"Tab2",#N/A,FALSE,"P"}</definedName>
    <definedName name="rrrrrrrrrrrrr" localSheetId="8" hidden="1">{"Tab1",#N/A,FALSE,"P";"Tab2",#N/A,FALSE,"P"}</definedName>
    <definedName name="rrrrrrrrrrrrr" hidden="1">{"Tab1",#N/A,FALSE,"P";"Tab2",#N/A,FALSE,"P"}</definedName>
    <definedName name="RS" localSheetId="7">#REF!</definedName>
    <definedName name="RS" localSheetId="6">#REF!</definedName>
    <definedName name="RS" localSheetId="0">#REF!</definedName>
    <definedName name="RS" localSheetId="1">#REF!</definedName>
    <definedName name="RS" localSheetId="2">#REF!</definedName>
    <definedName name="RS" localSheetId="8">#REF!</definedName>
    <definedName name="RS">#REF!</definedName>
    <definedName name="RS1A" localSheetId="6">#REF!</definedName>
    <definedName name="RS1A" localSheetId="0">#REF!</definedName>
    <definedName name="RS1A" localSheetId="1">#REF!</definedName>
    <definedName name="RS1A" localSheetId="2">#REF!</definedName>
    <definedName name="RS1A" localSheetId="8">#REF!</definedName>
    <definedName name="RS1A">#REF!</definedName>
    <definedName name="RSB" localSheetId="6">#REF!</definedName>
    <definedName name="RSB" localSheetId="0">#REF!</definedName>
    <definedName name="RSB" localSheetId="2">#REF!</definedName>
    <definedName name="RSB" localSheetId="8">#REF!</definedName>
    <definedName name="RSB">#REF!</definedName>
    <definedName name="RSB_AHAP_40R" localSheetId="6">#REF!</definedName>
    <definedName name="RSB_AHAP_40R" localSheetId="0">#REF!</definedName>
    <definedName name="RSB_AHAP_40R">#REF!</definedName>
    <definedName name="RSB_Bcos_Des_40R" localSheetId="6">#REF!</definedName>
    <definedName name="RSB_Bcos_Des_40R" localSheetId="0">#REF!</definedName>
    <definedName name="RSB_Bcos_Des_40R">#REF!</definedName>
    <definedName name="RSB_SOCFIN_40R" localSheetId="6">#REF!</definedName>
    <definedName name="RSB_SOCFIN_40R" localSheetId="0">#REF!</definedName>
    <definedName name="RSB_SOCFIN_40R">#REF!</definedName>
    <definedName name="rstd" localSheetId="6">#REF!</definedName>
    <definedName name="rstd" localSheetId="0">#REF!</definedName>
    <definedName name="rstd">#REF!</definedName>
    <definedName name="rt" localSheetId="7" hidden="1">{"Minpmon",#N/A,FALSE,"Monthinput"}</definedName>
    <definedName name="rt" localSheetId="6" hidden="1">{"Minpmon",#N/A,FALSE,"Monthinput"}</definedName>
    <definedName name="rt" localSheetId="0" hidden="1">{"Minpmon",#N/A,FALSE,"Monthinput"}</definedName>
    <definedName name="rt" localSheetId="1" hidden="1">{"Minpmon",#N/A,FALSE,"Monthinput"}</definedName>
    <definedName name="rt" localSheetId="2" hidden="1">{"Minpmon",#N/A,FALSE,"Monthinput"}</definedName>
    <definedName name="rt" localSheetId="8" hidden="1">{"Minpmon",#N/A,FALSE,"Monthinput"}</definedName>
    <definedName name="rt" hidden="1">{"Minpmon",#N/A,FALSE,"Monthinput"}</definedName>
    <definedName name="rte" localSheetId="7" hidden="1">{"Riqfin97",#N/A,FALSE,"Tran";"Riqfinpro",#N/A,FALSE,"Tran"}</definedName>
    <definedName name="rte" localSheetId="6" hidden="1">{"Riqfin97",#N/A,FALSE,"Tran";"Riqfinpro",#N/A,FALSE,"Tran"}</definedName>
    <definedName name="rte" localSheetId="0" hidden="1">{"Riqfin97",#N/A,FALSE,"Tran";"Riqfinpro",#N/A,FALSE,"Tran"}</definedName>
    <definedName name="rte" localSheetId="1" hidden="1">{"Riqfin97",#N/A,FALSE,"Tran";"Riqfinpro",#N/A,FALSE,"Tran"}</definedName>
    <definedName name="rte" localSheetId="2" hidden="1">{"Riqfin97",#N/A,FALSE,"Tran";"Riqfinpro",#N/A,FALSE,"Tran"}</definedName>
    <definedName name="rte" localSheetId="8" hidden="1">{"Riqfin97",#N/A,FALSE,"Tran";"Riqfinpro",#N/A,FALSE,"Tran"}</definedName>
    <definedName name="rte" hidden="1">{"Riqfin97",#N/A,FALSE,"Tran";"Riqfinpro",#N/A,FALSE,"Tran"}</definedName>
    <definedName name="rtre" localSheetId="7" hidden="1">{"Main Economic Indicators",#N/A,FALSE,"C"}</definedName>
    <definedName name="rtre" localSheetId="6" hidden="1">{"Main Economic Indicators",#N/A,FALSE,"C"}</definedName>
    <definedName name="rtre" localSheetId="0" hidden="1">{"Main Economic Indicators",#N/A,FALSE,"C"}</definedName>
    <definedName name="rtre" localSheetId="1" hidden="1">{"Main Economic Indicators",#N/A,FALSE,"C"}</definedName>
    <definedName name="rtre" localSheetId="2" hidden="1">{"Main Economic Indicators",#N/A,FALSE,"C"}</definedName>
    <definedName name="rtre" localSheetId="8" hidden="1">{"Main Economic Indicators",#N/A,FALSE,"C"}</definedName>
    <definedName name="rtre" hidden="1">{"Main Economic Indicators",#N/A,FALSE,"C"}</definedName>
    <definedName name="rtre1" localSheetId="7" hidden="1">{"Main Economic Indicators",#N/A,FALSE,"C"}</definedName>
    <definedName name="rtre1" localSheetId="6" hidden="1">{"Main Economic Indicators",#N/A,FALSE,"C"}</definedName>
    <definedName name="rtre1" localSheetId="0" hidden="1">{"Main Economic Indicators",#N/A,FALSE,"C"}</definedName>
    <definedName name="rtre1" localSheetId="1" hidden="1">{"Main Economic Indicators",#N/A,FALSE,"C"}</definedName>
    <definedName name="rtre1" localSheetId="2" hidden="1">{"Main Economic Indicators",#N/A,FALSE,"C"}</definedName>
    <definedName name="rtre1" localSheetId="8" hidden="1">{"Main Economic Indicators",#N/A,FALSE,"C"}</definedName>
    <definedName name="rtre1" hidden="1">{"Main Economic Indicators",#N/A,FALSE,"C"}</definedName>
    <definedName name="rty" localSheetId="7" hidden="1">{"Riqfin97",#N/A,FALSE,"Tran";"Riqfinpro",#N/A,FALSE,"Tran"}</definedName>
    <definedName name="rty" localSheetId="6" hidden="1">{"Riqfin97",#N/A,FALSE,"Tran";"Riqfinpro",#N/A,FALSE,"Tran"}</definedName>
    <definedName name="rty" localSheetId="0" hidden="1">{"Riqfin97",#N/A,FALSE,"Tran";"Riqfinpro",#N/A,FALSE,"Tran"}</definedName>
    <definedName name="rty" localSheetId="1" hidden="1">{"Riqfin97",#N/A,FALSE,"Tran";"Riqfinpro",#N/A,FALSE,"Tran"}</definedName>
    <definedName name="rty" localSheetId="2" hidden="1">{"Riqfin97",#N/A,FALSE,"Tran";"Riqfinpro",#N/A,FALSE,"Tran"}</definedName>
    <definedName name="rty" localSheetId="8" hidden="1">{"Riqfin97",#N/A,FALSE,"Tran";"Riqfinpro",#N/A,FALSE,"Tran"}</definedName>
    <definedName name="rty" hidden="1">{"Riqfin97",#N/A,FALSE,"Tran";"Riqfinpro",#N/A,FALSE,"Tran"}</definedName>
    <definedName name="RUIZ" localSheetId="7">#REF!</definedName>
    <definedName name="RUIZ" localSheetId="6">#REF!</definedName>
    <definedName name="RUIZ" localSheetId="0">#REF!</definedName>
    <definedName name="RUIZ" localSheetId="1">#REF!</definedName>
    <definedName name="RUIZ" localSheetId="2">#REF!</definedName>
    <definedName name="RUIZ" localSheetId="8">#REF!</definedName>
    <definedName name="RUIZ">#REF!</definedName>
    <definedName name="Rwvu.PLA2." localSheetId="7" hidden="1">'[50]COP FED'!#REF!</definedName>
    <definedName name="Rwvu.PLA2." localSheetId="6" hidden="1">'[50]COP FED'!#REF!</definedName>
    <definedName name="Rwvu.PLA2." localSheetId="0" hidden="1">'[50]COP FED'!#REF!</definedName>
    <definedName name="Rwvu.PLA2." localSheetId="1" hidden="1">#REF!</definedName>
    <definedName name="Rwvu.PLA2." localSheetId="2" hidden="1">'[50]COP FED'!#REF!</definedName>
    <definedName name="Rwvu.PLA2." localSheetId="8" hidden="1">'[50]COP FED'!#REF!</definedName>
    <definedName name="Rwvu.PLA2." hidden="1">'[50]COP FED'!#REF!</definedName>
    <definedName name="rx" localSheetId="7" hidden="1">#REF!</definedName>
    <definedName name="rx" localSheetId="6" hidden="1">#REF!</definedName>
    <definedName name="rx" localSheetId="0" hidden="1">#REF!</definedName>
    <definedName name="rx" localSheetId="1" hidden="1">#REF!</definedName>
    <definedName name="rx" localSheetId="2" hidden="1">#REF!</definedName>
    <definedName name="rx" localSheetId="8" hidden="1">#REF!</definedName>
    <definedName name="rx" hidden="1">#REF!</definedName>
    <definedName name="rXDR">[51]CIRRs!$C$109</definedName>
    <definedName name="s" localSheetId="7" hidden="1">{"Tab1",#N/A,FALSE,"P";"Tab2",#N/A,FALSE,"P"}</definedName>
    <definedName name="s" localSheetId="6" hidden="1">{"Tab1",#N/A,FALSE,"P";"Tab2",#N/A,FALSE,"P"}</definedName>
    <definedName name="s" localSheetId="0" hidden="1">{"Tab1",#N/A,FALSE,"P";"Tab2",#N/A,FALSE,"P"}</definedName>
    <definedName name="s" localSheetId="1" hidden="1">{"Tab1",#N/A,FALSE,"P";"Tab2",#N/A,FALSE,"P"}</definedName>
    <definedName name="s" localSheetId="2" hidden="1">{"Tab1",#N/A,FALSE,"P";"Tab2",#N/A,FALSE,"P"}</definedName>
    <definedName name="s" localSheetId="8" hidden="1">{"Tab1",#N/A,FALSE,"P";"Tab2",#N/A,FALSE,"P"}</definedName>
    <definedName name="s" hidden="1">{"Tab1",#N/A,FALSE,"P";"Tab2",#N/A,FALSE,"P"}</definedName>
    <definedName name="S_" localSheetId="7">#REF!</definedName>
    <definedName name="S_" localSheetId="6">#REF!</definedName>
    <definedName name="S_" localSheetId="0">#REF!</definedName>
    <definedName name="S_" localSheetId="1">#REF!</definedName>
    <definedName name="S_" localSheetId="2">#REF!</definedName>
    <definedName name="S_" localSheetId="8">#REF!</definedName>
    <definedName name="S_">#REF!</definedName>
    <definedName name="S_1A" localSheetId="6">#REF!</definedName>
    <definedName name="S_1A" localSheetId="0">#REF!</definedName>
    <definedName name="S_1A" localSheetId="1">#REF!</definedName>
    <definedName name="S_1A" localSheetId="2">#REF!</definedName>
    <definedName name="S_1A" localSheetId="8">#REF!</definedName>
    <definedName name="S_1A">#REF!</definedName>
    <definedName name="SA_Tab" localSheetId="6">#REF!</definedName>
    <definedName name="SA_Tab" localSheetId="0">#REF!</definedName>
    <definedName name="SA_Tab" localSheetId="2">#REF!</definedName>
    <definedName name="SA_Tab" localSheetId="8">#REF!</definedName>
    <definedName name="SA_Tab">#REF!</definedName>
    <definedName name="sad" localSheetId="7" hidden="1">{"Riqfin97",#N/A,FALSE,"Tran";"Riqfinpro",#N/A,FALSE,"Tran"}</definedName>
    <definedName name="sad" localSheetId="6" hidden="1">{"Riqfin97",#N/A,FALSE,"Tran";"Riqfinpro",#N/A,FALSE,"Tran"}</definedName>
    <definedName name="sad" localSheetId="0" hidden="1">{"Riqfin97",#N/A,FALSE,"Tran";"Riqfinpro",#N/A,FALSE,"Tran"}</definedName>
    <definedName name="sad" localSheetId="1" hidden="1">{"Riqfin97",#N/A,FALSE,"Tran";"Riqfinpro",#N/A,FALSE,"Tran"}</definedName>
    <definedName name="sad" localSheetId="2" hidden="1">{"Riqfin97",#N/A,FALSE,"Tran";"Riqfinpro",#N/A,FALSE,"Tran"}</definedName>
    <definedName name="sad" localSheetId="8" hidden="1">{"Riqfin97",#N/A,FALSE,"Tran";"Riqfinpro",#N/A,FALSE,"Tran"}</definedName>
    <definedName name="sad" hidden="1">{"Riqfin97",#N/A,FALSE,"Tran";"Riqfinpro",#N/A,FALSE,"Tran"}</definedName>
    <definedName name="Salida_Recimp98" localSheetId="7">#REF!</definedName>
    <definedName name="Salida_Recimp98" localSheetId="6">#REF!</definedName>
    <definedName name="Salida_Recimp98" localSheetId="0">#REF!</definedName>
    <definedName name="Salida_Recimp98" localSheetId="1">#REF!</definedName>
    <definedName name="Salida_Recimp98" localSheetId="2">#REF!</definedName>
    <definedName name="Salida_Recimp98" localSheetId="8">#REF!</definedName>
    <definedName name="Salida_Recimp98">#REF!</definedName>
    <definedName name="Salida_Recimp99" localSheetId="7">#REF!</definedName>
    <definedName name="Salida_Recimp99" localSheetId="6">#REF!</definedName>
    <definedName name="Salida_Recimp99" localSheetId="0">#REF!</definedName>
    <definedName name="Salida_Recimp99" localSheetId="1">#REF!</definedName>
    <definedName name="Salida_Recimp99" localSheetId="2">#REF!</definedName>
    <definedName name="Salida_Recimp99" localSheetId="8">#REF!</definedName>
    <definedName name="Salida_Recimp99">#REF!</definedName>
    <definedName name="SALO" localSheetId="6">#REF!</definedName>
    <definedName name="SALO" localSheetId="0">#REF!</definedName>
    <definedName name="SALO" localSheetId="2">#REF!</definedName>
    <definedName name="SALO" localSheetId="8">#REF!</definedName>
    <definedName name="SALO">#REF!</definedName>
    <definedName name="SAR" localSheetId="6">#REF!</definedName>
    <definedName name="SAR" localSheetId="0">#REF!</definedName>
    <definedName name="SAR" localSheetId="1">#REF!</definedName>
    <definedName name="SAR">#REF!</definedName>
    <definedName name="sbn" localSheetId="6">#REF!</definedName>
    <definedName name="sbn" localSheetId="0">#REF!</definedName>
    <definedName name="sbn">#REF!</definedName>
    <definedName name="Scale" localSheetId="6">#REF!</definedName>
    <definedName name="Scale" localSheetId="0">#REF!</definedName>
    <definedName name="Scale" localSheetId="1">#REF!</definedName>
    <definedName name="Scale">#REF!</definedName>
    <definedName name="ScaleLabel" localSheetId="6">#REF!</definedName>
    <definedName name="ScaleLabel" localSheetId="0">#REF!</definedName>
    <definedName name="ScaleLabel" localSheetId="1">#REF!</definedName>
    <definedName name="ScaleLabel">#REF!</definedName>
    <definedName name="ScaleMultiplier" localSheetId="6">#REF!</definedName>
    <definedName name="ScaleMultiplier" localSheetId="0">#REF!</definedName>
    <definedName name="ScaleMultiplier" localSheetId="1">#REF!</definedName>
    <definedName name="ScaleMultiplier">#REF!</definedName>
    <definedName name="ScaleType" localSheetId="6">#REF!</definedName>
    <definedName name="ScaleType" localSheetId="0">#REF!</definedName>
    <definedName name="ScaleType" localSheetId="1">#REF!</definedName>
    <definedName name="ScaleType">#REF!</definedName>
    <definedName name="SCEN2" localSheetId="1">'[143]BOP Summary'!$AU$1</definedName>
    <definedName name="SCEN2">'[143]BOP Summary'!$AU$1</definedName>
    <definedName name="SCHILL" localSheetId="7">#REF!</definedName>
    <definedName name="SCHILL" localSheetId="6">#REF!</definedName>
    <definedName name="SCHILL" localSheetId="0">#REF!</definedName>
    <definedName name="SCHILL" localSheetId="1">#REF!</definedName>
    <definedName name="SCHILL" localSheetId="2">#REF!</definedName>
    <definedName name="SCHILL" localSheetId="8">#REF!</definedName>
    <definedName name="SCHILL">#REF!</definedName>
    <definedName name="SCHILL1" localSheetId="6">#REF!</definedName>
    <definedName name="SCHILL1" localSheetId="0">#REF!</definedName>
    <definedName name="SCHILL1" localSheetId="1">#REF!</definedName>
    <definedName name="SCHILL1" localSheetId="2">#REF!</definedName>
    <definedName name="SCHILL1" localSheetId="8">#REF!</definedName>
    <definedName name="SCHILL1">#REF!</definedName>
    <definedName name="SCOTT1" localSheetId="6">#REF!</definedName>
    <definedName name="SCOTT1" localSheetId="0">#REF!</definedName>
    <definedName name="SCOTT1" localSheetId="1">#REF!</definedName>
    <definedName name="SCOTT1" localSheetId="2">#REF!</definedName>
    <definedName name="SCOTT1" localSheetId="8">#REF!</definedName>
    <definedName name="SCOTT1">#REF!</definedName>
    <definedName name="sd" localSheetId="6">#REF!</definedName>
    <definedName name="sd" localSheetId="0">#REF!</definedName>
    <definedName name="sd" localSheetId="1">#REF!</definedName>
    <definedName name="sd">#REF!</definedName>
    <definedName name="sdfsdfsdfsd" localSheetId="7" hidden="1">{"Riqfin97",#N/A,FALSE,"Tran";"Riqfinpro",#N/A,FALSE,"Tran"}</definedName>
    <definedName name="sdfsdfsdfsd" localSheetId="6" hidden="1">{"Riqfin97",#N/A,FALSE,"Tran";"Riqfinpro",#N/A,FALSE,"Tran"}</definedName>
    <definedName name="sdfsdfsdfsd" localSheetId="0" hidden="1">{"Riqfin97",#N/A,FALSE,"Tran";"Riqfinpro",#N/A,FALSE,"Tran"}</definedName>
    <definedName name="sdfsdfsdfsd" localSheetId="1" hidden="1">{"Riqfin97",#N/A,FALSE,"Tran";"Riqfinpro",#N/A,FALSE,"Tran"}</definedName>
    <definedName name="sdfsdfsdfsd" localSheetId="2" hidden="1">{"Riqfin97",#N/A,FALSE,"Tran";"Riqfinpro",#N/A,FALSE,"Tran"}</definedName>
    <definedName name="sdfsdfsdfsd" localSheetId="8" hidden="1">{"Riqfin97",#N/A,FALSE,"Tran";"Riqfinpro",#N/A,FALSE,"Tran"}</definedName>
    <definedName name="sdfsdfsdfsd" hidden="1">{"Riqfin97",#N/A,FALSE,"Tran";"Riqfinpro",#N/A,FALSE,"Tran"}</definedName>
    <definedName name="sdr" localSheetId="7" hidden="1">{"Riqfin97",#N/A,FALSE,"Tran";"Riqfinpro",#N/A,FALSE,"Tran"}</definedName>
    <definedName name="sdr" localSheetId="6" hidden="1">{"Riqfin97",#N/A,FALSE,"Tran";"Riqfinpro",#N/A,FALSE,"Tran"}</definedName>
    <definedName name="sdr" localSheetId="0" hidden="1">{"Riqfin97",#N/A,FALSE,"Tran";"Riqfinpro",#N/A,FALSE,"Tran"}</definedName>
    <definedName name="sdr" localSheetId="1" hidden="1">{"Riqfin97",#N/A,FALSE,"Tran";"Riqfinpro",#N/A,FALSE,"Tran"}</definedName>
    <definedName name="sdr" localSheetId="2" hidden="1">{"Riqfin97",#N/A,FALSE,"Tran";"Riqfinpro",#N/A,FALSE,"Tran"}</definedName>
    <definedName name="sdr" localSheetId="8" hidden="1">{"Riqfin97",#N/A,FALSE,"Tran";"Riqfinpro",#N/A,FALSE,"Tran"}</definedName>
    <definedName name="sdr" hidden="1">{"Riqfin97",#N/A,FALSE,"Tran";"Riqfinpro",#N/A,FALSE,"Tran"}</definedName>
    <definedName name="sds_gdp_exp_lari" localSheetId="7">#REF!</definedName>
    <definedName name="sds_gdp_exp_lari" localSheetId="6">#REF!</definedName>
    <definedName name="sds_gdp_exp_lari" localSheetId="0">#REF!</definedName>
    <definedName name="sds_gdp_exp_lari" localSheetId="1">#REF!</definedName>
    <definedName name="sds_gdp_exp_lari" localSheetId="2">#REF!</definedName>
    <definedName name="sds_gdp_exp_lari" localSheetId="8">#REF!</definedName>
    <definedName name="sds_gdp_exp_lari">#REF!</definedName>
    <definedName name="sds_gdp_origin" localSheetId="6">#REF!</definedName>
    <definedName name="sds_gdp_origin" localSheetId="0">#REF!</definedName>
    <definedName name="sds_gdp_origin" localSheetId="1">#REF!</definedName>
    <definedName name="sds_gdp_origin" localSheetId="2">#REF!</definedName>
    <definedName name="sds_gdp_origin" localSheetId="8">#REF!</definedName>
    <definedName name="sds_gdp_origin">#REF!</definedName>
    <definedName name="sds_gpd_exp_gdp" localSheetId="6">#REF!</definedName>
    <definedName name="sds_gpd_exp_gdp" localSheetId="0">#REF!</definedName>
    <definedName name="sds_gpd_exp_gdp" localSheetId="1">#REF!</definedName>
    <definedName name="sds_gpd_exp_gdp" localSheetId="2">#REF!</definedName>
    <definedName name="sds_gpd_exp_gdp" localSheetId="8">#REF!</definedName>
    <definedName name="sds_gpd_exp_gdp">#REF!</definedName>
    <definedName name="sdsd" localSheetId="6" hidden="1">'[90]Fax a enviar'!#REF!</definedName>
    <definedName name="sdsd" localSheetId="0" hidden="1">'[90]Fax a enviar'!#REF!</definedName>
    <definedName name="sdsd" localSheetId="1" hidden="1">#REF!</definedName>
    <definedName name="sdsd" localSheetId="2" hidden="1">'[90]Fax a enviar'!#REF!</definedName>
    <definedName name="sdsd" localSheetId="8" hidden="1">'[90]Fax a enviar'!#REF!</definedName>
    <definedName name="sdsd" hidden="1">'[90]Fax a enviar'!#REF!</definedName>
    <definedName name="sdsds" localSheetId="7" hidden="1">#REF!</definedName>
    <definedName name="sdsds" localSheetId="6" hidden="1">#REF!</definedName>
    <definedName name="sdsds" localSheetId="0" hidden="1">#REF!</definedName>
    <definedName name="sdsds" localSheetId="1" hidden="1">#REF!</definedName>
    <definedName name="sdsds" localSheetId="2" hidden="1">#REF!</definedName>
    <definedName name="sdsds" localSheetId="8" hidden="1">#REF!</definedName>
    <definedName name="sdsds" hidden="1">#REF!</definedName>
    <definedName name="SECIND" localSheetId="7">#REF!</definedName>
    <definedName name="SECIND" localSheetId="6">#REF!</definedName>
    <definedName name="SECIND" localSheetId="0">#REF!</definedName>
    <definedName name="SECIND" localSheetId="1">#REF!</definedName>
    <definedName name="SECIND" localSheetId="2">#REF!</definedName>
    <definedName name="SECIND" localSheetId="8">#REF!</definedName>
    <definedName name="SECIND">#REF!</definedName>
    <definedName name="SECTORES" localSheetId="7">[130]SPNF!#REF!</definedName>
    <definedName name="SECTORES" localSheetId="6">[130]SPNF!#REF!</definedName>
    <definedName name="SECTORES" localSheetId="0">[130]SPNF!#REF!</definedName>
    <definedName name="SECTORES" localSheetId="1">[130]SPNF!#REF!</definedName>
    <definedName name="SECTORES" localSheetId="2">[130]SPNF!#REF!</definedName>
    <definedName name="SECTORES" localSheetId="8">[130]SPNF!#REF!</definedName>
    <definedName name="SECTORES">[130]SPNF!#REF!</definedName>
    <definedName name="seguimiento" localSheetId="7">#REF!</definedName>
    <definedName name="seguimiento" localSheetId="6">#REF!</definedName>
    <definedName name="seguimiento" localSheetId="0">#REF!</definedName>
    <definedName name="seguimiento" localSheetId="1">#REF!</definedName>
    <definedName name="seguimiento" localSheetId="2">#REF!</definedName>
    <definedName name="seguimiento" localSheetId="8">#REF!</definedName>
    <definedName name="seguimiento">#REF!</definedName>
    <definedName name="SEGURIDAD_SOCIAL___BS._PERS._NO_INCORP._AL_PROCESO_ECONOMICO__LEY_N__23966__ART._30">[4]C!$B$22:$N$22</definedName>
    <definedName name="SEGURIDAD_SOCIAL___IVA__LEY_N__23966_ART._5_PTO._2">[4]C!$B$21:$N$21</definedName>
    <definedName name="sei" localSheetId="7">#REF!</definedName>
    <definedName name="sei" localSheetId="6">#REF!</definedName>
    <definedName name="sei" localSheetId="0">#REF!</definedName>
    <definedName name="sei" localSheetId="1">#REF!</definedName>
    <definedName name="sei" localSheetId="2">#REF!</definedName>
    <definedName name="sei" localSheetId="8">#REF!</definedName>
    <definedName name="sei">#REF!</definedName>
    <definedName name="SEK" localSheetId="6">#REF!</definedName>
    <definedName name="SEK" localSheetId="0">#REF!</definedName>
    <definedName name="SEK" localSheetId="1">#REF!</definedName>
    <definedName name="SEK" localSheetId="2">#REF!</definedName>
    <definedName name="SEK" localSheetId="8">#REF!</definedName>
    <definedName name="SEK">#REF!</definedName>
    <definedName name="Selected_Economic_and_Financial_Indicators" localSheetId="6">#REF!</definedName>
    <definedName name="Selected_Economic_and_Financial_Indicators" localSheetId="0">#REF!</definedName>
    <definedName name="Selected_Economic_and_Financial_Indicators" localSheetId="2">#REF!</definedName>
    <definedName name="Selected_Economic_and_Financial_Indicators" localSheetId="8">#REF!</definedName>
    <definedName name="Selected_Economic_and_Financial_Indicators">#REF!</definedName>
    <definedName name="SelNE" localSheetId="6">#REF!</definedName>
    <definedName name="SelNE" localSheetId="0">#REF!</definedName>
    <definedName name="SelNE">#REF!</definedName>
    <definedName name="SelNEperc" localSheetId="6">#REF!</definedName>
    <definedName name="SelNEperc" localSheetId="0">#REF!</definedName>
    <definedName name="SelNEperc">#REF!</definedName>
    <definedName name="SEMANAL" localSheetId="6">#REF!</definedName>
    <definedName name="SEMANAL" localSheetId="0">#REF!</definedName>
    <definedName name="SEMANAL">#REF!</definedName>
    <definedName name="sencount" hidden="1">2</definedName>
    <definedName name="SEP._89" localSheetId="7">#REF!</definedName>
    <definedName name="SEP._89" localSheetId="6">#REF!</definedName>
    <definedName name="SEP._89" localSheetId="0">#REF!</definedName>
    <definedName name="SEP._89" localSheetId="1">#REF!</definedName>
    <definedName name="SEP._89" localSheetId="2">#REF!</definedName>
    <definedName name="SEP._89" localSheetId="8">#REF!</definedName>
    <definedName name="SEP._89">#REF!</definedName>
    <definedName name="ser" localSheetId="7" hidden="1">{"Riqfin97",#N/A,FALSE,"Tran";"Riqfinpro",#N/A,FALSE,"Tran"}</definedName>
    <definedName name="ser" localSheetId="6" hidden="1">{"Riqfin97",#N/A,FALSE,"Tran";"Riqfinpro",#N/A,FALSE,"Tran"}</definedName>
    <definedName name="ser" localSheetId="0" hidden="1">{"Riqfin97",#N/A,FALSE,"Tran";"Riqfinpro",#N/A,FALSE,"Tran"}</definedName>
    <definedName name="ser" localSheetId="1" hidden="1">{"Riqfin97",#N/A,FALSE,"Tran";"Riqfinpro",#N/A,FALSE,"Tran"}</definedName>
    <definedName name="ser" localSheetId="2" hidden="1">{"Riqfin97",#N/A,FALSE,"Tran";"Riqfinpro",#N/A,FALSE,"Tran"}</definedName>
    <definedName name="ser" localSheetId="8" hidden="1">{"Riqfin97",#N/A,FALSE,"Tran";"Riqfinpro",#N/A,FALSE,"Tran"}</definedName>
    <definedName name="ser" hidden="1">{"Riqfin97",#N/A,FALSE,"Tran";"Riqfinpro",#N/A,FALSE,"Tran"}</definedName>
    <definedName name="SHEET_A._Contents_and_file_description" localSheetId="7">#REF!</definedName>
    <definedName name="SHEET_A._Contents_and_file_description" localSheetId="6">#REF!</definedName>
    <definedName name="SHEET_A._Contents_and_file_description" localSheetId="0">#REF!</definedName>
    <definedName name="SHEET_A._Contents_and_file_description" localSheetId="1">#REF!</definedName>
    <definedName name="SHEET_A._Contents_and_file_description" localSheetId="2">#REF!</definedName>
    <definedName name="SHEET_A._Contents_and_file_description" localSheetId="8">#REF!</definedName>
    <definedName name="SHEET_A._Contents_and_file_description">#REF!</definedName>
    <definedName name="SHEET_B._DATA_FROM_TO_OTHER_FILES" localSheetId="7">#REF!</definedName>
    <definedName name="SHEET_B._DATA_FROM_TO_OTHER_FILES" localSheetId="6">#REF!</definedName>
    <definedName name="SHEET_B._DATA_FROM_TO_OTHER_FILES" localSheetId="0">#REF!</definedName>
    <definedName name="SHEET_B._DATA_FROM_TO_OTHER_FILES" localSheetId="1">#REF!</definedName>
    <definedName name="SHEET_B._DATA_FROM_TO_OTHER_FILES" localSheetId="2">#REF!</definedName>
    <definedName name="SHEET_B._DATA_FROM_TO_OTHER_FILES" localSheetId="8">#REF!</definedName>
    <definedName name="SHEET_B._DATA_FROM_TO_OTHER_FILES">#REF!</definedName>
    <definedName name="SHEET_C._RAW_DATA1" localSheetId="6">#REF!</definedName>
    <definedName name="SHEET_C._RAW_DATA1" localSheetId="0">#REF!</definedName>
    <definedName name="SHEET_C._RAW_DATA1" localSheetId="2">#REF!</definedName>
    <definedName name="SHEET_C._RAW_DATA1" localSheetId="8">#REF!</definedName>
    <definedName name="SHEET_C._RAW_DATA1">#REF!</definedName>
    <definedName name="SHEET_C._RAW_DATA2" localSheetId="6">#REF!</definedName>
    <definedName name="SHEET_C._RAW_DATA2" localSheetId="0">#REF!</definedName>
    <definedName name="SHEET_C._RAW_DATA2">#REF!</definedName>
    <definedName name="SHEET_D._DATA_TRANSFORMATIONS" localSheetId="6">#REF!</definedName>
    <definedName name="SHEET_D._DATA_TRANSFORMATIONS" localSheetId="0">#REF!</definedName>
    <definedName name="SHEET_D._DATA_TRANSFORMATIONS">#REF!</definedName>
    <definedName name="SHEET_E._FINAL_TABLES" localSheetId="6">#REF!</definedName>
    <definedName name="SHEET_E._FINAL_TABLES" localSheetId="0">#REF!</definedName>
    <definedName name="SHEET_E._FINAL_TABLES">#REF!</definedName>
    <definedName name="Sheet1_Chart_2_ChartType" hidden="1">64</definedName>
    <definedName name="SID" localSheetId="7">#REF!</definedName>
    <definedName name="SID" localSheetId="6">#REF!</definedName>
    <definedName name="SID" localSheetId="0">#REF!</definedName>
    <definedName name="SID" localSheetId="1">#REF!</definedName>
    <definedName name="SID" localSheetId="2">#REF!</definedName>
    <definedName name="SID" localSheetId="8">#REF!</definedName>
    <definedName name="SID">#REF!</definedName>
    <definedName name="SIDXGOB">'[84]SFISCAL-MOD'!$A$146:$IV$146</definedName>
    <definedName name="SING" localSheetId="7">#REF!</definedName>
    <definedName name="SING" localSheetId="6">#REF!</definedName>
    <definedName name="SING" localSheetId="0">#REF!</definedName>
    <definedName name="SING" localSheetId="1">#REF!</definedName>
    <definedName name="SING" localSheetId="2">#REF!</definedName>
    <definedName name="SING" localSheetId="8">#REF!</definedName>
    <definedName name="SING">#REF!</definedName>
    <definedName name="SING1" localSheetId="6">#REF!</definedName>
    <definedName name="SING1" localSheetId="0">#REF!</definedName>
    <definedName name="SING1" localSheetId="1">#REF!</definedName>
    <definedName name="SING1" localSheetId="2">#REF!</definedName>
    <definedName name="SING1" localSheetId="8">#REF!</definedName>
    <definedName name="SING1">#REF!</definedName>
    <definedName name="SISBANCARIO" localSheetId="6">#REF!</definedName>
    <definedName name="SISBANCARIO" localSheetId="0">#REF!</definedName>
    <definedName name="SISBANCARIO" localSheetId="2">#REF!</definedName>
    <definedName name="SISBANCARIO" localSheetId="8">#REF!</definedName>
    <definedName name="SISBANCARIO">#REF!</definedName>
    <definedName name="sisfin1" localSheetId="6">#REF!</definedName>
    <definedName name="sisfin1" localSheetId="0">#REF!</definedName>
    <definedName name="sisfin1">#REF!</definedName>
    <definedName name="sisfin2" localSheetId="6">#REF!</definedName>
    <definedName name="sisfin2" localSheetId="0">#REF!</definedName>
    <definedName name="sisfin2">#REF!</definedName>
    <definedName name="SISTEMA_BANCARIO_NACIONAL" localSheetId="6">#REF!</definedName>
    <definedName name="SISTEMA_BANCARIO_NACIONAL" localSheetId="0">#REF!</definedName>
    <definedName name="SISTEMA_BANCARIO_NACIONAL">#REF!</definedName>
    <definedName name="sksksksk" localSheetId="6">#REF!</definedName>
    <definedName name="sksksksk" localSheetId="0">#REF!</definedName>
    <definedName name="sksksksk">#REF!</definedName>
    <definedName name="snp" localSheetId="6">'[124]Credit ratings on 1st issues'!#REF!</definedName>
    <definedName name="snp">'[124]Credit ratings on 1st issues'!#REF!</definedName>
    <definedName name="SOL">[61]SOLVENCIA!$D$5</definedName>
    <definedName name="Solvencia">'[49]Ranking Bancario'!$B$4:$F$54</definedName>
    <definedName name="SortRange" localSheetId="7">#REF!</definedName>
    <definedName name="SortRange" localSheetId="6">#REF!</definedName>
    <definedName name="SortRange" localSheetId="0">#REF!</definedName>
    <definedName name="SortRange" localSheetId="1">#REF!</definedName>
    <definedName name="SortRange" localSheetId="2">#REF!</definedName>
    <definedName name="SortRange" localSheetId="8">#REF!</definedName>
    <definedName name="SortRange">#REF!</definedName>
    <definedName name="SP" localSheetId="7">#REF!</definedName>
    <definedName name="SP" localSheetId="6">#REF!</definedName>
    <definedName name="SP" localSheetId="0">#REF!</definedName>
    <definedName name="SP" localSheetId="1">#REF!</definedName>
    <definedName name="SP" localSheetId="2">#REF!</definedName>
    <definedName name="SP" localSheetId="8">#REF!</definedName>
    <definedName name="SP">#REF!</definedName>
    <definedName name="Spain_wt">'[66]OECD wgt'!$B$31</definedName>
    <definedName name="SPG" localSheetId="7">#REF!</definedName>
    <definedName name="SPG" localSheetId="6">#REF!</definedName>
    <definedName name="SPG" localSheetId="0">#REF!</definedName>
    <definedName name="SPG" localSheetId="1">#REF!</definedName>
    <definedName name="SPG" localSheetId="2">#REF!</definedName>
    <definedName name="SPG" localSheetId="8">#REF!</definedName>
    <definedName name="SPG">#REF!</definedName>
    <definedName name="SPN">#N/A</definedName>
    <definedName name="spnf" localSheetId="1">#REF!</definedName>
    <definedName name="spnf">'[129]SPNF Acuerdo Incl. Int.'!spnf</definedName>
    <definedName name="Spread_Between_Highest_and_Lowest_Rates">'[67]Inter-Bank'!$N$5</definedName>
    <definedName name="SPSS" localSheetId="7">#REF!</definedName>
    <definedName name="SPSS" localSheetId="6">#REF!</definedName>
    <definedName name="SPSS" localSheetId="0">#REF!</definedName>
    <definedName name="SPSS" localSheetId="1">#REF!</definedName>
    <definedName name="SPSS" localSheetId="2">#REF!</definedName>
    <definedName name="SPSS" localSheetId="8">#REF!</definedName>
    <definedName name="SPSS">#REF!</definedName>
    <definedName name="SRTable" localSheetId="6">#REF!</definedName>
    <definedName name="SRTable" localSheetId="0">#REF!</definedName>
    <definedName name="SRTable" localSheetId="1">#REF!</definedName>
    <definedName name="SRTable" localSheetId="2">#REF!</definedName>
    <definedName name="SRTable" localSheetId="8">#REF!</definedName>
    <definedName name="SRTable">#REF!</definedName>
    <definedName name="srtable1" localSheetId="6">#REF!</definedName>
    <definedName name="srtable1" localSheetId="0">#REF!</definedName>
    <definedName name="srtable1" localSheetId="1">#REF!</definedName>
    <definedName name="srtable1" localSheetId="2">#REF!</definedName>
    <definedName name="srtable1" localSheetId="8">#REF!</definedName>
    <definedName name="srtable1">#REF!</definedName>
    <definedName name="srtbl" localSheetId="6">#REF!</definedName>
    <definedName name="srtbl" localSheetId="0">#REF!</definedName>
    <definedName name="srtbl">#REF!</definedName>
    <definedName name="SS">[144]IMATA!$B$45:$B$108</definedName>
    <definedName name="SSperc" localSheetId="7">#REF!</definedName>
    <definedName name="SSperc" localSheetId="6">#REF!</definedName>
    <definedName name="SSperc" localSheetId="0">#REF!</definedName>
    <definedName name="SSperc" localSheetId="1">#REF!</definedName>
    <definedName name="SSperc" localSheetId="2">#REF!</definedName>
    <definedName name="SSperc" localSheetId="8">#REF!</definedName>
    <definedName name="SSperc">#REF!</definedName>
    <definedName name="sss" localSheetId="7" hidden="1">{"Minpmon",#N/A,FALSE,"Monthinput"}</definedName>
    <definedName name="sss" localSheetId="6" hidden="1">{"Minpmon",#N/A,FALSE,"Monthinput"}</definedName>
    <definedName name="sss" localSheetId="0" hidden="1">{"Minpmon",#N/A,FALSE,"Monthinput"}</definedName>
    <definedName name="sss" localSheetId="1" hidden="1">{"Minpmon",#N/A,FALSE,"Monthinput"}</definedName>
    <definedName name="sss" localSheetId="2" hidden="1">{"Minpmon",#N/A,FALSE,"Monthinput"}</definedName>
    <definedName name="sss" localSheetId="8" hidden="1">{"Minpmon",#N/A,FALSE,"Monthinput"}</definedName>
    <definedName name="sss" hidden="1">{"Minpmon",#N/A,FALSE,"Monthinput"}</definedName>
    <definedName name="ssss" localSheetId="7" hidden="1">{"Riqfin97",#N/A,FALSE,"Tran";"Riqfinpro",#N/A,FALSE,"Tran"}</definedName>
    <definedName name="ssss" localSheetId="6" hidden="1">{"Riqfin97",#N/A,FALSE,"Tran";"Riqfinpro",#N/A,FALSE,"Tran"}</definedName>
    <definedName name="ssss" localSheetId="0" hidden="1">{"Riqfin97",#N/A,FALSE,"Tran";"Riqfinpro",#N/A,FALSE,"Tran"}</definedName>
    <definedName name="ssss" localSheetId="1" hidden="1">{"Riqfin97",#N/A,FALSE,"Tran";"Riqfinpro",#N/A,FALSE,"Tran"}</definedName>
    <definedName name="ssss" localSheetId="2" hidden="1">{"Riqfin97",#N/A,FALSE,"Tran";"Riqfinpro",#N/A,FALSE,"Tran"}</definedName>
    <definedName name="ssss" localSheetId="8" hidden="1">{"Riqfin97",#N/A,FALSE,"Tran";"Riqfinpro",#N/A,FALSE,"Tran"}</definedName>
    <definedName name="ssss" hidden="1">{"Riqfin97",#N/A,FALSE,"Tran";"Riqfinpro",#N/A,FALSE,"Tran"}</definedName>
    <definedName name="ssssss">#N/A</definedName>
    <definedName name="Staff" localSheetId="7">#REF!</definedName>
    <definedName name="Staff" localSheetId="6">#REF!</definedName>
    <definedName name="Staff" localSheetId="0">#REF!</definedName>
    <definedName name="Staff" localSheetId="1">#REF!</definedName>
    <definedName name="Staff" localSheetId="2">#REF!</definedName>
    <definedName name="Staff" localSheetId="8">#REF!</definedName>
    <definedName name="Staff">#REF!</definedName>
    <definedName name="staffrp" localSheetId="7">#REF!</definedName>
    <definedName name="staffrp" localSheetId="6">#REF!</definedName>
    <definedName name="staffrp" localSheetId="0">#REF!</definedName>
    <definedName name="staffrp" localSheetId="1">#REF!</definedName>
    <definedName name="staffrp" localSheetId="2">#REF!</definedName>
    <definedName name="staffrp" localSheetId="8">#REF!</definedName>
    <definedName name="staffrp">#REF!</definedName>
    <definedName name="START" localSheetId="6">#REF!</definedName>
    <definedName name="START" localSheetId="0">#REF!</definedName>
    <definedName name="START" localSheetId="2">#REF!</definedName>
    <definedName name="START" localSheetId="8">#REF!</definedName>
    <definedName name="START">#REF!</definedName>
    <definedName name="StartPosition" localSheetId="6">#REF!</definedName>
    <definedName name="StartPosition" localSheetId="0">#REF!</definedName>
    <definedName name="StartPosition" localSheetId="1">#REF!</definedName>
    <definedName name="StartPosition">#REF!</definedName>
    <definedName name="STFQTAB" localSheetId="6">#REF!</definedName>
    <definedName name="STFQTAB" localSheetId="0">#REF!</definedName>
    <definedName name="STFQTAB">#REF!</definedName>
    <definedName name="STOCK">[134]STOCK!$D$4:$K$69</definedName>
    <definedName name="stocksumm" localSheetId="7">#REF!</definedName>
    <definedName name="stocksumm" localSheetId="6">#REF!</definedName>
    <definedName name="stocksumm" localSheetId="0">#REF!</definedName>
    <definedName name="stocksumm" localSheetId="1">#REF!</definedName>
    <definedName name="stocksumm" localSheetId="2">#REF!</definedName>
    <definedName name="stocksumm" localSheetId="8">#REF!</definedName>
    <definedName name="stocksumm">#REF!</definedName>
    <definedName name="STOP" localSheetId="7">#REF!</definedName>
    <definedName name="STOP" localSheetId="6">#REF!</definedName>
    <definedName name="STOP" localSheetId="0">#REF!</definedName>
    <definedName name="STOP" localSheetId="1">#REF!</definedName>
    <definedName name="STOP" localSheetId="2">#REF!</definedName>
    <definedName name="STOP" localSheetId="8">#REF!</definedName>
    <definedName name="STOP">#REF!</definedName>
    <definedName name="STTAB4" localSheetId="6">#REF!</definedName>
    <definedName name="STTAB4" localSheetId="0">#REF!</definedName>
    <definedName name="STTAB4" localSheetId="2">#REF!</definedName>
    <definedName name="STTAB4" localSheetId="8">#REF!</definedName>
    <definedName name="STTAB4">#REF!</definedName>
    <definedName name="SUM">[12]BoP!$E$313:$BE$365</definedName>
    <definedName name="SUMA_FIJA_FINANCIADA_CON__LA_COPARTICIPACION_FEDERAL_DE_NACION__LEY_N__23621_ART._1">[4]C!$B$19:$N$19</definedName>
    <definedName name="SUMGDP" localSheetId="7">[112]NA!#REF!</definedName>
    <definedName name="SUMGDP" localSheetId="6">[112]NA!#REF!</definedName>
    <definedName name="SUMGDP" localSheetId="0">[112]NA!#REF!</definedName>
    <definedName name="SUMGDP" localSheetId="1">[112]NA!#REF!</definedName>
    <definedName name="SUMGDP" localSheetId="2">[112]NA!#REF!</definedName>
    <definedName name="SUMGDP" localSheetId="8">[112]NA!#REF!</definedName>
    <definedName name="SUMGDP">[112]NA!#REF!</definedName>
    <definedName name="SUMTAB">[145]CPI:NA!$A$272:$R$990</definedName>
    <definedName name="SUPLI" localSheetId="7">#REF!</definedName>
    <definedName name="SUPLI" localSheetId="6">#REF!</definedName>
    <definedName name="SUPLI" localSheetId="0">#REF!</definedName>
    <definedName name="SUPLI" localSheetId="1">#REF!</definedName>
    <definedName name="SUPLI" localSheetId="2">#REF!</definedName>
    <definedName name="SUPLI" localSheetId="8">#REF!</definedName>
    <definedName name="SUPLI">#REF!</definedName>
    <definedName name="SUPLIDORES" localSheetId="6">#REF!</definedName>
    <definedName name="SUPLIDORES" localSheetId="0">#REF!</definedName>
    <definedName name="SUPLIDORES" localSheetId="1">#REF!</definedName>
    <definedName name="SUPLIDORES" localSheetId="2">#REF!</definedName>
    <definedName name="SUPLIDORES" localSheetId="8">#REF!</definedName>
    <definedName name="SUPLIDORES">#REF!</definedName>
    <definedName name="SUPPLY">[78]MONTHLY!$A$87:$Q$193</definedName>
    <definedName name="SUPPLY2">[78]MONTHLY!$A$422:$Z$477</definedName>
    <definedName name="SUPUES" localSheetId="7">#REF!</definedName>
    <definedName name="SUPUES" localSheetId="6">#REF!</definedName>
    <definedName name="SUPUES" localSheetId="0">#REF!</definedName>
    <definedName name="SUPUES" localSheetId="1">#REF!</definedName>
    <definedName name="SUPUES" localSheetId="2">#REF!</definedName>
    <definedName name="SUPUES" localSheetId="8">#REF!</definedName>
    <definedName name="SUPUES">#REF!</definedName>
    <definedName name="supuestos" localSheetId="6">#REF!</definedName>
    <definedName name="supuestos" localSheetId="0">#REF!</definedName>
    <definedName name="supuestos" localSheetId="1">#REF!</definedName>
    <definedName name="supuestos" localSheetId="2">#REF!</definedName>
    <definedName name="supuestos" localSheetId="8">#REF!</definedName>
    <definedName name="supuestos">#REF!</definedName>
    <definedName name="swe" localSheetId="7" hidden="1">{"Tab1",#N/A,FALSE,"P";"Tab2",#N/A,FALSE,"P"}</definedName>
    <definedName name="swe" localSheetId="6" hidden="1">{"Tab1",#N/A,FALSE,"P";"Tab2",#N/A,FALSE,"P"}</definedName>
    <definedName name="swe" localSheetId="0" hidden="1">{"Tab1",#N/A,FALSE,"P";"Tab2",#N/A,FALSE,"P"}</definedName>
    <definedName name="swe" localSheetId="1" hidden="1">{"Tab1",#N/A,FALSE,"P";"Tab2",#N/A,FALSE,"P"}</definedName>
    <definedName name="swe" localSheetId="2" hidden="1">{"Tab1",#N/A,FALSE,"P";"Tab2",#N/A,FALSE,"P"}</definedName>
    <definedName name="swe" localSheetId="8" hidden="1">{"Tab1",#N/A,FALSE,"P";"Tab2",#N/A,FALSE,"P"}</definedName>
    <definedName name="swe" hidden="1">{"Tab1",#N/A,FALSE,"P";"Tab2",#N/A,FALSE,"P"}</definedName>
    <definedName name="Sweden_wt">'[66]OECD wgt'!$B$32</definedName>
    <definedName name="SwitchColor" localSheetId="7">#REF!</definedName>
    <definedName name="SwitchColor" localSheetId="6">#REF!</definedName>
    <definedName name="SwitchColor" localSheetId="0">#REF!</definedName>
    <definedName name="SwitchColor" localSheetId="1">#REF!</definedName>
    <definedName name="SwitchColor" localSheetId="2">#REF!</definedName>
    <definedName name="SwitchColor" localSheetId="8">#REF!</definedName>
    <definedName name="SwitchColor">#REF!</definedName>
    <definedName name="Switzerland_wt">'[66]OECD wgt'!$B$33</definedName>
    <definedName name="Swvu.PLA1." localSheetId="7" hidden="1">'[50]COP FED'!#REF!</definedName>
    <definedName name="Swvu.PLA1." localSheetId="6" hidden="1">'[50]COP FED'!#REF!</definedName>
    <definedName name="Swvu.PLA1." localSheetId="0" hidden="1">'[50]COP FED'!#REF!</definedName>
    <definedName name="Swvu.PLA1." localSheetId="1" hidden="1">'[50]COP FED'!#REF!</definedName>
    <definedName name="Swvu.PLA1." localSheetId="2" hidden="1">'[50]COP FED'!#REF!</definedName>
    <definedName name="Swvu.PLA1." localSheetId="8" hidden="1">'[50]COP FED'!#REF!</definedName>
    <definedName name="Swvu.PLA1." hidden="1">'[50]COP FED'!#REF!</definedName>
    <definedName name="Swvu.PLA2." hidden="1">'[50]COP FED'!$A$1:$N$49</definedName>
    <definedName name="sxc" localSheetId="7" hidden="1">{"Riqfin97",#N/A,FALSE,"Tran";"Riqfinpro",#N/A,FALSE,"Tran"}</definedName>
    <definedName name="sxc" localSheetId="6" hidden="1">{"Riqfin97",#N/A,FALSE,"Tran";"Riqfinpro",#N/A,FALSE,"Tran"}</definedName>
    <definedName name="sxc" localSheetId="0" hidden="1">{"Riqfin97",#N/A,FALSE,"Tran";"Riqfinpro",#N/A,FALSE,"Tran"}</definedName>
    <definedName name="sxc" localSheetId="1" hidden="1">{"Riqfin97",#N/A,FALSE,"Tran";"Riqfinpro",#N/A,FALSE,"Tran"}</definedName>
    <definedName name="sxc" localSheetId="2" hidden="1">{"Riqfin97",#N/A,FALSE,"Tran";"Riqfinpro",#N/A,FALSE,"Tran"}</definedName>
    <definedName name="sxc" localSheetId="8" hidden="1">{"Riqfin97",#N/A,FALSE,"Tran";"Riqfinpro",#N/A,FALSE,"Tran"}</definedName>
    <definedName name="sxc" hidden="1">{"Riqfin97",#N/A,FALSE,"Tran";"Riqfinpro",#N/A,FALSE,"Tran"}</definedName>
    <definedName name="sxe" localSheetId="7" hidden="1">{"Riqfin97",#N/A,FALSE,"Tran";"Riqfinpro",#N/A,FALSE,"Tran"}</definedName>
    <definedName name="sxe" localSheetId="6" hidden="1">{"Riqfin97",#N/A,FALSE,"Tran";"Riqfinpro",#N/A,FALSE,"Tran"}</definedName>
    <definedName name="sxe" localSheetId="0" hidden="1">{"Riqfin97",#N/A,FALSE,"Tran";"Riqfinpro",#N/A,FALSE,"Tran"}</definedName>
    <definedName name="sxe" localSheetId="1" hidden="1">{"Riqfin97",#N/A,FALSE,"Tran";"Riqfinpro",#N/A,FALSE,"Tran"}</definedName>
    <definedName name="sxe" localSheetId="2" hidden="1">{"Riqfin97",#N/A,FALSE,"Tran";"Riqfinpro",#N/A,FALSE,"Tran"}</definedName>
    <definedName name="sxe" localSheetId="8" hidden="1">{"Riqfin97",#N/A,FALSE,"Tran";"Riqfinpro",#N/A,FALSE,"Tran"}</definedName>
    <definedName name="sxe" hidden="1">{"Riqfin97",#N/A,FALSE,"Tran";"Riqfinpro",#N/A,FALSE,"Tran"}</definedName>
    <definedName name="t" localSheetId="7" hidden="1">{"Minpmon",#N/A,FALSE,"Monthinput"}</definedName>
    <definedName name="t" localSheetId="6" hidden="1">{"Minpmon",#N/A,FALSE,"Monthinput"}</definedName>
    <definedName name="t" localSheetId="0" hidden="1">{"Minpmon",#N/A,FALSE,"Monthinput"}</definedName>
    <definedName name="t" localSheetId="1" hidden="1">{"Minpmon",#N/A,FALSE,"Monthinput"}</definedName>
    <definedName name="t" localSheetId="2" hidden="1">{"Minpmon",#N/A,FALSE,"Monthinput"}</definedName>
    <definedName name="t" localSheetId="8" hidden="1">{"Minpmon",#N/A,FALSE,"Monthinput"}</definedName>
    <definedName name="t" hidden="1">{"Minpmon",#N/A,FALSE,"Monthinput"}</definedName>
    <definedName name="Tab_2" localSheetId="7">#REF!</definedName>
    <definedName name="Tab_2" localSheetId="6">#REF!</definedName>
    <definedName name="Tab_2" localSheetId="0">#REF!</definedName>
    <definedName name="Tab_2" localSheetId="1">#REF!</definedName>
    <definedName name="Tab_2" localSheetId="2">#REF!</definedName>
    <definedName name="Tab_2" localSheetId="8">#REF!</definedName>
    <definedName name="Tab_2">#REF!</definedName>
    <definedName name="Tab_Assumptions" localSheetId="7">#REF!</definedName>
    <definedName name="Tab_Assumptions" localSheetId="6">#REF!</definedName>
    <definedName name="Tab_Assumptions" localSheetId="0">#REF!</definedName>
    <definedName name="Tab_Assumptions" localSheetId="1">#REF!</definedName>
    <definedName name="Tab_Assumptions" localSheetId="2">#REF!</definedName>
    <definedName name="Tab_Assumptions" localSheetId="8">#REF!</definedName>
    <definedName name="Tab_Assumptions">#REF!</definedName>
    <definedName name="Tab_results" localSheetId="6">#REF!</definedName>
    <definedName name="Tab_results" localSheetId="0">#REF!</definedName>
    <definedName name="Tab_results" localSheetId="2">#REF!</definedName>
    <definedName name="Tab_results" localSheetId="8">#REF!</definedName>
    <definedName name="Tab_results">#REF!</definedName>
    <definedName name="Tab1_A" localSheetId="6">#REF!</definedName>
    <definedName name="Tab1_A" localSheetId="0">#REF!</definedName>
    <definedName name="Tab1_A">#REF!</definedName>
    <definedName name="Tab1_B" localSheetId="6">#REF!</definedName>
    <definedName name="Tab1_B" localSheetId="0">#REF!</definedName>
    <definedName name="Tab1_B">#REF!</definedName>
    <definedName name="tab1a" localSheetId="6">#REF!</definedName>
    <definedName name="tab1a" localSheetId="0">#REF!</definedName>
    <definedName name="tab1a">#REF!</definedName>
    <definedName name="tab1b" localSheetId="6">#REF!</definedName>
    <definedName name="tab1b" localSheetId="0">#REF!</definedName>
    <definedName name="tab1b">#REF!</definedName>
    <definedName name="TAB1CK" localSheetId="6">#REF!</definedName>
    <definedName name="TAB1CK" localSheetId="0">#REF!</definedName>
    <definedName name="TAB1CK">#REF!</definedName>
    <definedName name="Tab2_DSA" localSheetId="6">[146]Output_1!#REF!</definedName>
    <definedName name="Tab2_DSA">[146]Output_1!#REF!</definedName>
    <definedName name="Tab25a" localSheetId="7">#REF!</definedName>
    <definedName name="Tab25a" localSheetId="6">#REF!</definedName>
    <definedName name="Tab25a" localSheetId="0">#REF!</definedName>
    <definedName name="Tab25a" localSheetId="1">#REF!</definedName>
    <definedName name="Tab25a" localSheetId="2">#REF!</definedName>
    <definedName name="Tab25a" localSheetId="8">#REF!</definedName>
    <definedName name="Tab25a">#REF!</definedName>
    <definedName name="Tab25b" localSheetId="6">#REF!</definedName>
    <definedName name="Tab25b" localSheetId="0">#REF!</definedName>
    <definedName name="Tab25b" localSheetId="1">#REF!</definedName>
    <definedName name="Tab25b" localSheetId="2">#REF!</definedName>
    <definedName name="Tab25b" localSheetId="8">#REF!</definedName>
    <definedName name="Tab25b">#REF!</definedName>
    <definedName name="TAB2A" localSheetId="6">#REF!</definedName>
    <definedName name="TAB2A" localSheetId="0">#REF!</definedName>
    <definedName name="TAB2A" localSheetId="2">#REF!</definedName>
    <definedName name="TAB2A" localSheetId="8">#REF!</definedName>
    <definedName name="TAB2A">#REF!</definedName>
    <definedName name="tab2GC" localSheetId="6">#REF!</definedName>
    <definedName name="tab2GC" localSheetId="0">#REF!</definedName>
    <definedName name="tab2GC">#REF!</definedName>
    <definedName name="tab3BPS" localSheetId="6">#REF!</definedName>
    <definedName name="tab3BPS" localSheetId="0">#REF!</definedName>
    <definedName name="tab3BPS">#REF!</definedName>
    <definedName name="tab4Int" localSheetId="6">#REF!</definedName>
    <definedName name="tab4Int" localSheetId="0">#REF!</definedName>
    <definedName name="tab4Int">#REF!</definedName>
    <definedName name="TAB5A" localSheetId="6">#REF!</definedName>
    <definedName name="TAB5A" localSheetId="0">#REF!</definedName>
    <definedName name="TAB5A">#REF!</definedName>
    <definedName name="tab5Emp" localSheetId="6">#REF!</definedName>
    <definedName name="tab5Emp" localSheetId="0">#REF!</definedName>
    <definedName name="tab5Emp">#REF!</definedName>
    <definedName name="TAB6A" localSheetId="6">'[39]Annual Tables'!#REF!</definedName>
    <definedName name="TAB6A">'[39]Annual Tables'!#REF!</definedName>
    <definedName name="TAB6B" localSheetId="6">'[39]Annual Tables'!#REF!</definedName>
    <definedName name="TAB6B">'[39]Annual Tables'!#REF!</definedName>
    <definedName name="tab6BCU" localSheetId="7">#REF!</definedName>
    <definedName name="tab6BCU" localSheetId="6">#REF!</definedName>
    <definedName name="tab6BCU" localSheetId="0">#REF!</definedName>
    <definedName name="tab6BCU" localSheetId="1">#REF!</definedName>
    <definedName name="tab6BCU" localSheetId="2">#REF!</definedName>
    <definedName name="tab6BCU" localSheetId="8">#REF!</definedName>
    <definedName name="tab6BCU">#REF!</definedName>
    <definedName name="TAB6C" localSheetId="7">#REF!</definedName>
    <definedName name="TAB6C" localSheetId="6">#REF!</definedName>
    <definedName name="TAB6C" localSheetId="0">#REF!</definedName>
    <definedName name="TAB6C" localSheetId="1">#REF!</definedName>
    <definedName name="TAB6C" localSheetId="2">#REF!</definedName>
    <definedName name="TAB6C" localSheetId="8">#REF!</definedName>
    <definedName name="TAB6C">#REF!</definedName>
    <definedName name="TAB7A" localSheetId="6">#REF!</definedName>
    <definedName name="TAB7A" localSheetId="0">#REF!</definedName>
    <definedName name="TAB7A" localSheetId="2">#REF!</definedName>
    <definedName name="TAB7A" localSheetId="8">#REF!</definedName>
    <definedName name="TAB7A">#REF!</definedName>
    <definedName name="tab7DGI" localSheetId="6">#REF!</definedName>
    <definedName name="tab7DGI" localSheetId="0">#REF!</definedName>
    <definedName name="tab7DGI">#REF!</definedName>
    <definedName name="Tabasic" localSheetId="6">#REF!</definedName>
    <definedName name="Tabasic" localSheetId="0">#REF!</definedName>
    <definedName name="Tabasic">#REF!</definedName>
    <definedName name="Tabe" localSheetId="6">#REF!</definedName>
    <definedName name="Tabe" localSheetId="0">#REF!</definedName>
    <definedName name="Tabe" localSheetId="1">#REF!</definedName>
    <definedName name="Tabe">#REF!</definedName>
    <definedName name="Tabla" localSheetId="7" hidden="1">{FALSE,FALSE,-1.25,-15.5,484.5,276.75,FALSE,FALSE,TRUE,TRUE,0,12,#N/A,46,#N/A,2.93460490463215,15.35,1,FALSE,FALSE,3,TRUE,1,FALSE,100,"Swvu.PLA1.","ACwvu.PLA1.",#N/A,FALSE,FALSE,0,0,0,0,2,"","",TRUE,TRUE,FALSE,FALSE,1,60,#N/A,#N/A,FALSE,FALSE,FALSE,FALSE,FALSE,FALSE,FALSE,9,65532,65532,FALSE,FALSE,TRUE,TRUE,TRUE}</definedName>
    <definedName name="Tabla" localSheetId="6" hidden="1">{FALSE,FALSE,-1.25,-15.5,484.5,276.75,FALSE,FALSE,TRUE,TRUE,0,12,#N/A,46,#N/A,2.93460490463215,15.35,1,FALSE,FALSE,3,TRUE,1,FALSE,100,"Swvu.PLA1.","ACwvu.PLA1.",#N/A,FALSE,FALSE,0,0,0,0,2,"","",TRUE,TRUE,FALSE,FALSE,1,60,#N/A,#N/A,FALSE,FALSE,FALSE,FALSE,FALSE,FALSE,FALSE,9,65532,65532,FALSE,FALSE,TRUE,TRUE,TRUE}</definedName>
    <definedName name="Tabla" localSheetId="0" hidden="1">{FALSE,FALSE,-1.25,-15.5,484.5,276.75,FALSE,FALSE,TRUE,TRUE,0,12,#N/A,46,#N/A,2.93460490463215,15.35,1,FALSE,FALSE,3,TRUE,1,FALSE,100,"Swvu.PLA1.","ACwvu.PLA1.",#N/A,FALSE,FALSE,0,0,0,0,2,"","",TRUE,TRUE,FALSE,FALSE,1,60,#N/A,#N/A,FALSE,FALSE,FALSE,FALSE,FALSE,FALSE,FALSE,9,65532,65532,FALSE,FALSE,TRUE,TRUE,TRUE}</definedName>
    <definedName name="Tabla" localSheetId="1" hidden="1">{FALSE,FALSE,-1.25,-15.5,484.5,276.75,FALSE,FALSE,TRUE,TRUE,0,12,#N/A,46,#N/A,2.93460490463215,15.35,1,FALSE,FALSE,3,TRUE,1,FALSE,100,"Swvu.PLA1.","ACwvu.PLA1.",#N/A,FALSE,FALSE,0,0,0,0,2,"","",TRUE,TRUE,FALSE,FALSE,1,60,#N/A,#N/A,FALSE,FALSE,FALSE,FALSE,FALSE,FALSE,FALSE,9,65532,65532,FALSE,FALSE,TRUE,TRUE,TRUE}</definedName>
    <definedName name="Tabla" localSheetId="2" hidden="1">{FALSE,FALSE,-1.25,-15.5,484.5,276.75,FALSE,FALSE,TRUE,TRUE,0,12,#N/A,46,#N/A,2.93460490463215,15.35,1,FALSE,FALSE,3,TRUE,1,FALSE,100,"Swvu.PLA1.","ACwvu.PLA1.",#N/A,FALSE,FALSE,0,0,0,0,2,"","",TRUE,TRUE,FALSE,FALSE,1,60,#N/A,#N/A,FALSE,FALSE,FALSE,FALSE,FALSE,FALSE,FALSE,9,65532,65532,FALSE,FALSE,TRUE,TRUE,TRUE}</definedName>
    <definedName name="Tabla" localSheetId="8" hidden="1">{FALSE,FALSE,-1.25,-15.5,484.5,276.75,FALSE,FALSE,TRUE,TRUE,0,12,#N/A,46,#N/A,2.93460490463215,15.35,1,FALSE,FALSE,3,TRUE,1,FALSE,100,"Swvu.PLA1.","ACwvu.PLA1.",#N/A,FALSE,FALSE,0,0,0,0,2,"","",TRUE,TRUE,FALSE,FALSE,1,60,#N/A,#N/A,FALSE,FALSE,FALSE,FALSE,FALSE,FALSE,FALSE,9,65532,65532,FALSE,FALSE,TRUE,TRUE,TRUE}</definedName>
    <definedName name="Tabla" hidden="1">{FALSE,FALSE,-1.25,-15.5,484.5,276.75,FALSE,FALSE,TRUE,TRUE,0,12,#N/A,46,#N/A,2.93460490463215,15.35,1,FALSE,FALSE,3,TRUE,1,FALSE,100,"Swvu.PLA1.","ACwvu.PLA1.",#N/A,FALSE,FALSE,0,0,0,0,2,"","",TRUE,TRUE,FALSE,FALSE,1,60,#N/A,#N/A,FALSE,FALSE,FALSE,FALSE,FALSE,FALSE,FALSE,9,65532,65532,FALSE,FALSE,TRUE,TRUE,TRUE}</definedName>
    <definedName name="Table" localSheetId="7">#REF!</definedName>
    <definedName name="Table" localSheetId="6">#REF!</definedName>
    <definedName name="Table" localSheetId="0">#REF!</definedName>
    <definedName name="Table" localSheetId="1">#REF!</definedName>
    <definedName name="Table" localSheetId="2">#REF!</definedName>
    <definedName name="Table" localSheetId="8">#REF!</definedName>
    <definedName name="Table">#REF!</definedName>
    <definedName name="Table__47">[147]RED47!$A$1:$I$53</definedName>
    <definedName name="TABLE_1">'[148]150dp'!$A$3:$K$94</definedName>
    <definedName name="Table_16.__Guatemala__National_Accounts_at_Current_Prices" localSheetId="7">#REF!</definedName>
    <definedName name="Table_16.__Guatemala__National_Accounts_at_Current_Prices" localSheetId="6">#REF!</definedName>
    <definedName name="Table_16.__Guatemala__National_Accounts_at_Current_Prices" localSheetId="0">#REF!</definedName>
    <definedName name="Table_16.__Guatemala__National_Accounts_at_Current_Prices" localSheetId="1">#REF!</definedName>
    <definedName name="Table_16.__Guatemala__National_Accounts_at_Current_Prices" localSheetId="2">#REF!</definedName>
    <definedName name="Table_16.__Guatemala__National_Accounts_at_Current_Prices" localSheetId="8">#REF!</definedName>
    <definedName name="Table_16.__Guatemala__National_Accounts_at_Current_Prices">#REF!</definedName>
    <definedName name="Table_2._Country_X___Public_Sector_Financing_1" localSheetId="6">#REF!</definedName>
    <definedName name="Table_2._Country_X___Public_Sector_Financing_1" localSheetId="0">#REF!</definedName>
    <definedName name="Table_2._Country_X___Public_Sector_Financing_1" localSheetId="1">#REF!</definedName>
    <definedName name="Table_2._Country_X___Public_Sector_Financing_1" localSheetId="2">#REF!</definedName>
    <definedName name="Table_2._Country_X___Public_Sector_Financing_1" localSheetId="8">#REF!</definedName>
    <definedName name="Table_2._Country_X___Public_Sector_Financing_1">#REF!</definedName>
    <definedName name="Table_20.cont__Guatemala___Selected_Agricultural_Sector_Statistics__concluded" localSheetId="6">#REF!</definedName>
    <definedName name="Table_20.cont__Guatemala___Selected_Agricultural_Sector_Statistics__concluded" localSheetId="0">#REF!</definedName>
    <definedName name="Table_20.cont__Guatemala___Selected_Agricultural_Sector_Statistics__concluded" localSheetId="2">#REF!</definedName>
    <definedName name="Table_20.cont__Guatemala___Selected_Agricultural_Sector_Statistics__concluded" localSheetId="8">#REF!</definedName>
    <definedName name="Table_20.cont__Guatemala___Selected_Agricultural_Sector_Statistics__concluded">#REF!</definedName>
    <definedName name="Table_28._Guatemala___Selected_Wage_Indicators_1" localSheetId="6">#REF!</definedName>
    <definedName name="Table_28._Guatemala___Selected_Wage_Indicators_1" localSheetId="0">#REF!</definedName>
    <definedName name="Table_28._Guatemala___Selected_Wage_Indicators_1">#REF!</definedName>
    <definedName name="Table_28a._Guatemala___Selected_Wage_Indicators_1" localSheetId="6">#REF!</definedName>
    <definedName name="Table_28a._Guatemala___Selected_Wage_Indicators_1" localSheetId="0">#REF!</definedName>
    <definedName name="Table_28a._Guatemala___Selected_Wage_Indicators_1">#REF!</definedName>
    <definedName name="Table_3.5b" localSheetId="6">#REF!</definedName>
    <definedName name="Table_3.5b" localSheetId="0">#REF!</definedName>
    <definedName name="Table_3.5b" localSheetId="1">#REF!</definedName>
    <definedName name="Table_3.5b">#REF!</definedName>
    <definedName name="Table_30a._Guatemala___Selected_Employment_and_Labor_Productivity_Indicators" localSheetId="6">#REF!</definedName>
    <definedName name="Table_30a._Guatemala___Selected_Employment_and_Labor_Productivity_Indicators" localSheetId="0">#REF!</definedName>
    <definedName name="Table_30a._Guatemala___Selected_Employment_and_Labor_Productivity_Indicators">#REF!</definedName>
    <definedName name="Table_31._Guatemala___Selected_Wage_and_Employment_Indicators_1" localSheetId="6">#REF!</definedName>
    <definedName name="Table_31._Guatemala___Selected_Wage_and_Employment_Indicators_1" localSheetId="0">#REF!</definedName>
    <definedName name="Table_31._Guatemala___Selected_Wage_and_Employment_Indicators_1">#REF!</definedName>
    <definedName name="Table_32.__Guatemala__Trends_in_Unit_Labor_Costs__ULC___Real_Wages__Productivity_and_Employment" localSheetId="6">#REF!</definedName>
    <definedName name="Table_32.__Guatemala__Trends_in_Unit_Labor_Costs__ULC___Real_Wages__Productivity_and_Employment" localSheetId="0">#REF!</definedName>
    <definedName name="Table_32.__Guatemala__Trends_in_Unit_Labor_Costs__ULC___Real_Wages__Productivity_and_Employment">#REF!</definedName>
    <definedName name="Table_33.__Guatemala__Indicators_of_Competitiveness" localSheetId="6">#REF!</definedName>
    <definedName name="Table_33.__Guatemala__Indicators_of_Competitiveness" localSheetId="0">#REF!</definedName>
    <definedName name="Table_33.__Guatemala__Indicators_of_Competitiveness">#REF!</definedName>
    <definedName name="Table_4._Guatemala___Consumer_Price_Indices__1" localSheetId="6">#REF!</definedName>
    <definedName name="Table_4._Guatemala___Consumer_Price_Indices__1" localSheetId="0">#REF!</definedName>
    <definedName name="Table_4._Guatemala___Consumer_Price_Indices__1">#REF!</definedName>
    <definedName name="Table_4SR" localSheetId="6">#REF!</definedName>
    <definedName name="Table_4SR" localSheetId="0">#REF!</definedName>
    <definedName name="Table_4SR">#REF!</definedName>
    <definedName name="Table_5a" localSheetId="6">#REF!</definedName>
    <definedName name="Table_5a" localSheetId="0">#REF!</definedName>
    <definedName name="Table_5a">#REF!</definedName>
    <definedName name="Table_7SR" localSheetId="6">#REF!</definedName>
    <definedName name="Table_7SR" localSheetId="0">#REF!</definedName>
    <definedName name="Table_7SR">#REF!</definedName>
    <definedName name="Table_A.__Guatemala__Trends_in_Private_Sector_Unit_Labor_Costs__ULC___Real_Wages__Productivity_and_Employment" localSheetId="6">#REF!</definedName>
    <definedName name="Table_A.__Guatemala__Trends_in_Private_Sector_Unit_Labor_Costs__ULC___Real_Wages__Productivity_and_Employment" localSheetId="0">#REF!</definedName>
    <definedName name="Table_A.__Guatemala__Trends_in_Private_Sector_Unit_Labor_Costs__ULC___Real_Wages__Productivity_and_Employment">#REF!</definedName>
    <definedName name="Table_debt" localSheetId="6">#REF!</definedName>
    <definedName name="Table_debt" localSheetId="0">#REF!</definedName>
    <definedName name="Table_debt">#REF!</definedName>
    <definedName name="Table_Template" localSheetId="6">#REF!</definedName>
    <definedName name="Table_Template" localSheetId="0">#REF!</definedName>
    <definedName name="Table_Template">#REF!</definedName>
    <definedName name="table1" localSheetId="6">#REF!</definedName>
    <definedName name="table1" localSheetId="0">#REF!</definedName>
    <definedName name="table1" localSheetId="1">#REF!</definedName>
    <definedName name="table1">#REF!</definedName>
    <definedName name="table10">'[148]150dp'!$A$1:$F$58</definedName>
    <definedName name="table11" localSheetId="7">#REF!</definedName>
    <definedName name="table11" localSheetId="6">#REF!</definedName>
    <definedName name="table11" localSheetId="0">#REF!</definedName>
    <definedName name="table11" localSheetId="1">#REF!</definedName>
    <definedName name="table11" localSheetId="2">#REF!</definedName>
    <definedName name="table11" localSheetId="8">#REF!</definedName>
    <definedName name="table11">#REF!</definedName>
    <definedName name="table11?" localSheetId="6">#REF!</definedName>
    <definedName name="table11?" localSheetId="0">#REF!</definedName>
    <definedName name="table11?" localSheetId="1">#REF!</definedName>
    <definedName name="table11?" localSheetId="2">#REF!</definedName>
    <definedName name="table11?" localSheetId="8">#REF!</definedName>
    <definedName name="table11?">#REF!</definedName>
    <definedName name="table12" localSheetId="6">#REF!</definedName>
    <definedName name="table12" localSheetId="0">#REF!</definedName>
    <definedName name="table12" localSheetId="1">#REF!</definedName>
    <definedName name="table12" localSheetId="2">#REF!</definedName>
    <definedName name="table12" localSheetId="8">#REF!</definedName>
    <definedName name="table12">#REF!</definedName>
    <definedName name="table13" localSheetId="6">#REF!</definedName>
    <definedName name="table13" localSheetId="0">#REF!</definedName>
    <definedName name="table13">#REF!</definedName>
    <definedName name="table15" localSheetId="6">#REF!</definedName>
    <definedName name="table15" localSheetId="0">#REF!</definedName>
    <definedName name="table15">#REF!</definedName>
    <definedName name="table16" localSheetId="6">#REF!</definedName>
    <definedName name="table16" localSheetId="0">#REF!</definedName>
    <definedName name="table16">#REF!</definedName>
    <definedName name="table17" localSheetId="6">#REF!</definedName>
    <definedName name="table17" localSheetId="0">#REF!</definedName>
    <definedName name="table17">#REF!</definedName>
    <definedName name="table18" localSheetId="6">#REF!</definedName>
    <definedName name="table18" localSheetId="0">#REF!</definedName>
    <definedName name="table18">#REF!</definedName>
    <definedName name="table19" localSheetId="6">#REF!</definedName>
    <definedName name="table19" localSheetId="0">#REF!</definedName>
    <definedName name="table19">#REF!</definedName>
    <definedName name="Table2" localSheetId="6">#REF!</definedName>
    <definedName name="Table2" localSheetId="0">#REF!</definedName>
    <definedName name="Table2">#REF!</definedName>
    <definedName name="table20" localSheetId="6">#REF!</definedName>
    <definedName name="table20" localSheetId="0">#REF!</definedName>
    <definedName name="table20">#REF!</definedName>
    <definedName name="table21" localSheetId="6">#REF!</definedName>
    <definedName name="table21" localSheetId="0">#REF!</definedName>
    <definedName name="table21">#REF!</definedName>
    <definedName name="table22a" localSheetId="6">#REF!</definedName>
    <definedName name="table22a" localSheetId="0">#REF!</definedName>
    <definedName name="table22a">#REF!</definedName>
    <definedName name="table22b" localSheetId="6">#REF!</definedName>
    <definedName name="table22b" localSheetId="0">#REF!</definedName>
    <definedName name="table22b">#REF!</definedName>
    <definedName name="table25" localSheetId="6">#REF!</definedName>
    <definedName name="table25" localSheetId="0">#REF!</definedName>
    <definedName name="table25">#REF!</definedName>
    <definedName name="table26" localSheetId="6">#REF!</definedName>
    <definedName name="table26" localSheetId="0">#REF!</definedName>
    <definedName name="table26">#REF!</definedName>
    <definedName name="table3">'[149]Table 8'!$A$3:$K$61</definedName>
    <definedName name="table4" localSheetId="7">#REF!</definedName>
    <definedName name="table4" localSheetId="6">#REF!</definedName>
    <definedName name="table4" localSheetId="0">#REF!</definedName>
    <definedName name="table4" localSheetId="1">#REF!</definedName>
    <definedName name="table4" localSheetId="2">#REF!</definedName>
    <definedName name="table4" localSheetId="8">#REF!</definedName>
    <definedName name="table4">#REF!</definedName>
    <definedName name="table41" localSheetId="6">#REF!</definedName>
    <definedName name="table41" localSheetId="0">#REF!</definedName>
    <definedName name="table41" localSheetId="1">#REF!</definedName>
    <definedName name="table41" localSheetId="2">#REF!</definedName>
    <definedName name="table41" localSheetId="8">#REF!</definedName>
    <definedName name="table41">#REF!</definedName>
    <definedName name="Table5" localSheetId="6">[150]Stfrprtables!#REF!</definedName>
    <definedName name="Table5" localSheetId="0">[150]Stfrprtables!#REF!</definedName>
    <definedName name="Table5" localSheetId="1">#REF!</definedName>
    <definedName name="Table5" localSheetId="2">[150]Stfrprtables!#REF!</definedName>
    <definedName name="Table5" localSheetId="8">[150]Stfrprtables!#REF!</definedName>
    <definedName name="Table5">[150]Stfrprtables!#REF!</definedName>
    <definedName name="table6" localSheetId="7">#REF!</definedName>
    <definedName name="table6" localSheetId="6">#REF!</definedName>
    <definedName name="table6" localSheetId="0">#REF!</definedName>
    <definedName name="table6" localSheetId="1">#REF!</definedName>
    <definedName name="table6" localSheetId="2">#REF!</definedName>
    <definedName name="table6" localSheetId="8">#REF!</definedName>
    <definedName name="table6">#REF!</definedName>
    <definedName name="table7" localSheetId="6">#REF!</definedName>
    <definedName name="table7" localSheetId="0">#REF!</definedName>
    <definedName name="table7" localSheetId="1">#REF!</definedName>
    <definedName name="table7" localSheetId="2">#REF!</definedName>
    <definedName name="table7" localSheetId="8">#REF!</definedName>
    <definedName name="table7">#REF!</definedName>
    <definedName name="Table8">'[45]shared data'!$A$1:$E$32</definedName>
    <definedName name="table9" localSheetId="7">#REF!</definedName>
    <definedName name="table9" localSheetId="6">#REF!</definedName>
    <definedName name="table9" localSheetId="0">#REF!</definedName>
    <definedName name="table9" localSheetId="1">#REF!</definedName>
    <definedName name="table9" localSheetId="2">#REF!</definedName>
    <definedName name="table9" localSheetId="8">#REF!</definedName>
    <definedName name="table9">#REF!</definedName>
    <definedName name="TableA" localSheetId="6">#REF!</definedName>
    <definedName name="TableA" localSheetId="0">#REF!</definedName>
    <definedName name="TableA" localSheetId="1">#REF!</definedName>
    <definedName name="TableA" localSheetId="2">#REF!</definedName>
    <definedName name="TableA" localSheetId="8">#REF!</definedName>
    <definedName name="TableA">#REF!</definedName>
    <definedName name="TableB1" localSheetId="6">#REF!</definedName>
    <definedName name="TableB1" localSheetId="0">#REF!</definedName>
    <definedName name="TableB1" localSheetId="1">#REF!</definedName>
    <definedName name="TableB1" localSheetId="2">#REF!</definedName>
    <definedName name="TableB1" localSheetId="8">#REF!</definedName>
    <definedName name="TableB1">#REF!</definedName>
    <definedName name="TableB2" localSheetId="6">#REF!</definedName>
    <definedName name="TableB2" localSheetId="0">#REF!</definedName>
    <definedName name="TableB2" localSheetId="1">#REF!</definedName>
    <definedName name="TableB2">#REF!</definedName>
    <definedName name="TableB3" localSheetId="6">#REF!</definedName>
    <definedName name="TableB3" localSheetId="0">#REF!</definedName>
    <definedName name="TableB3">#REF!</definedName>
    <definedName name="TableC1" localSheetId="6">#REF!</definedName>
    <definedName name="TableC1" localSheetId="0">#REF!</definedName>
    <definedName name="TableC1">#REF!</definedName>
    <definedName name="TableC2" localSheetId="6">#REF!</definedName>
    <definedName name="TableC2" localSheetId="0">#REF!</definedName>
    <definedName name="TableC2">#REF!</definedName>
    <definedName name="TableC3" localSheetId="6">#REF!</definedName>
    <definedName name="TableC3" localSheetId="0">#REF!</definedName>
    <definedName name="TableC3">#REF!</definedName>
    <definedName name="tabreal" localSheetId="6">#REF!</definedName>
    <definedName name="tabreal" localSheetId="0">#REF!</definedName>
    <definedName name="tabreal">#REF!</definedName>
    <definedName name="TAME" localSheetId="6">#REF!</definedName>
    <definedName name="TAME" localSheetId="0">#REF!</definedName>
    <definedName name="TAME">#REF!</definedName>
    <definedName name="TASA" localSheetId="6">#REF!</definedName>
    <definedName name="TASA" localSheetId="0">#REF!</definedName>
    <definedName name="TASA" localSheetId="1">#REF!</definedName>
    <definedName name="TASA">#REF!</definedName>
    <definedName name="TASAS" localSheetId="6">#REF!</definedName>
    <definedName name="TASAS" localSheetId="0">#REF!</definedName>
    <definedName name="TASAS" localSheetId="1">#REF!</definedName>
    <definedName name="TASAS">#REF!</definedName>
    <definedName name="Tasas_Interes_06R">[151]A!$A$1:$T$54</definedName>
    <definedName name="Tbl_GFN" localSheetId="1">[152]Table_GEF!$B$2:$T$53</definedName>
    <definedName name="Tbl_GFN">[152]Table_GEF!$B$2:$T$53</definedName>
    <definedName name="tblChecks">[105]ErrCheck!$A$3:$E$5</definedName>
    <definedName name="tblLinks">[105]Links!$A$4:$F$33</definedName>
    <definedName name="tc">#VALUE!</definedName>
    <definedName name="TCN">[84]SREAL!A$158</definedName>
    <definedName name="TD" localSheetId="7">#REF!</definedName>
    <definedName name="TD" localSheetId="6">#REF!</definedName>
    <definedName name="TD" localSheetId="0">#REF!</definedName>
    <definedName name="TD" localSheetId="1">#REF!</definedName>
    <definedName name="TD" localSheetId="2">#REF!</definedName>
    <definedName name="TD" localSheetId="8">#REF!</definedName>
    <definedName name="TD">#REF!</definedName>
    <definedName name="TD1A" localSheetId="6">#REF!</definedName>
    <definedName name="TD1A" localSheetId="0">#REF!</definedName>
    <definedName name="TD1A" localSheetId="1">#REF!</definedName>
    <definedName name="TD1A" localSheetId="2">#REF!</definedName>
    <definedName name="TD1A" localSheetId="8">#REF!</definedName>
    <definedName name="TD1A">#REF!</definedName>
    <definedName name="TDATE" localSheetId="6">#REF!</definedName>
    <definedName name="TDATE" localSheetId="0">#REF!</definedName>
    <definedName name="TDATE" localSheetId="2">#REF!</definedName>
    <definedName name="TDATE" localSheetId="8">#REF!</definedName>
    <definedName name="TDATE">#REF!</definedName>
    <definedName name="teetwetw" localSheetId="6" hidden="1">#REF!</definedName>
    <definedName name="teetwetw" localSheetId="0" hidden="1">#REF!</definedName>
    <definedName name="teetwetw" localSheetId="1" hidden="1">#REF!</definedName>
    <definedName name="teetwetw" hidden="1">#REF!</definedName>
    <definedName name="TELAS" localSheetId="6">#REF!</definedName>
    <definedName name="TELAS" localSheetId="0">#REF!</definedName>
    <definedName name="TELAS">#REF!</definedName>
    <definedName name="Template_Table" localSheetId="6">#REF!</definedName>
    <definedName name="Template_Table" localSheetId="0">#REF!</definedName>
    <definedName name="Template_Table">#REF!</definedName>
    <definedName name="terte" localSheetId="6" hidden="1">#REF!</definedName>
    <definedName name="terte" localSheetId="0" hidden="1">#REF!</definedName>
    <definedName name="terte" localSheetId="1" hidden="1">#REF!</definedName>
    <definedName name="terte" hidden="1">#REF!</definedName>
    <definedName name="tete" localSheetId="6" hidden="1">#REF!</definedName>
    <definedName name="tete" localSheetId="0" hidden="1">#REF!</definedName>
    <definedName name="tete" localSheetId="1" hidden="1">#REF!</definedName>
    <definedName name="tete" hidden="1">#REF!</definedName>
    <definedName name="tetetwe" localSheetId="7" hidden="1">'[96]Fax a enviar'!#REF!</definedName>
    <definedName name="tetetwe" localSheetId="6" hidden="1">'[96]Fax a enviar'!#REF!</definedName>
    <definedName name="tetetwe" localSheetId="0" hidden="1">'[96]Fax a enviar'!#REF!</definedName>
    <definedName name="tetetwe" localSheetId="1" hidden="1">'[96]Fax a enviar'!#REF!</definedName>
    <definedName name="tetetwe" localSheetId="2" hidden="1">'[96]Fax a enviar'!#REF!</definedName>
    <definedName name="tetetwe" localSheetId="8" hidden="1">'[96]Fax a enviar'!#REF!</definedName>
    <definedName name="tetetwe" hidden="1">'[96]Fax a enviar'!#REF!</definedName>
    <definedName name="TEXTO1" localSheetId="7">#REF!</definedName>
    <definedName name="TEXTO1" localSheetId="6">#REF!</definedName>
    <definedName name="TEXTO1" localSheetId="0">#REF!</definedName>
    <definedName name="TEXTO1" localSheetId="1">#REF!</definedName>
    <definedName name="TEXTO1" localSheetId="2">#REF!</definedName>
    <definedName name="TEXTO1" localSheetId="8">#REF!</definedName>
    <definedName name="TEXTO1">#REF!</definedName>
    <definedName name="TEXTO2" localSheetId="6">#REF!</definedName>
    <definedName name="TEXTO2" localSheetId="0">#REF!</definedName>
    <definedName name="TEXTO2" localSheetId="1">#REF!</definedName>
    <definedName name="TEXTO2" localSheetId="2">#REF!</definedName>
    <definedName name="TEXTO2" localSheetId="8">#REF!</definedName>
    <definedName name="TEXTO2">#REF!</definedName>
    <definedName name="textToday" localSheetId="6">#REF!</definedName>
    <definedName name="textToday" localSheetId="0">#REF!</definedName>
    <definedName name="textToday" localSheetId="1">#REF!</definedName>
    <definedName name="textToday" localSheetId="2">#REF!</definedName>
    <definedName name="textToday" localSheetId="8">#REF!</definedName>
    <definedName name="textToday">#REF!</definedName>
    <definedName name="TIPOCAMBIO" localSheetId="6">#REF!</definedName>
    <definedName name="TIPOCAMBIO" localSheetId="0">#REF!</definedName>
    <definedName name="TIPOCAMBIO" localSheetId="1">#REF!</definedName>
    <definedName name="TIPOCAMBIO">#REF!</definedName>
    <definedName name="TITLES" localSheetId="6">#REF!</definedName>
    <definedName name="TITLES" localSheetId="0">#REF!</definedName>
    <definedName name="TITLES">#REF!</definedName>
    <definedName name="TítuloDeColumna1" localSheetId="6">#REF!</definedName>
    <definedName name="TítuloDeColumna1" localSheetId="0">#REF!</definedName>
    <definedName name="TítuloDeColumna1">#REF!</definedName>
    <definedName name="TítuloDeColumna2" localSheetId="6">#REF!</definedName>
    <definedName name="TítuloDeColumna2" localSheetId="0">#REF!</definedName>
    <definedName name="TítuloDeColumna2">#REF!</definedName>
    <definedName name="títulos" localSheetId="6">#REF!</definedName>
    <definedName name="títulos" localSheetId="0">#REF!</definedName>
    <definedName name="títulos">#REF!</definedName>
    <definedName name="_xlnm.Print_Titles" localSheetId="6">#REF!</definedName>
    <definedName name="_xlnm.Print_Titles" localSheetId="0">#REF!</definedName>
    <definedName name="_xlnm.Print_Titles" localSheetId="1">#REF!</definedName>
    <definedName name="_xlnm.Print_Titles">#REF!</definedName>
    <definedName name="tj" localSheetId="7" hidden="1">{"Riqfin97",#N/A,FALSE,"Tran";"Riqfinpro",#N/A,FALSE,"Tran"}</definedName>
    <definedName name="tj" localSheetId="6" hidden="1">{"Riqfin97",#N/A,FALSE,"Tran";"Riqfinpro",#N/A,FALSE,"Tran"}</definedName>
    <definedName name="tj" localSheetId="0" hidden="1">{"Riqfin97",#N/A,FALSE,"Tran";"Riqfinpro",#N/A,FALSE,"Tran"}</definedName>
    <definedName name="tj" localSheetId="1" hidden="1">{"Riqfin97",#N/A,FALSE,"Tran";"Riqfinpro",#N/A,FALSE,"Tran"}</definedName>
    <definedName name="tj" localSheetId="2" hidden="1">{"Riqfin97",#N/A,FALSE,"Tran";"Riqfinpro",#N/A,FALSE,"Tran"}</definedName>
    <definedName name="tj" localSheetId="8" hidden="1">{"Riqfin97",#N/A,FALSE,"Tran";"Riqfinpro",#N/A,FALSE,"Tran"}</definedName>
    <definedName name="tj" hidden="1">{"Riqfin97",#N/A,FALSE,"Tran";"Riqfinpro",#N/A,FALSE,"Tran"}</definedName>
    <definedName name="tjutju" hidden="1">'[90]Fax a enviar'!#REF!</definedName>
    <definedName name="TM" localSheetId="7">#REF!</definedName>
    <definedName name="TM" localSheetId="6">#REF!</definedName>
    <definedName name="TM" localSheetId="0">#REF!</definedName>
    <definedName name="TM" localSheetId="1">#REF!</definedName>
    <definedName name="TM" localSheetId="2">#REF!</definedName>
    <definedName name="TM" localSheetId="8">#REF!</definedName>
    <definedName name="TM">#REF!</definedName>
    <definedName name="TM_D" localSheetId="6">#REF!</definedName>
    <definedName name="TM_D" localSheetId="0">#REF!</definedName>
    <definedName name="TM_D" localSheetId="1">#REF!</definedName>
    <definedName name="TM_D" localSheetId="2">#REF!</definedName>
    <definedName name="TM_D" localSheetId="8">#REF!</definedName>
    <definedName name="TM_D">#REF!</definedName>
    <definedName name="TM_DPCH" localSheetId="6">#REF!</definedName>
    <definedName name="TM_DPCH" localSheetId="0">#REF!</definedName>
    <definedName name="TM_DPCH" localSheetId="1">#REF!</definedName>
    <definedName name="TM_DPCH" localSheetId="2">#REF!</definedName>
    <definedName name="TM_DPCH" localSheetId="8">#REF!</definedName>
    <definedName name="TM_DPCH">#REF!</definedName>
    <definedName name="TM_R" localSheetId="6">#REF!</definedName>
    <definedName name="TM_R" localSheetId="0">#REF!</definedName>
    <definedName name="TM_R">#REF!</definedName>
    <definedName name="TM_RPCH" localSheetId="6">#REF!</definedName>
    <definedName name="TM_RPCH" localSheetId="0">#REF!</definedName>
    <definedName name="TM_RPCH">#REF!</definedName>
    <definedName name="TMG" localSheetId="6">#REF!</definedName>
    <definedName name="TMG" localSheetId="0">#REF!</definedName>
    <definedName name="TMG">#REF!</definedName>
    <definedName name="TMG_D">[75]Q5!$E$23:$AH$23</definedName>
    <definedName name="TMG_DPCH" localSheetId="7">#REF!</definedName>
    <definedName name="TMG_DPCH" localSheetId="6">#REF!</definedName>
    <definedName name="TMG_DPCH" localSheetId="0">#REF!</definedName>
    <definedName name="TMG_DPCH" localSheetId="1">#REF!</definedName>
    <definedName name="TMG_DPCH" localSheetId="2">#REF!</definedName>
    <definedName name="TMG_DPCH" localSheetId="8">#REF!</definedName>
    <definedName name="TMG_DPCH">#REF!</definedName>
    <definedName name="TMG_R" localSheetId="6">#REF!</definedName>
    <definedName name="TMG_R" localSheetId="0">#REF!</definedName>
    <definedName name="TMG_R" localSheetId="1">#REF!</definedName>
    <definedName name="TMG_R" localSheetId="2">#REF!</definedName>
    <definedName name="TMG_R" localSheetId="8">#REF!</definedName>
    <definedName name="TMG_R">#REF!</definedName>
    <definedName name="TMG_RPCH" localSheetId="6">#REF!</definedName>
    <definedName name="TMG_RPCH" localSheetId="0">#REF!</definedName>
    <definedName name="TMG_RPCH" localSheetId="1">#REF!</definedName>
    <definedName name="TMG_RPCH" localSheetId="2">#REF!</definedName>
    <definedName name="TMG_RPCH" localSheetId="8">#REF!</definedName>
    <definedName name="TMG_RPCH">#REF!</definedName>
    <definedName name="TMGO">#N/A</definedName>
    <definedName name="TMGO_D" localSheetId="7">#REF!</definedName>
    <definedName name="TMGO_D" localSheetId="6">#REF!</definedName>
    <definedName name="TMGO_D" localSheetId="0">#REF!</definedName>
    <definedName name="TMGO_D" localSheetId="1">#REF!</definedName>
    <definedName name="TMGO_D" localSheetId="2">#REF!</definedName>
    <definedName name="TMGO_D" localSheetId="8">#REF!</definedName>
    <definedName name="TMGO_D">#REF!</definedName>
    <definedName name="TMGO_DPCH" localSheetId="6">#REF!</definedName>
    <definedName name="TMGO_DPCH" localSheetId="0">#REF!</definedName>
    <definedName name="TMGO_DPCH" localSheetId="1">#REF!</definedName>
    <definedName name="TMGO_DPCH" localSheetId="2">#REF!</definedName>
    <definedName name="TMGO_DPCH" localSheetId="8">#REF!</definedName>
    <definedName name="TMGO_DPCH">#REF!</definedName>
    <definedName name="TMGO_R" localSheetId="6">#REF!</definedName>
    <definedName name="TMGO_R" localSheetId="0">#REF!</definedName>
    <definedName name="TMGO_R" localSheetId="1">#REF!</definedName>
    <definedName name="TMGO_R" localSheetId="2">#REF!</definedName>
    <definedName name="TMGO_R" localSheetId="8">#REF!</definedName>
    <definedName name="TMGO_R">#REF!</definedName>
    <definedName name="TMGO_RPCH" localSheetId="6">#REF!</definedName>
    <definedName name="TMGO_RPCH" localSheetId="0">#REF!</definedName>
    <definedName name="TMGO_RPCH">#REF!</definedName>
    <definedName name="TMGXO" localSheetId="6">#REF!</definedName>
    <definedName name="TMGXO" localSheetId="0">#REF!</definedName>
    <definedName name="TMGXO">#REF!</definedName>
    <definedName name="TMGXO_D" localSheetId="6">#REF!</definedName>
    <definedName name="TMGXO_D" localSheetId="0">#REF!</definedName>
    <definedName name="TMGXO_D">#REF!</definedName>
    <definedName name="TMGXO_DPCH" localSheetId="6">#REF!</definedName>
    <definedName name="TMGXO_DPCH" localSheetId="0">#REF!</definedName>
    <definedName name="TMGXO_DPCH">#REF!</definedName>
    <definedName name="TMGXO_R" localSheetId="6">#REF!</definedName>
    <definedName name="TMGXO_R" localSheetId="0">#REF!</definedName>
    <definedName name="TMGXO_R">#REF!</definedName>
    <definedName name="TMGXO_RPCH" localSheetId="6">#REF!</definedName>
    <definedName name="TMGXO_RPCH" localSheetId="0">#REF!</definedName>
    <definedName name="TMGXO_RPCH">#REF!</definedName>
    <definedName name="TMS" localSheetId="6">#REF!</definedName>
    <definedName name="TMS" localSheetId="0">#REF!</definedName>
    <definedName name="TMS">#REF!</definedName>
    <definedName name="TNAME" localSheetId="6">#REF!</definedName>
    <definedName name="TNAME" localSheetId="0">#REF!</definedName>
    <definedName name="TNAME">#REF!</definedName>
    <definedName name="tnt">#N/A</definedName>
    <definedName name="TNTmar">#N/A</definedName>
    <definedName name="tntoct">#N/A</definedName>
    <definedName name="TOC" localSheetId="7">#REF!</definedName>
    <definedName name="TOC" localSheetId="6">#REF!</definedName>
    <definedName name="TOC" localSheetId="0">#REF!</definedName>
    <definedName name="TOC" localSheetId="1">#REF!</definedName>
    <definedName name="TOC" localSheetId="2">#REF!</definedName>
    <definedName name="TOC" localSheetId="8">#REF!</definedName>
    <definedName name="TOC">#REF!</definedName>
    <definedName name="TODO">[153]BCC!$A$1:$N$821,[153]BCC!$A$822:$N$1624</definedName>
    <definedName name="TOT00" localSheetId="7">#REF!</definedName>
    <definedName name="TOT00" localSheetId="6">#REF!</definedName>
    <definedName name="TOT00" localSheetId="0">#REF!</definedName>
    <definedName name="TOT00" localSheetId="1">#REF!</definedName>
    <definedName name="TOT00" localSheetId="2">#REF!</definedName>
    <definedName name="TOT00" localSheetId="8">#REF!</definedName>
    <definedName name="TOT00">#REF!</definedName>
    <definedName name="TOTAL" localSheetId="6">#REF!</definedName>
    <definedName name="TOTAL" localSheetId="0">#REF!</definedName>
    <definedName name="TOTAL" localSheetId="1">#REF!</definedName>
    <definedName name="TOTAL" localSheetId="2">#REF!</definedName>
    <definedName name="TOTAL" localSheetId="8">#REF!</definedName>
    <definedName name="TOTAL">#REF!</definedName>
    <definedName name="TOWEO" localSheetId="6">#REF!</definedName>
    <definedName name="TOWEO" localSheetId="0">#REF!</definedName>
    <definedName name="TOWEO" localSheetId="2">#REF!</definedName>
    <definedName name="TOWEO" localSheetId="8">#REF!</definedName>
    <definedName name="TOWEO">#REF!</definedName>
    <definedName name="Trade" localSheetId="6">#REF!</definedName>
    <definedName name="Trade" localSheetId="0">#REF!</definedName>
    <definedName name="Trade">#REF!</definedName>
    <definedName name="TRADE3">[19]Trade!#REF!</definedName>
    <definedName name="trans" localSheetId="7">#REF!</definedName>
    <definedName name="trans" localSheetId="6">#REF!</definedName>
    <definedName name="trans" localSheetId="0">#REF!</definedName>
    <definedName name="trans" localSheetId="1">#REF!</definedName>
    <definedName name="trans" localSheetId="2">#REF!</definedName>
    <definedName name="trans" localSheetId="8">#REF!</definedName>
    <definedName name="trans">#REF!</definedName>
    <definedName name="TransChoice" localSheetId="7">OFFSET(TransList,0,0,COUNTA(TransList),1)</definedName>
    <definedName name="TransChoice" localSheetId="6">OFFSET(TransList,0,0,COUNTA(TransList),1)</definedName>
    <definedName name="TransChoice" localSheetId="0">OFFSET(TransList,0,0,COUNTA(TransList),1)</definedName>
    <definedName name="TransChoice" localSheetId="1">OFFSET(TransList,0,0,COUNTA(TransList),1)</definedName>
    <definedName name="TransChoice" localSheetId="2">OFFSET(TransList,0,0,COUNTA(TransList),1)</definedName>
    <definedName name="TransChoice" localSheetId="8">OFFSET(TransList,0,0,COUNTA(TransList),1)</definedName>
    <definedName name="TransChoice">OFFSET(TransList,0,0,COUNTA(TransList),1)</definedName>
    <definedName name="Transfer_check" localSheetId="7">#REF!</definedName>
    <definedName name="Transfer_check" localSheetId="6">#REF!</definedName>
    <definedName name="Transfer_check" localSheetId="0">#REF!</definedName>
    <definedName name="Transfer_check" localSheetId="1">#REF!</definedName>
    <definedName name="Transfer_check" localSheetId="2">#REF!</definedName>
    <definedName name="Transfer_check" localSheetId="8">#REF!</definedName>
    <definedName name="Transfer_check">#REF!</definedName>
    <definedName name="TRANSFERENCIA" localSheetId="1">#REF!</definedName>
    <definedName name="TRANSFERENCIA">[76]!TRANSFERENCIA</definedName>
    <definedName name="TRANSFERENCIA_DE_SERVICIOS__LEY_N__24049_Y_COMPLEMENTARIAS">[4]C!$B$14:$N$14</definedName>
    <definedName name="TRANSNAVE" localSheetId="7">#REF!</definedName>
    <definedName name="TRANSNAVE" localSheetId="6">#REF!</definedName>
    <definedName name="TRANSNAVE" localSheetId="0">#REF!</definedName>
    <definedName name="TRANSNAVE" localSheetId="1">#REF!</definedName>
    <definedName name="TRANSNAVE" localSheetId="2">#REF!</definedName>
    <definedName name="TRANSNAVE" localSheetId="8">#REF!</definedName>
    <definedName name="TRANSNAVE">#REF!</definedName>
    <definedName name="transp">#N/A</definedName>
    <definedName name="transporte">#N/A</definedName>
    <definedName name="TRAS">#N/A</definedName>
    <definedName name="trert" localSheetId="7" hidden="1">'[96]Fax a enviar'!#REF!</definedName>
    <definedName name="trert" localSheetId="6" hidden="1">'[96]Fax a enviar'!#REF!</definedName>
    <definedName name="trert" localSheetId="0" hidden="1">'[96]Fax a enviar'!#REF!</definedName>
    <definedName name="trert" localSheetId="1" hidden="1">#REF!</definedName>
    <definedName name="trert" localSheetId="2" hidden="1">'[96]Fax a enviar'!#REF!</definedName>
    <definedName name="trert" localSheetId="8" hidden="1">'[96]Fax a enviar'!#REF!</definedName>
    <definedName name="trert" hidden="1">'[96]Fax a enviar'!#REF!</definedName>
    <definedName name="TRIGO" localSheetId="7">#REF!</definedName>
    <definedName name="TRIGO" localSheetId="6">#REF!</definedName>
    <definedName name="TRIGO" localSheetId="0">#REF!</definedName>
    <definedName name="TRIGO" localSheetId="1">#REF!</definedName>
    <definedName name="TRIGO" localSheetId="2">#REF!</definedName>
    <definedName name="TRIGO" localSheetId="8">#REF!</definedName>
    <definedName name="TRIGO">#REF!</definedName>
    <definedName name="Trim">[123]Codigos!$A$5:$E$11</definedName>
    <definedName name="trim9702" localSheetId="7">[154]bop1!#REF!</definedName>
    <definedName name="trim9702" localSheetId="6">[154]bop1!#REF!</definedName>
    <definedName name="trim9702" localSheetId="0">[154]bop1!#REF!</definedName>
    <definedName name="trim9702" localSheetId="1">[154]bop1!#REF!</definedName>
    <definedName name="trim9702" localSheetId="2">[154]bop1!#REF!</definedName>
    <definedName name="trim9702" localSheetId="8">[154]bop1!#REF!</definedName>
    <definedName name="trim9702">[154]bop1!#REF!</definedName>
    <definedName name="trim9798990001" localSheetId="7">'[155]bop1datos rev'!#REF!</definedName>
    <definedName name="trim9798990001" localSheetId="6">'[155]bop1datos rev'!#REF!</definedName>
    <definedName name="trim9798990001" localSheetId="0">'[155]bop1datos rev'!#REF!</definedName>
    <definedName name="trim9798990001" localSheetId="1">'[155]bop1datos rev'!#REF!</definedName>
    <definedName name="trim9798990001" localSheetId="2">'[155]bop1datos rev'!#REF!</definedName>
    <definedName name="trim9798990001" localSheetId="8">'[155]bop1datos rev'!#REF!</definedName>
    <definedName name="trim9798990001">'[155]bop1datos rev'!#REF!</definedName>
    <definedName name="trimestres9902" localSheetId="6">[154]bop1!#REF!</definedName>
    <definedName name="trimestres9902" localSheetId="0">[154]bop1!#REF!</definedName>
    <definedName name="trimestres9902" localSheetId="1">[154]bop1!#REF!</definedName>
    <definedName name="trimestres9902" localSheetId="2">[154]bop1!#REF!</definedName>
    <definedName name="trimestres9902" localSheetId="8">[154]bop1!#REF!</definedName>
    <definedName name="trimestres9902">[154]bop1!#REF!</definedName>
    <definedName name="trrtr" localSheetId="7" hidden="1">#REF!</definedName>
    <definedName name="trrtr" localSheetId="6" hidden="1">#REF!</definedName>
    <definedName name="trrtr" localSheetId="0" hidden="1">#REF!</definedName>
    <definedName name="trrtr" localSheetId="1" hidden="1">#REF!</definedName>
    <definedName name="trrtr" localSheetId="2" hidden="1">#REF!</definedName>
    <definedName name="trrtr" localSheetId="8" hidden="1">#REF!</definedName>
    <definedName name="trrtr" hidden="1">#REF!</definedName>
    <definedName name="trtert" localSheetId="7" hidden="1">'[96]Fax a enviar'!#REF!</definedName>
    <definedName name="trtert" localSheetId="6" hidden="1">'[96]Fax a enviar'!#REF!</definedName>
    <definedName name="trtert" localSheetId="0" hidden="1">'[96]Fax a enviar'!#REF!</definedName>
    <definedName name="trtert" localSheetId="1" hidden="1">#REF!</definedName>
    <definedName name="trtert" localSheetId="2" hidden="1">'[96]Fax a enviar'!#REF!</definedName>
    <definedName name="trtert" localSheetId="8" hidden="1">'[96]Fax a enviar'!#REF!</definedName>
    <definedName name="trtert" hidden="1">'[96]Fax a enviar'!#REF!</definedName>
    <definedName name="trtr" localSheetId="7" hidden="1">'[96]Fax a enviar'!#REF!</definedName>
    <definedName name="trtr" localSheetId="6" hidden="1">'[96]Fax a enviar'!#REF!</definedName>
    <definedName name="trtr" localSheetId="0" hidden="1">'[96]Fax a enviar'!#REF!</definedName>
    <definedName name="trtr" localSheetId="1" hidden="1">#REF!</definedName>
    <definedName name="trtr" localSheetId="2" hidden="1">'[96]Fax a enviar'!#REF!</definedName>
    <definedName name="trtr" localSheetId="8" hidden="1">'[96]Fax a enviar'!#REF!</definedName>
    <definedName name="trtr" hidden="1">'[96]Fax a enviar'!#REF!</definedName>
    <definedName name="tt" localSheetId="7">#REF!</definedName>
    <definedName name="tt" localSheetId="6">#REF!</definedName>
    <definedName name="tt" localSheetId="0">#REF!</definedName>
    <definedName name="tt" localSheetId="1">#REF!</definedName>
    <definedName name="tt" localSheetId="2">#REF!</definedName>
    <definedName name="tt" localSheetId="8">#REF!</definedName>
    <definedName name="tt">#REF!</definedName>
    <definedName name="tta" localSheetId="6">#REF!</definedName>
    <definedName name="tta" localSheetId="0">#REF!</definedName>
    <definedName name="tta" localSheetId="1">#REF!</definedName>
    <definedName name="tta" localSheetId="2">#REF!</definedName>
    <definedName name="tta" localSheetId="8">#REF!</definedName>
    <definedName name="tta">#REF!</definedName>
    <definedName name="ttaa" localSheetId="6">#REF!</definedName>
    <definedName name="ttaa" localSheetId="0">#REF!</definedName>
    <definedName name="ttaa" localSheetId="1">#REF!</definedName>
    <definedName name="ttaa" localSheetId="2">#REF!</definedName>
    <definedName name="ttaa" localSheetId="8">#REF!</definedName>
    <definedName name="ttaa">#REF!</definedName>
    <definedName name="ttetet" localSheetId="6" hidden="1">'[96]Fax a enviar'!#REF!</definedName>
    <definedName name="ttetet" localSheetId="0" hidden="1">'[96]Fax a enviar'!#REF!</definedName>
    <definedName name="ttetet" localSheetId="2" hidden="1">'[96]Fax a enviar'!#REF!</definedName>
    <definedName name="ttetet" localSheetId="8" hidden="1">'[96]Fax a enviar'!#REF!</definedName>
    <definedName name="ttetet" hidden="1">'[96]Fax a enviar'!#REF!</definedName>
    <definedName name="ttt" localSheetId="6" hidden="1">'[90]Fax a enviar'!#REF!</definedName>
    <definedName name="ttt" localSheetId="0" hidden="1">'[90]Fax a enviar'!#REF!</definedName>
    <definedName name="ttt" localSheetId="2" hidden="1">'[90]Fax a enviar'!#REF!</definedName>
    <definedName name="ttt" localSheetId="8" hidden="1">'[90]Fax a enviar'!#REF!</definedName>
    <definedName name="ttt" hidden="1">'[90]Fax a enviar'!#REF!</definedName>
    <definedName name="tttt" localSheetId="7" hidden="1">{"Tab1",#N/A,FALSE,"P";"Tab2",#N/A,FALSE,"P"}</definedName>
    <definedName name="tttt" localSheetId="6" hidden="1">{"Tab1",#N/A,FALSE,"P";"Tab2",#N/A,FALSE,"P"}</definedName>
    <definedName name="tttt" localSheetId="0" hidden="1">{"Tab1",#N/A,FALSE,"P";"Tab2",#N/A,FALSE,"P"}</definedName>
    <definedName name="tttt" localSheetId="1" hidden="1">{"Tab1",#N/A,FALSE,"P";"Tab2",#N/A,FALSE,"P"}</definedName>
    <definedName name="tttt" localSheetId="2" hidden="1">{"Tab1",#N/A,FALSE,"P";"Tab2",#N/A,FALSE,"P"}</definedName>
    <definedName name="tttt" localSheetId="8" hidden="1">{"Tab1",#N/A,FALSE,"P";"Tab2",#N/A,FALSE,"P"}</definedName>
    <definedName name="tttt" hidden="1">{"Tab1",#N/A,FALSE,"P";"Tab2",#N/A,FALSE,"P"}</definedName>
    <definedName name="ttttt" hidden="1">[122]M!#REF!</definedName>
    <definedName name="twetwee" localSheetId="7" hidden="1">#REF!</definedName>
    <definedName name="twetwee" localSheetId="6" hidden="1">#REF!</definedName>
    <definedName name="twetwee" localSheetId="0" hidden="1">#REF!</definedName>
    <definedName name="twetwee" localSheetId="1" hidden="1">#REF!</definedName>
    <definedName name="twetwee" localSheetId="2" hidden="1">#REF!</definedName>
    <definedName name="twetwee" localSheetId="8" hidden="1">#REF!</definedName>
    <definedName name="twetwee" hidden="1">#REF!</definedName>
    <definedName name="TX" localSheetId="6">#REF!</definedName>
    <definedName name="TX" localSheetId="0">#REF!</definedName>
    <definedName name="TX" localSheetId="1">#REF!</definedName>
    <definedName name="TX" localSheetId="2">#REF!</definedName>
    <definedName name="TX" localSheetId="8">#REF!</definedName>
    <definedName name="TX">#REF!</definedName>
    <definedName name="TX_D" localSheetId="6">#REF!</definedName>
    <definedName name="TX_D" localSheetId="0">#REF!</definedName>
    <definedName name="TX_D" localSheetId="2">#REF!</definedName>
    <definedName name="TX_D" localSheetId="8">#REF!</definedName>
    <definedName name="TX_D">#REF!</definedName>
    <definedName name="TX_DPCH" localSheetId="6">#REF!</definedName>
    <definedName name="TX_DPCH" localSheetId="0">#REF!</definedName>
    <definedName name="TX_DPCH">#REF!</definedName>
    <definedName name="TX_R" localSheetId="6">#REF!</definedName>
    <definedName name="TX_R" localSheetId="0">#REF!</definedName>
    <definedName name="TX_R">#REF!</definedName>
    <definedName name="TX_RPCH" localSheetId="6">#REF!</definedName>
    <definedName name="TX_RPCH" localSheetId="0">#REF!</definedName>
    <definedName name="TX_RPCH">#REF!</definedName>
    <definedName name="TXG" localSheetId="6">#REF!</definedName>
    <definedName name="TXG" localSheetId="0">#REF!</definedName>
    <definedName name="TXG">#REF!</definedName>
    <definedName name="TXG_D">#N/A</definedName>
    <definedName name="TXG_DPCH" localSheetId="7">#REF!</definedName>
    <definedName name="TXG_DPCH" localSheetId="6">#REF!</definedName>
    <definedName name="TXG_DPCH" localSheetId="0">#REF!</definedName>
    <definedName name="TXG_DPCH" localSheetId="1">#REF!</definedName>
    <definedName name="TXG_DPCH" localSheetId="2">#REF!</definedName>
    <definedName name="TXG_DPCH" localSheetId="8">#REF!</definedName>
    <definedName name="TXG_DPCH">#REF!</definedName>
    <definedName name="TXG_R" localSheetId="6">#REF!</definedName>
    <definedName name="TXG_R" localSheetId="0">#REF!</definedName>
    <definedName name="TXG_R" localSheetId="1">#REF!</definedName>
    <definedName name="TXG_R" localSheetId="2">#REF!</definedName>
    <definedName name="TXG_R" localSheetId="8">#REF!</definedName>
    <definedName name="TXG_R">#REF!</definedName>
    <definedName name="TXG_RPCH" localSheetId="6">#REF!</definedName>
    <definedName name="TXG_RPCH" localSheetId="0">#REF!</definedName>
    <definedName name="TXG_RPCH" localSheetId="1">#REF!</definedName>
    <definedName name="TXG_RPCH" localSheetId="2">#REF!</definedName>
    <definedName name="TXG_RPCH" localSheetId="8">#REF!</definedName>
    <definedName name="TXG_RPCH">#REF!</definedName>
    <definedName name="TXGO">#N/A</definedName>
    <definedName name="TXGO_D" localSheetId="7">#REF!</definedName>
    <definedName name="TXGO_D" localSheetId="6">#REF!</definedName>
    <definedName name="TXGO_D" localSheetId="0">#REF!</definedName>
    <definedName name="TXGO_D" localSheetId="1">#REF!</definedName>
    <definedName name="TXGO_D" localSheetId="2">#REF!</definedName>
    <definedName name="TXGO_D" localSheetId="8">#REF!</definedName>
    <definedName name="TXGO_D">#REF!</definedName>
    <definedName name="TXGO_DPCH" localSheetId="6">#REF!</definedName>
    <definedName name="TXGO_DPCH" localSheetId="0">#REF!</definedName>
    <definedName name="TXGO_DPCH" localSheetId="1">#REF!</definedName>
    <definedName name="TXGO_DPCH" localSheetId="2">#REF!</definedName>
    <definedName name="TXGO_DPCH" localSheetId="8">#REF!</definedName>
    <definedName name="TXGO_DPCH">#REF!</definedName>
    <definedName name="TXGO_R" localSheetId="6">#REF!</definedName>
    <definedName name="TXGO_R" localSheetId="0">#REF!</definedName>
    <definedName name="TXGO_R" localSheetId="1">#REF!</definedName>
    <definedName name="TXGO_R" localSheetId="2">#REF!</definedName>
    <definedName name="TXGO_R" localSheetId="8">#REF!</definedName>
    <definedName name="TXGO_R">#REF!</definedName>
    <definedName name="TXGO_RPCH" localSheetId="6">#REF!</definedName>
    <definedName name="TXGO_RPCH" localSheetId="0">#REF!</definedName>
    <definedName name="TXGO_RPCH">#REF!</definedName>
    <definedName name="TXGXO" localSheetId="6">#REF!</definedName>
    <definedName name="TXGXO" localSheetId="0">#REF!</definedName>
    <definedName name="TXGXO">#REF!</definedName>
    <definedName name="TXGXO_D" localSheetId="6">#REF!</definedName>
    <definedName name="TXGXO_D" localSheetId="0">#REF!</definedName>
    <definedName name="TXGXO_D">#REF!</definedName>
    <definedName name="TXGXO_DPCH" localSheetId="6">#REF!</definedName>
    <definedName name="TXGXO_DPCH" localSheetId="0">#REF!</definedName>
    <definedName name="TXGXO_DPCH">#REF!</definedName>
    <definedName name="TXGXO_R" localSheetId="6">#REF!</definedName>
    <definedName name="TXGXO_R" localSheetId="0">#REF!</definedName>
    <definedName name="TXGXO_R">#REF!</definedName>
    <definedName name="TXGXO_RPCH" localSheetId="6">#REF!</definedName>
    <definedName name="TXGXO_RPCH" localSheetId="0">#REF!</definedName>
    <definedName name="TXGXO_RPCH">#REF!</definedName>
    <definedName name="TXS" localSheetId="6">#REF!</definedName>
    <definedName name="TXS" localSheetId="0">#REF!</definedName>
    <definedName name="TXS">#REF!</definedName>
    <definedName name="ty" localSheetId="7" hidden="1">{"Riqfin97",#N/A,FALSE,"Tran";"Riqfinpro",#N/A,FALSE,"Tran"}</definedName>
    <definedName name="ty" localSheetId="6" hidden="1">{"Riqfin97",#N/A,FALSE,"Tran";"Riqfinpro",#N/A,FALSE,"Tran"}</definedName>
    <definedName name="ty" localSheetId="0" hidden="1">{"Riqfin97",#N/A,FALSE,"Tran";"Riqfinpro",#N/A,FALSE,"Tran"}</definedName>
    <definedName name="ty" localSheetId="1" hidden="1">{"Riqfin97",#N/A,FALSE,"Tran";"Riqfinpro",#N/A,FALSE,"Tran"}</definedName>
    <definedName name="ty" localSheetId="2" hidden="1">{"Riqfin97",#N/A,FALSE,"Tran";"Riqfinpro",#N/A,FALSE,"Tran"}</definedName>
    <definedName name="ty" localSheetId="8" hidden="1">{"Riqfin97",#N/A,FALSE,"Tran";"Riqfinpro",#N/A,FALSE,"Tran"}</definedName>
    <definedName name="ty" hidden="1">{"Riqfin97",#N/A,FALSE,"Tran";"Riqfinpro",#N/A,FALSE,"Tran"}</definedName>
    <definedName name="UAED" localSheetId="7">#REF!</definedName>
    <definedName name="UAED" localSheetId="6">#REF!</definedName>
    <definedName name="UAED" localSheetId="0">#REF!</definedName>
    <definedName name="UAED" localSheetId="1">#REF!</definedName>
    <definedName name="UAED" localSheetId="2">#REF!</definedName>
    <definedName name="UAED" localSheetId="8">#REF!</definedName>
    <definedName name="UAED">#REF!</definedName>
    <definedName name="UAED1" localSheetId="6">#REF!</definedName>
    <definedName name="UAED1" localSheetId="0">#REF!</definedName>
    <definedName name="UAED1" localSheetId="1">#REF!</definedName>
    <definedName name="UAED1" localSheetId="2">#REF!</definedName>
    <definedName name="UAED1" localSheetId="8">#REF!</definedName>
    <definedName name="UAED1">#REF!</definedName>
    <definedName name="UC" localSheetId="6">#REF!</definedName>
    <definedName name="UC" localSheetId="0">#REF!</definedName>
    <definedName name="UC" localSheetId="1">#REF!</definedName>
    <definedName name="UC" localSheetId="2">#REF!</definedName>
    <definedName name="UC" localSheetId="8">#REF!</definedName>
    <definedName name="UC">#REF!</definedName>
    <definedName name="UC1A" localSheetId="6">#REF!</definedName>
    <definedName name="UC1A" localSheetId="0">#REF!</definedName>
    <definedName name="UC1A" localSheetId="1">#REF!</definedName>
    <definedName name="UC1A">#REF!</definedName>
    <definedName name="UCC" localSheetId="6">#REF!</definedName>
    <definedName name="UCC" localSheetId="0">#REF!</definedName>
    <definedName name="UCC">#REF!</definedName>
    <definedName name="UDCTA" localSheetId="6">#REF!</definedName>
    <definedName name="UDCTA" localSheetId="0">#REF!</definedName>
    <definedName name="UDCTA">#REF!</definedName>
    <definedName name="UHLKJH" localSheetId="7" hidden="1">{FALSE,FALSE,-1.25,-15.5,484.5,276.75,FALSE,FALSE,TRUE,TRUE,0,12,#N/A,46,#N/A,2.93460490463215,15.35,1,FALSE,FALSE,3,TRUE,1,FALSE,100,"Swvu.PLA1.","ACwvu.PLA1.",#N/A,FALSE,FALSE,0,0,0,0,2,"","",TRUE,TRUE,FALSE,FALSE,1,60,#N/A,#N/A,FALSE,FALSE,FALSE,FALSE,FALSE,FALSE,FALSE,9,65532,65532,FALSE,FALSE,TRUE,TRUE,TRUE}</definedName>
    <definedName name="UHLKJH" localSheetId="6" hidden="1">{FALSE,FALSE,-1.25,-15.5,484.5,276.75,FALSE,FALSE,TRUE,TRUE,0,12,#N/A,46,#N/A,2.93460490463215,15.35,1,FALSE,FALSE,3,TRUE,1,FALSE,100,"Swvu.PLA1.","ACwvu.PLA1.",#N/A,FALSE,FALSE,0,0,0,0,2,"","",TRUE,TRUE,FALSE,FALSE,1,60,#N/A,#N/A,FALSE,FALSE,FALSE,FALSE,FALSE,FALSE,FALSE,9,65532,65532,FALSE,FALSE,TRUE,TRUE,TRUE}</definedName>
    <definedName name="UHLKJH" localSheetId="0" hidden="1">{FALSE,FALSE,-1.25,-15.5,484.5,276.75,FALSE,FALSE,TRUE,TRUE,0,12,#N/A,46,#N/A,2.93460490463215,15.35,1,FALSE,FALSE,3,TRUE,1,FALSE,100,"Swvu.PLA1.","ACwvu.PLA1.",#N/A,FALSE,FALSE,0,0,0,0,2,"","",TRUE,TRUE,FALSE,FALSE,1,60,#N/A,#N/A,FALSE,FALSE,FALSE,FALSE,FALSE,FALSE,FALSE,9,65532,65532,FALSE,FALSE,TRUE,TRUE,TRUE}</definedName>
    <definedName name="UHLKJH" localSheetId="1" hidden="1">{FALSE,FALSE,-1.25,-15.5,484.5,276.75,FALSE,FALSE,TRUE,TRUE,0,12,#N/A,46,#N/A,2.93460490463215,15.35,1,FALSE,FALSE,3,TRUE,1,FALSE,100,"Swvu.PLA1.","ACwvu.PLA1.",#N/A,FALSE,FALSE,0,0,0,0,2,"","",TRUE,TRUE,FALSE,FALSE,1,60,#N/A,#N/A,FALSE,FALSE,FALSE,FALSE,FALSE,FALSE,FALSE,9,65532,65532,FALSE,FALSE,TRUE,TRUE,TRUE}</definedName>
    <definedName name="UHLKJH" localSheetId="2" hidden="1">{FALSE,FALSE,-1.25,-15.5,484.5,276.75,FALSE,FALSE,TRUE,TRUE,0,12,#N/A,46,#N/A,2.93460490463215,15.35,1,FALSE,FALSE,3,TRUE,1,FALSE,100,"Swvu.PLA1.","ACwvu.PLA1.",#N/A,FALSE,FALSE,0,0,0,0,2,"","",TRUE,TRUE,FALSE,FALSE,1,60,#N/A,#N/A,FALSE,FALSE,FALSE,FALSE,FALSE,FALSE,FALSE,9,65532,65532,FALSE,FALSE,TRUE,TRUE,TRUE}</definedName>
    <definedName name="UHLKJH" localSheetId="8" hidden="1">{FALSE,FALSE,-1.25,-15.5,484.5,276.75,FALSE,FALSE,TRUE,TRUE,0,12,#N/A,46,#N/A,2.93460490463215,15.35,1,FALSE,FALSE,3,TRUE,1,FALSE,100,"Swvu.PLA1.","ACwvu.PLA1.",#N/A,FALSE,FALSE,0,0,0,0,2,"","",TRUE,TRUE,FALSE,FALSE,1,60,#N/A,#N/A,FALSE,FALSE,FALSE,FALSE,FALSE,FALSE,FALSE,9,65532,65532,FALSE,FALSE,TRUE,TRUE,TRUE}</definedName>
    <definedName name="UHLKJH" hidden="1">{FALSE,FALSE,-1.25,-15.5,484.5,276.75,FALSE,FALSE,TRUE,TRUE,0,12,#N/A,46,#N/A,2.93460490463215,15.35,1,FALSE,FALSE,3,TRUE,1,FALSE,100,"Swvu.PLA1.","ACwvu.PLA1.",#N/A,FALSE,FALSE,0,0,0,0,2,"","",TRUE,TRUE,FALSE,FALSE,1,60,#N/A,#N/A,FALSE,FALSE,FALSE,FALSE,FALSE,FALSE,FALSE,9,65532,65532,FALSE,FALSE,TRUE,TRUE,TRUE}</definedName>
    <definedName name="UK_wt">'[66]OECD wgt'!$B$9</definedName>
    <definedName name="unemp_96Q3" localSheetId="7">#REF!</definedName>
    <definedName name="unemp_96Q3" localSheetId="6">#REF!</definedName>
    <definedName name="unemp_96Q3" localSheetId="0">#REF!</definedName>
    <definedName name="unemp_96Q3" localSheetId="1">#REF!</definedName>
    <definedName name="unemp_96Q3" localSheetId="2">#REF!</definedName>
    <definedName name="unemp_96Q3" localSheetId="8">#REF!</definedName>
    <definedName name="unemp_96Q3">#REF!</definedName>
    <definedName name="unemp_96Q4" localSheetId="6">#REF!</definedName>
    <definedName name="unemp_96Q4" localSheetId="0">#REF!</definedName>
    <definedName name="unemp_96Q4" localSheetId="1">#REF!</definedName>
    <definedName name="unemp_96Q4" localSheetId="2">#REF!</definedName>
    <definedName name="unemp_96Q4" localSheetId="8">#REF!</definedName>
    <definedName name="unemp_96Q4">#REF!</definedName>
    <definedName name="unemp_97Q1" localSheetId="6">#REF!</definedName>
    <definedName name="unemp_97Q1" localSheetId="0">#REF!</definedName>
    <definedName name="unemp_97Q1" localSheetId="1">#REF!</definedName>
    <definedName name="unemp_97Q1" localSheetId="2">#REF!</definedName>
    <definedName name="unemp_97Q1" localSheetId="8">#REF!</definedName>
    <definedName name="unemp_97Q1">#REF!</definedName>
    <definedName name="unemp_97Q2" localSheetId="6">#REF!</definedName>
    <definedName name="unemp_97Q2" localSheetId="0">#REF!</definedName>
    <definedName name="unemp_97Q2">#REF!</definedName>
    <definedName name="unemp_nat" localSheetId="6">#REF!</definedName>
    <definedName name="unemp_nat" localSheetId="0">#REF!</definedName>
    <definedName name="unemp_nat">#REF!</definedName>
    <definedName name="unemp_urbrural" localSheetId="6">#REF!</definedName>
    <definedName name="unemp_urbrural" localSheetId="0">#REF!</definedName>
    <definedName name="unemp_urbrural">#REF!</definedName>
    <definedName name="UNION_FENOSA" localSheetId="6">#REF!</definedName>
    <definedName name="UNION_FENOSA" localSheetId="0">#REF!</definedName>
    <definedName name="UNION_FENOSA">#REF!</definedName>
    <definedName name="UnitsLabel" localSheetId="6">#REF!</definedName>
    <definedName name="UnitsLabel" localSheetId="0">#REF!</definedName>
    <definedName name="UnitsLabel" localSheetId="1">#REF!</definedName>
    <definedName name="UnitsLabel">#REF!</definedName>
    <definedName name="Universities" localSheetId="6">#REF!</definedName>
    <definedName name="Universities" localSheetId="0">#REF!</definedName>
    <definedName name="Universities">#REF!</definedName>
    <definedName name="Uruguay" localSheetId="1">'[156]SVI table'!$E$10:$L$73</definedName>
    <definedName name="Uruguay">'[156]SVI table'!$E$10:$L$73</definedName>
    <definedName name="US_1" localSheetId="6">OFFSET(#REF!,0,0,COUNT(#REF!),1)</definedName>
    <definedName name="US_1" localSheetId="0">OFFSET(#REF!,0,0,COUNT(#REF!),1)</definedName>
    <definedName name="US_1" localSheetId="1">OFFSET(#REF!,0,0,COUNT(#REF!),1)</definedName>
    <definedName name="US_1" localSheetId="2">OFFSET(#REF!,0,0,COUNT(#REF!),1)</definedName>
    <definedName name="US_1" localSheetId="8">OFFSET(#REF!,0,0,COUNT(#REF!),1)</definedName>
    <definedName name="US_1">OFFSET(#REF!,0,0,COUNT(#REF!),1)</definedName>
    <definedName name="US_2" localSheetId="6">OFFSET(#REF!,0,0,COUNT(#REF!),1)</definedName>
    <definedName name="US_2" localSheetId="0">OFFSET(#REF!,0,0,COUNT(#REF!),1)</definedName>
    <definedName name="US_2">OFFSET(#REF!,0,0,COUNT(#REF!),1)</definedName>
    <definedName name="USA_wt">'[66]OECD wgt'!$B$4</definedName>
    <definedName name="USavg" localSheetId="7">OFFSET(#REF!,0,0,COUNT(#REF!),1)</definedName>
    <definedName name="USavg" localSheetId="6">OFFSET(#REF!,0,0,COUNT(#REF!),1)</definedName>
    <definedName name="USavg" localSheetId="0">OFFSET(#REF!,0,0,COUNT(#REF!),1)</definedName>
    <definedName name="USavg" localSheetId="1">OFFSET(#REF!,0,0,COUNT(#REF!),1)</definedName>
    <definedName name="USavg" localSheetId="2">OFFSET(#REF!,0,0,COUNT(#REF!),1)</definedName>
    <definedName name="USavg" localSheetId="8">OFFSET(#REF!,0,0,COUNT(#REF!),1)</definedName>
    <definedName name="USavg">OFFSET(#REF!,0,0,COUNT(#REF!),1)</definedName>
    <definedName name="USCRUDE87" localSheetId="7">#REF!</definedName>
    <definedName name="USCRUDE87" localSheetId="6">#REF!</definedName>
    <definedName name="USCRUDE87" localSheetId="0">#REF!</definedName>
    <definedName name="USCRUDE87" localSheetId="1">#REF!</definedName>
    <definedName name="USCRUDE87" localSheetId="2">#REF!</definedName>
    <definedName name="USCRUDE87" localSheetId="8">#REF!</definedName>
    <definedName name="USCRUDE87">#REF!</definedName>
    <definedName name="USCRUDE88" localSheetId="6">#REF!</definedName>
    <definedName name="USCRUDE88" localSheetId="0">#REF!</definedName>
    <definedName name="USCRUDE88" localSheetId="1">#REF!</definedName>
    <definedName name="USCRUDE88" localSheetId="2">#REF!</definedName>
    <definedName name="USCRUDE88" localSheetId="8">#REF!</definedName>
    <definedName name="USCRUDE88">#REF!</definedName>
    <definedName name="USD" localSheetId="6">#REF!</definedName>
    <definedName name="USD" localSheetId="0">#REF!</definedName>
    <definedName name="USD" localSheetId="2">#REF!</definedName>
    <definedName name="USD" localSheetId="8">#REF!</definedName>
    <definedName name="USD">#REF!</definedName>
    <definedName name="USDIST87" localSheetId="6">#REF!</definedName>
    <definedName name="USDIST87" localSheetId="0">#REF!</definedName>
    <definedName name="USDIST87" localSheetId="1">#REF!</definedName>
    <definedName name="USDIST87">#REF!</definedName>
    <definedName name="USDIST88" localSheetId="6">#REF!</definedName>
    <definedName name="USDIST88" localSheetId="0">#REF!</definedName>
    <definedName name="USDIST88" localSheetId="1">#REF!</definedName>
    <definedName name="USDIST88">#REF!</definedName>
    <definedName name="USDSR" localSheetId="6">#REF!</definedName>
    <definedName name="USDSR" localSheetId="0">#REF!</definedName>
    <definedName name="USDSR">#REF!</definedName>
    <definedName name="USMG87" localSheetId="6">#REF!</definedName>
    <definedName name="USMG87" localSheetId="0">#REF!</definedName>
    <definedName name="USMG87" localSheetId="1">#REF!</definedName>
    <definedName name="USMG87">#REF!</definedName>
    <definedName name="USMG88" localSheetId="6">#REF!</definedName>
    <definedName name="USMG88" localSheetId="0">#REF!</definedName>
    <definedName name="USMG88" localSheetId="1">#REF!</definedName>
    <definedName name="USMG88">#REF!</definedName>
    <definedName name="USmin" localSheetId="6">OFFSET(#REF!,0,0,COUNT(#REF!),1)</definedName>
    <definedName name="USmin" localSheetId="0">OFFSET(#REF!,0,0,COUNT(#REF!),1)</definedName>
    <definedName name="USmin" localSheetId="1">OFFSET(#REF!,0,0,COUNT(#REF!),1)</definedName>
    <definedName name="USmin" localSheetId="2">OFFSET(#REF!,0,0,COUNT(#REF!),1)</definedName>
    <definedName name="USmin" localSheetId="8">OFFSET(#REF!,0,0,COUNT(#REF!),1)</definedName>
    <definedName name="USmin">OFFSET(#REF!,0,0,COUNT(#REF!),1)</definedName>
    <definedName name="USPROD87" localSheetId="7">#REF!</definedName>
    <definedName name="USPROD87" localSheetId="6">#REF!</definedName>
    <definedName name="USPROD87" localSheetId="0">#REF!</definedName>
    <definedName name="USPROD87" localSheetId="1">#REF!</definedName>
    <definedName name="USPROD87" localSheetId="2">#REF!</definedName>
    <definedName name="USPROD87" localSheetId="8">#REF!</definedName>
    <definedName name="USPROD87">#REF!</definedName>
    <definedName name="USPROD88" localSheetId="6">#REF!</definedName>
    <definedName name="USPROD88" localSheetId="0">#REF!</definedName>
    <definedName name="USPROD88" localSheetId="1">#REF!</definedName>
    <definedName name="USPROD88" localSheetId="2">#REF!</definedName>
    <definedName name="USPROD88" localSheetId="8">#REF!</definedName>
    <definedName name="USPROD88">#REF!</definedName>
    <definedName name="USRFO87" localSheetId="6">#REF!</definedName>
    <definedName name="USRFO87" localSheetId="0">#REF!</definedName>
    <definedName name="USRFO87" localSheetId="1">#REF!</definedName>
    <definedName name="USRFO87" localSheetId="2">#REF!</definedName>
    <definedName name="USRFO87" localSheetId="8">#REF!</definedName>
    <definedName name="USRFO87">#REF!</definedName>
    <definedName name="USRFO88" localSheetId="6">#REF!</definedName>
    <definedName name="USRFO88" localSheetId="0">#REF!</definedName>
    <definedName name="USRFO88" localSheetId="1">#REF!</definedName>
    <definedName name="USRFO88">#REF!</definedName>
    <definedName name="USrng" localSheetId="6">OFFSET(#REF!,0,0,COUNT(#REF!),1)</definedName>
    <definedName name="USrng" localSheetId="0">OFFSET(#REF!,0,0,COUNT(#REF!),1)</definedName>
    <definedName name="USrng" localSheetId="1">OFFSET(#REF!,0,0,COUNT(#REF!),1)</definedName>
    <definedName name="USrng" localSheetId="2">OFFSET(#REF!,0,0,COUNT(#REF!),1)</definedName>
    <definedName name="USrng" localSheetId="8">OFFSET(#REF!,0,0,COUNT(#REF!),1)</definedName>
    <definedName name="USrng">OFFSET(#REF!,0,0,COUNT(#REF!),1)</definedName>
    <definedName name="USSR" localSheetId="7">#REF!</definedName>
    <definedName name="USSR" localSheetId="6">#REF!</definedName>
    <definedName name="USSR" localSheetId="0">#REF!</definedName>
    <definedName name="USSR" localSheetId="1">#REF!</definedName>
    <definedName name="USSR" localSheetId="2">#REF!</definedName>
    <definedName name="USSR" localSheetId="8">#REF!</definedName>
    <definedName name="USSR">#REF!</definedName>
    <definedName name="USTOT87" localSheetId="6">#REF!</definedName>
    <definedName name="USTOT87" localSheetId="0">#REF!</definedName>
    <definedName name="USTOT87" localSheetId="1">#REF!</definedName>
    <definedName name="USTOT87" localSheetId="2">#REF!</definedName>
    <definedName name="USTOT87" localSheetId="8">#REF!</definedName>
    <definedName name="USTOT87">#REF!</definedName>
    <definedName name="USTOT88" localSheetId="6">#REF!</definedName>
    <definedName name="USTOT88" localSheetId="0">#REF!</definedName>
    <definedName name="USTOT88" localSheetId="1">#REF!</definedName>
    <definedName name="USTOT88" localSheetId="2">#REF!</definedName>
    <definedName name="USTOT88" localSheetId="8">#REF!</definedName>
    <definedName name="USTOT88">#REF!</definedName>
    <definedName name="uu" localSheetId="7" hidden="1">{"Riqfin97",#N/A,FALSE,"Tran";"Riqfinpro",#N/A,FALSE,"Tran"}</definedName>
    <definedName name="uu" localSheetId="6" hidden="1">{"Riqfin97",#N/A,FALSE,"Tran";"Riqfinpro",#N/A,FALSE,"Tran"}</definedName>
    <definedName name="uu" localSheetId="0" hidden="1">{"Riqfin97",#N/A,FALSE,"Tran";"Riqfinpro",#N/A,FALSE,"Tran"}</definedName>
    <definedName name="uu" localSheetId="1" hidden="1">{"Riqfin97",#N/A,FALSE,"Tran";"Riqfinpro",#N/A,FALSE,"Tran"}</definedName>
    <definedName name="uu" localSheetId="2" hidden="1">{"Riqfin97",#N/A,FALSE,"Tran";"Riqfinpro",#N/A,FALSE,"Tran"}</definedName>
    <definedName name="uu" localSheetId="8" hidden="1">{"Riqfin97",#N/A,FALSE,"Tran";"Riqfinpro",#N/A,FALSE,"Tran"}</definedName>
    <definedName name="uu" hidden="1">{"Riqfin97",#N/A,FALSE,"Tran";"Riqfinpro",#N/A,FALSE,"Tran"}</definedName>
    <definedName name="uuu" localSheetId="7" hidden="1">{"Riqfin97",#N/A,FALSE,"Tran";"Riqfinpro",#N/A,FALSE,"Tran"}</definedName>
    <definedName name="uuu" localSheetId="6" hidden="1">{"Riqfin97",#N/A,FALSE,"Tran";"Riqfinpro",#N/A,FALSE,"Tran"}</definedName>
    <definedName name="uuu" localSheetId="0" hidden="1">{"Riqfin97",#N/A,FALSE,"Tran";"Riqfinpro",#N/A,FALSE,"Tran"}</definedName>
    <definedName name="uuu" localSheetId="1" hidden="1">{"Riqfin97",#N/A,FALSE,"Tran";"Riqfinpro",#N/A,FALSE,"Tran"}</definedName>
    <definedName name="uuu" localSheetId="2" hidden="1">{"Riqfin97",#N/A,FALSE,"Tran";"Riqfinpro",#N/A,FALSE,"Tran"}</definedName>
    <definedName name="uuu" localSheetId="8" hidden="1">{"Riqfin97",#N/A,FALSE,"Tran";"Riqfinpro",#N/A,FALSE,"Tran"}</definedName>
    <definedName name="uuu" hidden="1">{"Riqfin97",#N/A,FALSE,"Tran";"Riqfinpro",#N/A,FALSE,"Tran"}</definedName>
    <definedName name="uuuuu">'[157]Quarterly Raw Data'!#REF!</definedName>
    <definedName name="uuuuuu" localSheetId="7" hidden="1">{"Riqfin97",#N/A,FALSE,"Tran";"Riqfinpro",#N/A,FALSE,"Tran"}</definedName>
    <definedName name="uuuuuu" localSheetId="6" hidden="1">{"Riqfin97",#N/A,FALSE,"Tran";"Riqfinpro",#N/A,FALSE,"Tran"}</definedName>
    <definedName name="uuuuuu" localSheetId="0" hidden="1">{"Riqfin97",#N/A,FALSE,"Tran";"Riqfinpro",#N/A,FALSE,"Tran"}</definedName>
    <definedName name="uuuuuu" localSheetId="1" hidden="1">{"Riqfin97",#N/A,FALSE,"Tran";"Riqfinpro",#N/A,FALSE,"Tran"}</definedName>
    <definedName name="uuuuuu" localSheetId="2" hidden="1">{"Riqfin97",#N/A,FALSE,"Tran";"Riqfinpro",#N/A,FALSE,"Tran"}</definedName>
    <definedName name="uuuuuu" localSheetId="8" hidden="1">{"Riqfin97",#N/A,FALSE,"Tran";"Riqfinpro",#N/A,FALSE,"Tran"}</definedName>
    <definedName name="uuuuuu" hidden="1">{"Riqfin97",#N/A,FALSE,"Tran";"Riqfinpro",#N/A,FALSE,"Tran"}</definedName>
    <definedName name="v">#N/A</definedName>
    <definedName name="VALID_FORMATS" localSheetId="7">#REF!</definedName>
    <definedName name="VALID_FORMATS" localSheetId="6">#REF!</definedName>
    <definedName name="VALID_FORMATS" localSheetId="0">#REF!</definedName>
    <definedName name="VALID_FORMATS" localSheetId="1">#REF!</definedName>
    <definedName name="VALID_FORMATS" localSheetId="2">#REF!</definedName>
    <definedName name="VALID_FORMATS" localSheetId="8">#REF!</definedName>
    <definedName name="VALID_FORMATS">#REF!</definedName>
    <definedName name="VenceHoy" localSheetId="6">#REF!</definedName>
    <definedName name="VenceHoy" localSheetId="0">#REF!</definedName>
    <definedName name="VenceHoy" localSheetId="1">#REF!</definedName>
    <definedName name="VenceHoy" localSheetId="2">#REF!</definedName>
    <definedName name="VenceHoy" localSheetId="8">#REF!</definedName>
    <definedName name="VenceHoy">#REF!</definedName>
    <definedName name="venci" localSheetId="6">#REF!</definedName>
    <definedName name="venci" localSheetId="0">#REF!</definedName>
    <definedName name="venci" localSheetId="2">#REF!</definedName>
    <definedName name="venci" localSheetId="8">#REF!</definedName>
    <definedName name="venci">#REF!</definedName>
    <definedName name="venci2000" localSheetId="6">#REF!</definedName>
    <definedName name="venci2000" localSheetId="0">#REF!</definedName>
    <definedName name="venci2000">#REF!</definedName>
    <definedName name="venci2001" localSheetId="6">#REF!</definedName>
    <definedName name="venci2001" localSheetId="0">#REF!</definedName>
    <definedName name="venci2001">#REF!</definedName>
    <definedName name="venci2002" localSheetId="6">#REF!</definedName>
    <definedName name="venci2002" localSheetId="0">#REF!</definedName>
    <definedName name="venci2002">#REF!</definedName>
    <definedName name="venci2003" localSheetId="6">#REF!</definedName>
    <definedName name="venci2003" localSheetId="0">#REF!</definedName>
    <definedName name="venci2003">#REF!</definedName>
    <definedName name="venci98" localSheetId="6">[22]Programa!#REF!</definedName>
    <definedName name="venci98" localSheetId="1">[22]Programa!#REF!</definedName>
    <definedName name="venci98">[22]Programa!#REF!</definedName>
    <definedName name="venci98j" localSheetId="1">[22]Programa!#REF!</definedName>
    <definedName name="venci98j">[22]Programa!#REF!</definedName>
    <definedName name="venci98s" localSheetId="7">#REF!</definedName>
    <definedName name="venci98s" localSheetId="6">#REF!</definedName>
    <definedName name="venci98s" localSheetId="0">#REF!</definedName>
    <definedName name="venci98s" localSheetId="1">#REF!</definedName>
    <definedName name="venci98s" localSheetId="2">#REF!</definedName>
    <definedName name="venci98s" localSheetId="8">#REF!</definedName>
    <definedName name="venci98s">#REF!</definedName>
    <definedName name="venci99" localSheetId="7">#REF!</definedName>
    <definedName name="venci99" localSheetId="6">#REF!</definedName>
    <definedName name="venci99" localSheetId="0">#REF!</definedName>
    <definedName name="venci99" localSheetId="1">#REF!</definedName>
    <definedName name="venci99" localSheetId="2">#REF!</definedName>
    <definedName name="venci99" localSheetId="8">#REF!</definedName>
    <definedName name="venci99">#REF!</definedName>
    <definedName name="VENEZU" localSheetId="6">#REF!</definedName>
    <definedName name="VENEZU" localSheetId="0">#REF!</definedName>
    <definedName name="VENEZU" localSheetId="1">#REF!</definedName>
    <definedName name="VENEZU" localSheetId="2">#REF!</definedName>
    <definedName name="VENEZU" localSheetId="8">#REF!</definedName>
    <definedName name="VENEZU">#REF!</definedName>
    <definedName name="VENEZUELA">"bANCOS"</definedName>
    <definedName name="VIAAEREA" localSheetId="7">#REF!</definedName>
    <definedName name="VIAAEREA" localSheetId="6">#REF!</definedName>
    <definedName name="VIAAEREA" localSheetId="0">#REF!</definedName>
    <definedName name="VIAAEREA" localSheetId="1">#REF!</definedName>
    <definedName name="VIAAEREA" localSheetId="2">#REF!</definedName>
    <definedName name="VIAAEREA" localSheetId="8">#REF!</definedName>
    <definedName name="VIAAEREA">#REF!</definedName>
    <definedName name="volume_trade" localSheetId="7">#REF!</definedName>
    <definedName name="volume_trade" localSheetId="6">#REF!</definedName>
    <definedName name="volume_trade" localSheetId="0">#REF!</definedName>
    <definedName name="volume_trade" localSheetId="1">#REF!</definedName>
    <definedName name="volume_trade" localSheetId="2">#REF!</definedName>
    <definedName name="volume_trade" localSheetId="8">#REF!</definedName>
    <definedName name="volume_trade">#REF!</definedName>
    <definedName name="VTITLES" localSheetId="6">#REF!</definedName>
    <definedName name="VTITLES" localSheetId="0">#REF!</definedName>
    <definedName name="VTITLES" localSheetId="2">#REF!</definedName>
    <definedName name="VTITLES" localSheetId="8">#REF!</definedName>
    <definedName name="VTITLES">#REF!</definedName>
    <definedName name="vv" localSheetId="7" hidden="1">{"Tab1",#N/A,FALSE,"P";"Tab2",#N/A,FALSE,"P"}</definedName>
    <definedName name="vv" localSheetId="6" hidden="1">{"Tab1",#N/A,FALSE,"P";"Tab2",#N/A,FALSE,"P"}</definedName>
    <definedName name="vv" localSheetId="0" hidden="1">{"Tab1",#N/A,FALSE,"P";"Tab2",#N/A,FALSE,"P"}</definedName>
    <definedName name="vv" localSheetId="1" hidden="1">{"Tab1",#N/A,FALSE,"P";"Tab2",#N/A,FALSE,"P"}</definedName>
    <definedName name="vv" localSheetId="2" hidden="1">{"Tab1",#N/A,FALSE,"P";"Tab2",#N/A,FALSE,"P"}</definedName>
    <definedName name="vv" localSheetId="8" hidden="1">{"Tab1",#N/A,FALSE,"P";"Tab2",#N/A,FALSE,"P"}</definedName>
    <definedName name="vv" hidden="1">{"Tab1",#N/A,FALSE,"P";"Tab2",#N/A,FALSE,"P"}</definedName>
    <definedName name="vvv" localSheetId="7" hidden="1">{"Tab1",#N/A,FALSE,"P";"Tab2",#N/A,FALSE,"P"}</definedName>
    <definedName name="vvv" localSheetId="6" hidden="1">{"Tab1",#N/A,FALSE,"P";"Tab2",#N/A,FALSE,"P"}</definedName>
    <definedName name="vvv" localSheetId="0" hidden="1">{"Tab1",#N/A,FALSE,"P";"Tab2",#N/A,FALSE,"P"}</definedName>
    <definedName name="vvv" localSheetId="1" hidden="1">{"Tab1",#N/A,FALSE,"P";"Tab2",#N/A,FALSE,"P"}</definedName>
    <definedName name="vvv" localSheetId="2" hidden="1">{"Tab1",#N/A,FALSE,"P";"Tab2",#N/A,FALSE,"P"}</definedName>
    <definedName name="vvv" localSheetId="8" hidden="1">{"Tab1",#N/A,FALSE,"P";"Tab2",#N/A,FALSE,"P"}</definedName>
    <definedName name="vvv" hidden="1">{"Tab1",#N/A,FALSE,"P";"Tab2",#N/A,FALSE,"P"}</definedName>
    <definedName name="vvvv" localSheetId="7" hidden="1">{"Minpmon",#N/A,FALSE,"Monthinput"}</definedName>
    <definedName name="vvvv" localSheetId="6" hidden="1">{"Minpmon",#N/A,FALSE,"Monthinput"}</definedName>
    <definedName name="vvvv" localSheetId="0" hidden="1">{"Minpmon",#N/A,FALSE,"Monthinput"}</definedName>
    <definedName name="vvvv" localSheetId="1" hidden="1">{"Minpmon",#N/A,FALSE,"Monthinput"}</definedName>
    <definedName name="vvvv" localSheetId="2" hidden="1">{"Minpmon",#N/A,FALSE,"Monthinput"}</definedName>
    <definedName name="vvvv" localSheetId="8" hidden="1">{"Minpmon",#N/A,FALSE,"Monthinput"}</definedName>
    <definedName name="vvvv" hidden="1">{"Minpmon",#N/A,FALSE,"Monthinput"}</definedName>
    <definedName name="vvvvvvvvvvvv" localSheetId="7" hidden="1">{"Riqfin97",#N/A,FALSE,"Tran";"Riqfinpro",#N/A,FALSE,"Tran"}</definedName>
    <definedName name="vvvvvvvvvvvv" localSheetId="6" hidden="1">{"Riqfin97",#N/A,FALSE,"Tran";"Riqfinpro",#N/A,FALSE,"Tran"}</definedName>
    <definedName name="vvvvvvvvvvvv" localSheetId="0" hidden="1">{"Riqfin97",#N/A,FALSE,"Tran";"Riqfinpro",#N/A,FALSE,"Tran"}</definedName>
    <definedName name="vvvvvvvvvvvv" localSheetId="1" hidden="1">{"Riqfin97",#N/A,FALSE,"Tran";"Riqfinpro",#N/A,FALSE,"Tran"}</definedName>
    <definedName name="vvvvvvvvvvvv" localSheetId="2" hidden="1">{"Riqfin97",#N/A,FALSE,"Tran";"Riqfinpro",#N/A,FALSE,"Tran"}</definedName>
    <definedName name="vvvvvvvvvvvv" localSheetId="8" hidden="1">{"Riqfin97",#N/A,FALSE,"Tran";"Riqfinpro",#N/A,FALSE,"Tran"}</definedName>
    <definedName name="vvvvvvvvvvvv" hidden="1">{"Riqfin97",#N/A,FALSE,"Tran";"Riqfinpro",#N/A,FALSE,"Tran"}</definedName>
    <definedName name="vvvvvvvvvvvvv" localSheetId="7" hidden="1">{"Tab1",#N/A,FALSE,"P";"Tab2",#N/A,FALSE,"P"}</definedName>
    <definedName name="vvvvvvvvvvvvv" localSheetId="6" hidden="1">{"Tab1",#N/A,FALSE,"P";"Tab2",#N/A,FALSE,"P"}</definedName>
    <definedName name="vvvvvvvvvvvvv" localSheetId="0" hidden="1">{"Tab1",#N/A,FALSE,"P";"Tab2",#N/A,FALSE,"P"}</definedName>
    <definedName name="vvvvvvvvvvvvv" localSheetId="1" hidden="1">{"Tab1",#N/A,FALSE,"P";"Tab2",#N/A,FALSE,"P"}</definedName>
    <definedName name="vvvvvvvvvvvvv" localSheetId="2" hidden="1">{"Tab1",#N/A,FALSE,"P";"Tab2",#N/A,FALSE,"P"}</definedName>
    <definedName name="vvvvvvvvvvvvv" localSheetId="8" hidden="1">{"Tab1",#N/A,FALSE,"P";"Tab2",#N/A,FALSE,"P"}</definedName>
    <definedName name="vvvvvvvvvvvvv" hidden="1">{"Tab1",#N/A,FALSE,"P";"Tab2",#N/A,FALSE,"P"}</definedName>
    <definedName name="w" localSheetId="7" hidden="1">{"Minpmon",#N/A,FALSE,"Monthinput"}</definedName>
    <definedName name="w" localSheetId="6" hidden="1">{"Minpmon",#N/A,FALSE,"Monthinput"}</definedName>
    <definedName name="w" localSheetId="0" hidden="1">{"Minpmon",#N/A,FALSE,"Monthinput"}</definedName>
    <definedName name="w" localSheetId="1" hidden="1">{"Minpmon",#N/A,FALSE,"Monthinput"}</definedName>
    <definedName name="w" localSheetId="2" hidden="1">{"Minpmon",#N/A,FALSE,"Monthinput"}</definedName>
    <definedName name="w" localSheetId="8" hidden="1">{"Minpmon",#N/A,FALSE,"Monthinput"}</definedName>
    <definedName name="w" hidden="1">{"Minpmon",#N/A,FALSE,"Monthinput"}</definedName>
    <definedName name="wage_govt_sector" localSheetId="7">#REF!</definedName>
    <definedName name="wage_govt_sector" localSheetId="6">#REF!</definedName>
    <definedName name="wage_govt_sector" localSheetId="0">#REF!</definedName>
    <definedName name="wage_govt_sector" localSheetId="1">#REF!</definedName>
    <definedName name="wage_govt_sector" localSheetId="2">#REF!</definedName>
    <definedName name="wage_govt_sector" localSheetId="8">#REF!</definedName>
    <definedName name="wage_govt_sector">#REF!</definedName>
    <definedName name="WAPR" localSheetId="6">#REF!</definedName>
    <definedName name="WAPR" localSheetId="0">#REF!</definedName>
    <definedName name="WAPR" localSheetId="1">#REF!</definedName>
    <definedName name="WAPR" localSheetId="2">#REF!</definedName>
    <definedName name="WAPR" localSheetId="8">#REF!</definedName>
    <definedName name="WAPR">#REF!</definedName>
    <definedName name="Weekly_Depreciation">'[67]Inter-Bank'!$I$5</definedName>
    <definedName name="Weighted_Average_Inter_Bank_Exchange_Rate">'[67]Inter-Bank'!$C$5</definedName>
    <definedName name="WEO" localSheetId="7">#REF!</definedName>
    <definedName name="WEO" localSheetId="6">#REF!</definedName>
    <definedName name="WEO" localSheetId="0">#REF!</definedName>
    <definedName name="WEO" localSheetId="1">#REF!</definedName>
    <definedName name="WEO" localSheetId="2">#REF!</definedName>
    <definedName name="WEO" localSheetId="8">#REF!</definedName>
    <definedName name="WEO">#REF!</definedName>
    <definedName name="WEOD" localSheetId="7">#REF!</definedName>
    <definedName name="WEOD" localSheetId="6">#REF!</definedName>
    <definedName name="WEOD" localSheetId="0">#REF!</definedName>
    <definedName name="WEOD" localSheetId="1">#REF!</definedName>
    <definedName name="WEOD" localSheetId="2">#REF!</definedName>
    <definedName name="WEOD" localSheetId="8">#REF!</definedName>
    <definedName name="WEOD">#REF!</definedName>
    <definedName name="weodata" localSheetId="6">#REF!</definedName>
    <definedName name="weodata" localSheetId="0">#REF!</definedName>
    <definedName name="weodata" localSheetId="2">#REF!</definedName>
    <definedName name="weodata" localSheetId="8">#REF!</definedName>
    <definedName name="weodata">#REF!</definedName>
    <definedName name="wer" localSheetId="7" hidden="1">{"Riqfin97",#N/A,FALSE,"Tran";"Riqfinpro",#N/A,FALSE,"Tran"}</definedName>
    <definedName name="wer" localSheetId="6" hidden="1">{"Riqfin97",#N/A,FALSE,"Tran";"Riqfinpro",#N/A,FALSE,"Tran"}</definedName>
    <definedName name="wer" localSheetId="0" hidden="1">{"Riqfin97",#N/A,FALSE,"Tran";"Riqfinpro",#N/A,FALSE,"Tran"}</definedName>
    <definedName name="wer" localSheetId="1" hidden="1">{"Riqfin97",#N/A,FALSE,"Tran";"Riqfinpro",#N/A,FALSE,"Tran"}</definedName>
    <definedName name="wer" localSheetId="2" hidden="1">{"Riqfin97",#N/A,FALSE,"Tran";"Riqfinpro",#N/A,FALSE,"Tran"}</definedName>
    <definedName name="wer" localSheetId="8" hidden="1">{"Riqfin97",#N/A,FALSE,"Tran";"Riqfinpro",#N/A,FALSE,"Tran"}</definedName>
    <definedName name="wer" hidden="1">{"Riqfin97",#N/A,FALSE,"Tran";"Riqfinpro",#N/A,FALSE,"Tran"}</definedName>
    <definedName name="will" localSheetId="1">#REF!</definedName>
    <definedName name="will">'[129]SPNF Acuerdo Incl. Int.'!will</definedName>
    <definedName name="will1">#N/A</definedName>
    <definedName name="will3">#N/A</definedName>
    <definedName name="Work_Area" localSheetId="7">#REF!</definedName>
    <definedName name="Work_Area" localSheetId="6">#REF!</definedName>
    <definedName name="Work_Area" localSheetId="0">#REF!</definedName>
    <definedName name="Work_Area" localSheetId="1">#REF!</definedName>
    <definedName name="Work_Area" localSheetId="2">#REF!</definedName>
    <definedName name="Work_Area" localSheetId="8">#REF!</definedName>
    <definedName name="Work_Area">#REF!</definedName>
    <definedName name="WPCP33_D" localSheetId="6">#REF!</definedName>
    <definedName name="WPCP33_D" localSheetId="0">#REF!</definedName>
    <definedName name="WPCP33_D" localSheetId="1">#REF!</definedName>
    <definedName name="WPCP33_D" localSheetId="2">#REF!</definedName>
    <definedName name="WPCP33_D" localSheetId="8">#REF!</definedName>
    <definedName name="WPCP33_D">#REF!</definedName>
    <definedName name="WPCP33pch" localSheetId="6">#REF!</definedName>
    <definedName name="WPCP33pch" localSheetId="0">#REF!</definedName>
    <definedName name="WPCP33pch" localSheetId="1">#REF!</definedName>
    <definedName name="WPCP33pch" localSheetId="2">#REF!</definedName>
    <definedName name="WPCP33pch" localSheetId="8">#REF!</definedName>
    <definedName name="WPCP33pch">#REF!</definedName>
    <definedName name="wrn" localSheetId="7" hidden="1">{"Main Economic Indicators",#N/A,FALSE,"C"}</definedName>
    <definedName name="wrn" localSheetId="6" hidden="1">{"Main Economic Indicators",#N/A,FALSE,"C"}</definedName>
    <definedName name="wrn" localSheetId="0" hidden="1">{"Main Economic Indicators",#N/A,FALSE,"C"}</definedName>
    <definedName name="wrn" localSheetId="1" hidden="1">{"Main Economic Indicators",#N/A,FALSE,"C"}</definedName>
    <definedName name="wrn" localSheetId="2" hidden="1">{"Main Economic Indicators",#N/A,FALSE,"C"}</definedName>
    <definedName name="wrn" localSheetId="8" hidden="1">{"Main Economic Indicators",#N/A,FALSE,"C"}</definedName>
    <definedName name="wrn" hidden="1">{"Main Economic Indicators",#N/A,FALSE,"C"}</definedName>
    <definedName name="wrn.98RED." localSheetId="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ll._.Standard." localSheetId="7" hidden="1">{#N/A,#N/A,FALSE,"CONTENTS";#N/A,#N/A,FALSE,"ASS";#N/A,#N/A,FALSE,"BOP";#N/A,#N/A,FALSE,"BOPGDP";#N/A,#N/A,FALSE,"EXP";#N/A,#N/A,FALSE,"EXPG";#N/A,#N/A,FALSE,"EXPP";#N/A,#N/A,FALSE,"IMP";#N/A,#N/A,FALSE,"TOT";#N/A,#N/A,FALSE,"SERV";#N/A,#N/A,FALSE,"TRAN";#N/A,#N/A,FALSE,"DISB";#N/A,#N/A,FALSE,"AMOR";#N/A,#N/A,FALSE,"INT";#N/A,#N/A,FALSE,"DEBT"}</definedName>
    <definedName name="wrn.All._.Standard." localSheetId="6" hidden="1">{#N/A,#N/A,FALSE,"CONTENTS";#N/A,#N/A,FALSE,"ASS";#N/A,#N/A,FALSE,"BOP";#N/A,#N/A,FALSE,"BOPGDP";#N/A,#N/A,FALSE,"EXP";#N/A,#N/A,FALSE,"EXPG";#N/A,#N/A,FALSE,"EXPP";#N/A,#N/A,FALSE,"IMP";#N/A,#N/A,FALSE,"TOT";#N/A,#N/A,FALSE,"SERV";#N/A,#N/A,FALSE,"TRAN";#N/A,#N/A,FALSE,"DISB";#N/A,#N/A,FALSE,"AMOR";#N/A,#N/A,FALSE,"INT";#N/A,#N/A,FALSE,"DEBT"}</definedName>
    <definedName name="wrn.All._.Standard." localSheetId="0" hidden="1">{#N/A,#N/A,FALSE,"CONTENTS";#N/A,#N/A,FALSE,"ASS";#N/A,#N/A,FALSE,"BOP";#N/A,#N/A,FALSE,"BOPGDP";#N/A,#N/A,FALSE,"EXP";#N/A,#N/A,FALSE,"EXPG";#N/A,#N/A,FALSE,"EXPP";#N/A,#N/A,FALSE,"IMP";#N/A,#N/A,FALSE,"TOT";#N/A,#N/A,FALSE,"SERV";#N/A,#N/A,FALSE,"TRAN";#N/A,#N/A,FALSE,"DISB";#N/A,#N/A,FALSE,"AMOR";#N/A,#N/A,FALSE,"INT";#N/A,#N/A,FALSE,"DEBT"}</definedName>
    <definedName name="wrn.All._.Standard." localSheetId="1" hidden="1">{#N/A,#N/A,FALSE,"CONTENTS";#N/A,#N/A,FALSE,"ASS";#N/A,#N/A,FALSE,"BOP";#N/A,#N/A,FALSE,"BOPGDP";#N/A,#N/A,FALSE,"EXP";#N/A,#N/A,FALSE,"EXPG";#N/A,#N/A,FALSE,"EXPP";#N/A,#N/A,FALSE,"IMP";#N/A,#N/A,FALSE,"TOT";#N/A,#N/A,FALSE,"SERV";#N/A,#N/A,FALSE,"TRAN";#N/A,#N/A,FALSE,"DISB";#N/A,#N/A,FALSE,"AMOR";#N/A,#N/A,FALSE,"INT";#N/A,#N/A,FALSE,"DEBT"}</definedName>
    <definedName name="wrn.All._.Standard." localSheetId="2" hidden="1">{#N/A,#N/A,FALSE,"CONTENTS";#N/A,#N/A,FALSE,"ASS";#N/A,#N/A,FALSE,"BOP";#N/A,#N/A,FALSE,"BOPGDP";#N/A,#N/A,FALSE,"EXP";#N/A,#N/A,FALSE,"EXPG";#N/A,#N/A,FALSE,"EXPP";#N/A,#N/A,FALSE,"IMP";#N/A,#N/A,FALSE,"TOT";#N/A,#N/A,FALSE,"SERV";#N/A,#N/A,FALSE,"TRAN";#N/A,#N/A,FALSE,"DISB";#N/A,#N/A,FALSE,"AMOR";#N/A,#N/A,FALSE,"INT";#N/A,#N/A,FALSE,"DEBT"}</definedName>
    <definedName name="wrn.All._.Standard." localSheetId="8" hidden="1">{#N/A,#N/A,FALSE,"CONTENTS";#N/A,#N/A,FALSE,"ASS";#N/A,#N/A,FALSE,"BOP";#N/A,#N/A,FALSE,"BOPGDP";#N/A,#N/A,FALSE,"EXP";#N/A,#N/A,FALSE,"EXPG";#N/A,#N/A,FALSE,"EXPP";#N/A,#N/A,FALSE,"IMP";#N/A,#N/A,FALSE,"TOT";#N/A,#N/A,FALSE,"SERV";#N/A,#N/A,FALSE,"TRAN";#N/A,#N/A,FALSE,"DISB";#N/A,#N/A,FALSE,"AMOR";#N/A,#N/A,FALSE,"INT";#N/A,#N/A,FALSE,"DEBT"}</definedName>
    <definedName name="wrn.All._.Standard." hidden="1">{#N/A,#N/A,FALSE,"CONTENTS";#N/A,#N/A,FALSE,"ASS";#N/A,#N/A,FALSE,"BOP";#N/A,#N/A,FALSE,"BOPGDP";#N/A,#N/A,FALSE,"EXP";#N/A,#N/A,FALSE,"EXPG";#N/A,#N/A,FALSE,"EXPP";#N/A,#N/A,FALSE,"IMP";#N/A,#N/A,FALSE,"TOT";#N/A,#N/A,FALSE,"SERV";#N/A,#N/A,FALSE,"TRAN";#N/A,#N/A,FALSE,"DISB";#N/A,#N/A,FALSE,"AMOR";#N/A,#N/A,FALSE,"INT";#N/A,#N/A,FALSE,"DEBT"}</definedName>
    <definedName name="wrn.annual." localSheetId="7" hidden="1">{"annual-cbr",#N/A,FALSE,"CENTBANK";"annual(banks)",#N/A,FALSE,"COMBANKS"}</definedName>
    <definedName name="wrn.annual." localSheetId="6" hidden="1">{"annual-cbr",#N/A,FALSE,"CENTBANK";"annual(banks)",#N/A,FALSE,"COMBANKS"}</definedName>
    <definedName name="wrn.annual." localSheetId="0" hidden="1">{"annual-cbr",#N/A,FALSE,"CENTBANK";"annual(banks)",#N/A,FALSE,"COMBANKS"}</definedName>
    <definedName name="wrn.annual." localSheetId="1" hidden="1">{"annual-cbr",#N/A,FALSE,"CENTBANK";"annual(banks)",#N/A,FALSE,"COMBANKS"}</definedName>
    <definedName name="wrn.annual." localSheetId="2" hidden="1">{"annual-cbr",#N/A,FALSE,"CENTBANK";"annual(banks)",#N/A,FALSE,"COMBANKS"}</definedName>
    <definedName name="wrn.annual." localSheetId="8" hidden="1">{"annual-cbr",#N/A,FALSE,"CENTBANK";"annual(banks)",#N/A,FALSE,"COMBANKS"}</definedName>
    <definedName name="wrn.annual." hidden="1">{"annual-cbr",#N/A,FALSE,"CENTBANK";"annual(banks)",#N/A,FALSE,"COMBANKS"}</definedName>
    <definedName name="wrn.BANKS." localSheetId="7" hidden="1">{#N/A,#N/A,FALSE,"BANKS"}</definedName>
    <definedName name="wrn.BANKS." localSheetId="6" hidden="1">{#N/A,#N/A,FALSE,"BANKS"}</definedName>
    <definedName name="wrn.BANKS." localSheetId="0" hidden="1">{#N/A,#N/A,FALSE,"BANKS"}</definedName>
    <definedName name="wrn.BANKS." localSheetId="1" hidden="1">{#N/A,#N/A,FALSE,"BANKS"}</definedName>
    <definedName name="wrn.BANKS." localSheetId="2" hidden="1">{#N/A,#N/A,FALSE,"BANKS"}</definedName>
    <definedName name="wrn.BANKS." localSheetId="8" hidden="1">{#N/A,#N/A,FALSE,"BANKS"}</definedName>
    <definedName name="wrn.BANKS." hidden="1">{#N/A,#N/A,FALSE,"BANKS"}</definedName>
    <definedName name="wrn.BLZ._.RED._.tables." localSheetId="7"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OP." localSheetId="7" hidden="1">{#N/A,#N/A,FALSE,"BOP"}</definedName>
    <definedName name="wrn.BOP." localSheetId="6" hidden="1">{#N/A,#N/A,FALSE,"BOP"}</definedName>
    <definedName name="wrn.BOP." localSheetId="0" hidden="1">{#N/A,#N/A,FALSE,"BOP"}</definedName>
    <definedName name="wrn.BOP." localSheetId="1" hidden="1">{#N/A,#N/A,FALSE,"BOP"}</definedName>
    <definedName name="wrn.BOP." localSheetId="2" hidden="1">{#N/A,#N/A,FALSE,"BOP"}</definedName>
    <definedName name="wrn.BOP." localSheetId="8" hidden="1">{#N/A,#N/A,FALSE,"BOP"}</definedName>
    <definedName name="wrn.BOP." hidden="1">{#N/A,#N/A,FALSE,"BOP"}</definedName>
    <definedName name="wrn.BOP_MIDTERM." localSheetId="7" hidden="1">{"BOP_TAB",#N/A,FALSE,"N";"MIDTERM_TAB",#N/A,FALSE,"O"}</definedName>
    <definedName name="wrn.BOP_MIDTERM." localSheetId="6" hidden="1">{"BOP_TAB",#N/A,FALSE,"N";"MIDTERM_TAB",#N/A,FALSE,"O"}</definedName>
    <definedName name="wrn.BOP_MIDTERM." localSheetId="0" hidden="1">{"BOP_TAB",#N/A,FALSE,"N";"MIDTERM_TAB",#N/A,FALSE,"O"}</definedName>
    <definedName name="wrn.BOP_MIDTERM." localSheetId="1" hidden="1">{"BOP_TAB",#N/A,FALSE,"N";"MIDTERM_TAB",#N/A,FALSE,"O"}</definedName>
    <definedName name="wrn.BOP_MIDTERM." localSheetId="2" hidden="1">{"BOP_TAB",#N/A,FALSE,"N";"MIDTERM_TAB",#N/A,FALSE,"O"}</definedName>
    <definedName name="wrn.BOP_MIDTERM." localSheetId="8" hidden="1">{"BOP_TAB",#N/A,FALSE,"N";"MIDTERM_TAB",#N/A,FALSE,"O"}</definedName>
    <definedName name="wrn.BOP_MIDTERM." hidden="1">{"BOP_TAB",#N/A,FALSE,"N";"MIDTERM_TAB",#N/A,FALSE,"O"}</definedName>
    <definedName name="wrn.Briefing._.98." localSheetId="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7" hidden="1">{#N/A,#N/A,TRUE,"Tab_1 Economic Ind.";#N/A,#N/A,TRUE,"Tab_2  Public Sector Op.";#N/A,#N/A,TRUE,"Tab_3";#N/A,#N/A,TRUE,"Tab_4 Monetary";#N/A,#N/A,TRUE,"Tab_5 Medium-Term Outlook";#N/A,#N/A,TRUE,"Tab_6";#N/A,#N/A,TRUE,"Tab_7 Indicators of Ext. Vul."}</definedName>
    <definedName name="wrn.Briefing._.Tables." localSheetId="6" hidden="1">{#N/A,#N/A,TRUE,"Tab_1 Economic Ind.";#N/A,#N/A,TRUE,"Tab_2  Public Sector Op.";#N/A,#N/A,TRUE,"Tab_3";#N/A,#N/A,TRUE,"Tab_4 Monetary";#N/A,#N/A,TRUE,"Tab_5 Medium-Term Outlook";#N/A,#N/A,TRUE,"Tab_6";#N/A,#N/A,TRUE,"Tab_7 Indicators of Ext. Vul."}</definedName>
    <definedName name="wrn.Briefing._.Tables." localSheetId="0" hidden="1">{#N/A,#N/A,TRUE,"Tab_1 Economic Ind.";#N/A,#N/A,TRUE,"Tab_2  Public Sector Op.";#N/A,#N/A,TRUE,"Tab_3";#N/A,#N/A,TRUE,"Tab_4 Monetary";#N/A,#N/A,TRUE,"Tab_5 Medium-Term Outlook";#N/A,#N/A,TRUE,"Tab_6";#N/A,#N/A,TRUE,"Tab_7 Indicators of Ext. Vul."}</definedName>
    <definedName name="wrn.Briefing._.Tables." localSheetId="1" hidden="1">{#N/A,#N/A,TRUE,"Tab_1 Economic Ind.";#N/A,#N/A,TRUE,"Tab_2  Public Sector Op.";#N/A,#N/A,TRUE,"Tab_3";#N/A,#N/A,TRUE,"Tab_4 Monetary";#N/A,#N/A,TRUE,"Tab_5 Medium-Term Outlook";#N/A,#N/A,TRUE,"Tab_6";#N/A,#N/A,TRUE,"Tab_7 Indicators of Ext. Vul."}</definedName>
    <definedName name="wrn.Briefing._.Tables." localSheetId="2" hidden="1">{#N/A,#N/A,TRUE,"Tab_1 Economic Ind.";#N/A,#N/A,TRUE,"Tab_2  Public Sector Op.";#N/A,#N/A,TRUE,"Tab_3";#N/A,#N/A,TRUE,"Tab_4 Monetary";#N/A,#N/A,TRUE,"Tab_5 Medium-Term Outlook";#N/A,#N/A,TRUE,"Tab_6";#N/A,#N/A,TRUE,"Tab_7 Indicators of Ext. Vul."}</definedName>
    <definedName name="wrn.Briefing._.Tables." localSheetId="8"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elPIB." localSheetId="7" hidden="1">{#N/A,#N/A,FALSE,"CelPIB"}</definedName>
    <definedName name="wrn.CelPIB." localSheetId="6" hidden="1">{#N/A,#N/A,FALSE,"CelPIB"}</definedName>
    <definedName name="wrn.CelPIB." localSheetId="0" hidden="1">{#N/A,#N/A,FALSE,"CelPIB"}</definedName>
    <definedName name="wrn.CelPIB." localSheetId="1" hidden="1">{#N/A,#N/A,FALSE,"CelPIB"}</definedName>
    <definedName name="wrn.CelPIB." localSheetId="2" hidden="1">{#N/A,#N/A,FALSE,"CelPIB"}</definedName>
    <definedName name="wrn.CelPIB." localSheetId="8" hidden="1">{#N/A,#N/A,FALSE,"CelPIB"}</definedName>
    <definedName name="wrn.CelPIB." hidden="1">{#N/A,#N/A,FALSE,"CelPIB"}</definedName>
    <definedName name="wrn.CG._.Cons._.GDP." localSheetId="7" hidden="1">{#N/A,#N/A,FALSE,"CG Cons GDP";#N/A,#N/A,FALSE,"CG Cons GDP";#N/A,#N/A,FALSE,"CGvt Revenue GDP";#N/A,#N/A,FALSE,"RestGGPIB";#N/A,#N/A,FALSE,"RestGGPIB";#N/A,#N/A,FALSE,"SSPIB";#N/A,#N/A,FALSE,"EntpsPIB";#N/A,#N/A,FALSE,"EntpsPIB";#N/A,#N/A,FALSE,"CelPIB"}</definedName>
    <definedName name="wrn.CG._.Cons._.GDP." localSheetId="6" hidden="1">{#N/A,#N/A,FALSE,"CG Cons GDP";#N/A,#N/A,FALSE,"CG Cons GDP";#N/A,#N/A,FALSE,"CGvt Revenue GDP";#N/A,#N/A,FALSE,"RestGGPIB";#N/A,#N/A,FALSE,"RestGGPIB";#N/A,#N/A,FALSE,"SSPIB";#N/A,#N/A,FALSE,"EntpsPIB";#N/A,#N/A,FALSE,"EntpsPIB";#N/A,#N/A,FALSE,"CelPIB"}</definedName>
    <definedName name="wrn.CG._.Cons._.GDP." localSheetId="0" hidden="1">{#N/A,#N/A,FALSE,"CG Cons GDP";#N/A,#N/A,FALSE,"CG Cons GDP";#N/A,#N/A,FALSE,"CGvt Revenue GDP";#N/A,#N/A,FALSE,"RestGGPIB";#N/A,#N/A,FALSE,"RestGGPIB";#N/A,#N/A,FALSE,"SSPIB";#N/A,#N/A,FALSE,"EntpsPIB";#N/A,#N/A,FALSE,"EntpsPIB";#N/A,#N/A,FALSE,"CelPIB"}</definedName>
    <definedName name="wrn.CG._.Cons._.GDP." localSheetId="1" hidden="1">{#N/A,#N/A,FALSE,"CG Cons GDP";#N/A,#N/A,FALSE,"CG Cons GDP";#N/A,#N/A,FALSE,"CGvt Revenue GDP";#N/A,#N/A,FALSE,"RestGGPIB";#N/A,#N/A,FALSE,"RestGGPIB";#N/A,#N/A,FALSE,"SSPIB";#N/A,#N/A,FALSE,"EntpsPIB";#N/A,#N/A,FALSE,"EntpsPIB";#N/A,#N/A,FALSE,"CelPIB"}</definedName>
    <definedName name="wrn.CG._.Cons._.GDP." localSheetId="2" hidden="1">{#N/A,#N/A,FALSE,"CG Cons GDP";#N/A,#N/A,FALSE,"CG Cons GDP";#N/A,#N/A,FALSE,"CGvt Revenue GDP";#N/A,#N/A,FALSE,"RestGGPIB";#N/A,#N/A,FALSE,"RestGGPIB";#N/A,#N/A,FALSE,"SSPIB";#N/A,#N/A,FALSE,"EntpsPIB";#N/A,#N/A,FALSE,"EntpsPIB";#N/A,#N/A,FALSE,"CelPIB"}</definedName>
    <definedName name="wrn.CG._.Cons._.GDP." localSheetId="8" hidden="1">{#N/A,#N/A,FALSE,"CG Cons GDP";#N/A,#N/A,FALSE,"CG Cons GDP";#N/A,#N/A,FALSE,"CGvt Revenue GDP";#N/A,#N/A,FALSE,"RestGGPIB";#N/A,#N/A,FALSE,"RestGGPIB";#N/A,#N/A,FALSE,"SSPIB";#N/A,#N/A,FALSE,"EntpsPIB";#N/A,#N/A,FALSE,"EntpsPIB";#N/A,#N/A,FALSE,"CelPIB"}</definedName>
    <definedName name="wrn.CG._.Cons._.GDP." hidden="1">{#N/A,#N/A,FALSE,"CG Cons GDP";#N/A,#N/A,FALSE,"CG Cons GDP";#N/A,#N/A,FALSE,"CGvt Revenue GDP";#N/A,#N/A,FALSE,"RestGGPIB";#N/A,#N/A,FALSE,"RestGGPIB";#N/A,#N/A,FALSE,"SSPIB";#N/A,#N/A,FALSE,"EntpsPIB";#N/A,#N/A,FALSE,"EntpsPIB";#N/A,#N/A,FALSE,"CelPIB"}</definedName>
    <definedName name="wrn.CGvt._.Revenue._.GDP." localSheetId="7" hidden="1">{#N/A,#N/A,FALSE,"NFPS GDP"}</definedName>
    <definedName name="wrn.CGvt._.Revenue._.GDP." localSheetId="6" hidden="1">{#N/A,#N/A,FALSE,"NFPS GDP"}</definedName>
    <definedName name="wrn.CGvt._.Revenue._.GDP." localSheetId="0" hidden="1">{#N/A,#N/A,FALSE,"NFPS GDP"}</definedName>
    <definedName name="wrn.CGvt._.Revenue._.GDP." localSheetId="1" hidden="1">{#N/A,#N/A,FALSE,"NFPS GDP"}</definedName>
    <definedName name="wrn.CGvt._.Revenue._.GDP." localSheetId="2" hidden="1">{#N/A,#N/A,FALSE,"NFPS GDP"}</definedName>
    <definedName name="wrn.CGvt._.Revenue._.GDP." localSheetId="8" hidden="1">{#N/A,#N/A,FALSE,"NFPS GDP"}</definedName>
    <definedName name="wrn.CGvt._.Revenue._.GDP." hidden="1">{#N/A,#N/A,FALSE,"NFPS GDP"}</definedName>
    <definedName name="wrn.CREDIT." localSheetId="7" hidden="1">{#N/A,#N/A,FALSE,"CREDIT"}</definedName>
    <definedName name="wrn.CREDIT." localSheetId="6" hidden="1">{#N/A,#N/A,FALSE,"CREDIT"}</definedName>
    <definedName name="wrn.CREDIT." localSheetId="0" hidden="1">{#N/A,#N/A,FALSE,"CREDIT"}</definedName>
    <definedName name="wrn.CREDIT." localSheetId="1" hidden="1">{#N/A,#N/A,FALSE,"CREDIT"}</definedName>
    <definedName name="wrn.CREDIT." localSheetId="2" hidden="1">{#N/A,#N/A,FALSE,"CREDIT"}</definedName>
    <definedName name="wrn.CREDIT." localSheetId="8" hidden="1">{#N/A,#N/A,FALSE,"CREDIT"}</definedName>
    <definedName name="wrn.CREDIT." hidden="1">{#N/A,#N/A,FALSE,"CREDIT"}</definedName>
    <definedName name="wrn.DEBTSVC." localSheetId="7" hidden="1">{#N/A,#N/A,FALSE,"DEBTSVC"}</definedName>
    <definedName name="wrn.DEBTSVC." localSheetId="6" hidden="1">{#N/A,#N/A,FALSE,"DEBTSVC"}</definedName>
    <definedName name="wrn.DEBTSVC." localSheetId="0" hidden="1">{#N/A,#N/A,FALSE,"DEBTSVC"}</definedName>
    <definedName name="wrn.DEBTSVC." localSheetId="1" hidden="1">{#N/A,#N/A,FALSE,"DEBTSVC"}</definedName>
    <definedName name="wrn.DEBTSVC." localSheetId="2" hidden="1">{#N/A,#N/A,FALSE,"DEBTSVC"}</definedName>
    <definedName name="wrn.DEBTSVC." localSheetId="8" hidden="1">{#N/A,#N/A,FALSE,"DEBTSVC"}</definedName>
    <definedName name="wrn.DEBTSVC." hidden="1">{#N/A,#N/A,FALSE,"DEBTSVC"}</definedName>
    <definedName name="wrn.DEPO." localSheetId="7" hidden="1">{#N/A,#N/A,FALSE,"DEPO"}</definedName>
    <definedName name="wrn.DEPO." localSheetId="6" hidden="1">{#N/A,#N/A,FALSE,"DEPO"}</definedName>
    <definedName name="wrn.DEPO." localSheetId="0" hidden="1">{#N/A,#N/A,FALSE,"DEPO"}</definedName>
    <definedName name="wrn.DEPO." localSheetId="1" hidden="1">{#N/A,#N/A,FALSE,"DEPO"}</definedName>
    <definedName name="wrn.DEPO." localSheetId="2" hidden="1">{#N/A,#N/A,FALSE,"DEPO"}</definedName>
    <definedName name="wrn.DEPO." localSheetId="8" hidden="1">{#N/A,#N/A,FALSE,"DEPO"}</definedName>
    <definedName name="wrn.DEPO." hidden="1">{#N/A,#N/A,FALSE,"DEPO"}</definedName>
    <definedName name="wrn.EntpsPIB." localSheetId="7" hidden="1">{#N/A,#N/A,FALSE,"EntpsPIB"}</definedName>
    <definedName name="wrn.EntpsPIB." localSheetId="6" hidden="1">{#N/A,#N/A,FALSE,"EntpsPIB"}</definedName>
    <definedName name="wrn.EntpsPIB." localSheetId="0" hidden="1">{#N/A,#N/A,FALSE,"EntpsPIB"}</definedName>
    <definedName name="wrn.EntpsPIB." localSheetId="1" hidden="1">{#N/A,#N/A,FALSE,"EntpsPIB"}</definedName>
    <definedName name="wrn.EntpsPIB." localSheetId="2" hidden="1">{#N/A,#N/A,FALSE,"EntpsPIB"}</definedName>
    <definedName name="wrn.EntpsPIB." localSheetId="8" hidden="1">{#N/A,#N/A,FALSE,"EntpsPIB"}</definedName>
    <definedName name="wrn.EntpsPIB." hidden="1">{#N/A,#N/A,FALSE,"EntpsPIB"}</definedName>
    <definedName name="wrn.EXCISE." localSheetId="7" hidden="1">{#N/A,#N/A,FALSE,"EXCISE"}</definedName>
    <definedName name="wrn.EXCISE." localSheetId="6" hidden="1">{#N/A,#N/A,FALSE,"EXCISE"}</definedName>
    <definedName name="wrn.EXCISE." localSheetId="0" hidden="1">{#N/A,#N/A,FALSE,"EXCISE"}</definedName>
    <definedName name="wrn.EXCISE." localSheetId="1" hidden="1">{#N/A,#N/A,FALSE,"EXCISE"}</definedName>
    <definedName name="wrn.EXCISE." localSheetId="2" hidden="1">{#N/A,#N/A,FALSE,"EXCISE"}</definedName>
    <definedName name="wrn.EXCISE." localSheetId="8" hidden="1">{#N/A,#N/A,FALSE,"EXCISE"}</definedName>
    <definedName name="wrn.EXCISE." hidden="1">{#N/A,#N/A,FALSE,"EXCISE"}</definedName>
    <definedName name="wrn.EXRATE." localSheetId="7" hidden="1">{#N/A,#N/A,FALSE,"EXRATE"}</definedName>
    <definedName name="wrn.EXRATE." localSheetId="6" hidden="1">{#N/A,#N/A,FALSE,"EXRATE"}</definedName>
    <definedName name="wrn.EXRATE." localSheetId="0" hidden="1">{#N/A,#N/A,FALSE,"EXRATE"}</definedName>
    <definedName name="wrn.EXRATE." localSheetId="1" hidden="1">{#N/A,#N/A,FALSE,"EXRATE"}</definedName>
    <definedName name="wrn.EXRATE." localSheetId="2" hidden="1">{#N/A,#N/A,FALSE,"EXRATE"}</definedName>
    <definedName name="wrn.EXRATE." localSheetId="8" hidden="1">{#N/A,#N/A,FALSE,"EXRATE"}</definedName>
    <definedName name="wrn.EXRATE." hidden="1">{#N/A,#N/A,FALSE,"EXRATE"}</definedName>
    <definedName name="wrn.EXTDEBT." localSheetId="7" hidden="1">{#N/A,#N/A,FALSE,"EXTDEBT"}</definedName>
    <definedName name="wrn.EXTDEBT." localSheetId="6" hidden="1">{#N/A,#N/A,FALSE,"EXTDEBT"}</definedName>
    <definedName name="wrn.EXTDEBT." localSheetId="0" hidden="1">{#N/A,#N/A,FALSE,"EXTDEBT"}</definedName>
    <definedName name="wrn.EXTDEBT." localSheetId="1" hidden="1">{#N/A,#N/A,FALSE,"EXTDEBT"}</definedName>
    <definedName name="wrn.EXTDEBT." localSheetId="2" hidden="1">{#N/A,#N/A,FALSE,"EXTDEBT"}</definedName>
    <definedName name="wrn.EXTDEBT." localSheetId="8" hidden="1">{#N/A,#N/A,FALSE,"EXTDEBT"}</definedName>
    <definedName name="wrn.EXTDEBT." hidden="1">{#N/A,#N/A,FALSE,"EXTDEBT"}</definedName>
    <definedName name="wrn.EXTRABUDGT." localSheetId="7" hidden="1">{#N/A,#N/A,FALSE,"EXTRABUDGT"}</definedName>
    <definedName name="wrn.EXTRABUDGT." localSheetId="6" hidden="1">{#N/A,#N/A,FALSE,"EXTRABUDGT"}</definedName>
    <definedName name="wrn.EXTRABUDGT." localSheetId="0" hidden="1">{#N/A,#N/A,FALSE,"EXTRABUDGT"}</definedName>
    <definedName name="wrn.EXTRABUDGT." localSheetId="1" hidden="1">{#N/A,#N/A,FALSE,"EXTRABUDGT"}</definedName>
    <definedName name="wrn.EXTRABUDGT." localSheetId="2" hidden="1">{#N/A,#N/A,FALSE,"EXTRABUDGT"}</definedName>
    <definedName name="wrn.EXTRABUDGT." localSheetId="8" hidden="1">{#N/A,#N/A,FALSE,"EXTRABUDGT"}</definedName>
    <definedName name="wrn.EXTRABUDGT." hidden="1">{#N/A,#N/A,FALSE,"EXTRABUDGT"}</definedName>
    <definedName name="wrn.EXTRABUDGT2." localSheetId="7" hidden="1">{#N/A,#N/A,FALSE,"EXTRABUDGT2"}</definedName>
    <definedName name="wrn.EXTRABUDGT2." localSheetId="6" hidden="1">{#N/A,#N/A,FALSE,"EXTRABUDGT2"}</definedName>
    <definedName name="wrn.EXTRABUDGT2." localSheetId="0" hidden="1">{#N/A,#N/A,FALSE,"EXTRABUDGT2"}</definedName>
    <definedName name="wrn.EXTRABUDGT2." localSheetId="1" hidden="1">{#N/A,#N/A,FALSE,"EXTRABUDGT2"}</definedName>
    <definedName name="wrn.EXTRABUDGT2." localSheetId="2" hidden="1">{#N/A,#N/A,FALSE,"EXTRABUDGT2"}</definedName>
    <definedName name="wrn.EXTRABUDGT2." localSheetId="8" hidden="1">{#N/A,#N/A,FALSE,"EXTRABUDGT2"}</definedName>
    <definedName name="wrn.EXTRABUDGT2." hidden="1">{#N/A,#N/A,FALSE,"EXTRABUDGT2"}</definedName>
    <definedName name="wrn.GDP." localSheetId="7" hidden="1">{#N/A,#N/A,FALSE,"GDP_ORIGIN";#N/A,#N/A,FALSE,"EMP_POP"}</definedName>
    <definedName name="wrn.GDP." localSheetId="6" hidden="1">{#N/A,#N/A,FALSE,"GDP_ORIGIN";#N/A,#N/A,FALSE,"EMP_POP"}</definedName>
    <definedName name="wrn.GDP." localSheetId="0" hidden="1">{#N/A,#N/A,FALSE,"GDP_ORIGIN";#N/A,#N/A,FALSE,"EMP_POP"}</definedName>
    <definedName name="wrn.GDP." localSheetId="1" hidden="1">{#N/A,#N/A,FALSE,"GDP_ORIGIN";#N/A,#N/A,FALSE,"EMP_POP"}</definedName>
    <definedName name="wrn.GDP." localSheetId="2" hidden="1">{#N/A,#N/A,FALSE,"GDP_ORIGIN";#N/A,#N/A,FALSE,"EMP_POP"}</definedName>
    <definedName name="wrn.GDP." localSheetId="8" hidden="1">{#N/A,#N/A,FALSE,"GDP_ORIGIN";#N/A,#N/A,FALSE,"EMP_POP"}</definedName>
    <definedName name="wrn.GDP." hidden="1">{#N/A,#N/A,FALSE,"GDP_ORIGIN";#N/A,#N/A,FALSE,"EMP_POP"}</definedName>
    <definedName name="wrn.GGOVT." localSheetId="7" hidden="1">{#N/A,#N/A,FALSE,"GGOVT"}</definedName>
    <definedName name="wrn.GGOVT." localSheetId="6" hidden="1">{#N/A,#N/A,FALSE,"GGOVT"}</definedName>
    <definedName name="wrn.GGOVT." localSheetId="0" hidden="1">{#N/A,#N/A,FALSE,"GGOVT"}</definedName>
    <definedName name="wrn.GGOVT." localSheetId="1" hidden="1">{#N/A,#N/A,FALSE,"GGOVT"}</definedName>
    <definedName name="wrn.GGOVT." localSheetId="2" hidden="1">{#N/A,#N/A,FALSE,"GGOVT"}</definedName>
    <definedName name="wrn.GGOVT." localSheetId="8" hidden="1">{#N/A,#N/A,FALSE,"GGOVT"}</definedName>
    <definedName name="wrn.GGOVT." hidden="1">{#N/A,#N/A,FALSE,"GGOVT"}</definedName>
    <definedName name="wrn.GGOVT2." localSheetId="7" hidden="1">{#N/A,#N/A,FALSE,"GGOVT2"}</definedName>
    <definedName name="wrn.GGOVT2." localSheetId="6" hidden="1">{#N/A,#N/A,FALSE,"GGOVT2"}</definedName>
    <definedName name="wrn.GGOVT2." localSheetId="0" hidden="1">{#N/A,#N/A,FALSE,"GGOVT2"}</definedName>
    <definedName name="wrn.GGOVT2." localSheetId="1" hidden="1">{#N/A,#N/A,FALSE,"GGOVT2"}</definedName>
    <definedName name="wrn.GGOVT2." localSheetId="2" hidden="1">{#N/A,#N/A,FALSE,"GGOVT2"}</definedName>
    <definedName name="wrn.GGOVT2." localSheetId="8" hidden="1">{#N/A,#N/A,FALSE,"GGOVT2"}</definedName>
    <definedName name="wrn.GGOVT2." hidden="1">{#N/A,#N/A,FALSE,"GGOVT2"}</definedName>
    <definedName name="wrn.GGOVTPC." localSheetId="7" hidden="1">{#N/A,#N/A,FALSE,"GGOVT%"}</definedName>
    <definedName name="wrn.GGOVTPC." localSheetId="6" hidden="1">{#N/A,#N/A,FALSE,"GGOVT%"}</definedName>
    <definedName name="wrn.GGOVTPC." localSheetId="0" hidden="1">{#N/A,#N/A,FALSE,"GGOVT%"}</definedName>
    <definedName name="wrn.GGOVTPC." localSheetId="1" hidden="1">{#N/A,#N/A,FALSE,"GGOVT%"}</definedName>
    <definedName name="wrn.GGOVTPC." localSheetId="2" hidden="1">{#N/A,#N/A,FALSE,"GGOVT%"}</definedName>
    <definedName name="wrn.GGOVTPC." localSheetId="8" hidden="1">{#N/A,#N/A,FALSE,"GGOVT%"}</definedName>
    <definedName name="wrn.GGOVTPC." hidden="1">{#N/A,#N/A,FALSE,"GGOVT%"}</definedName>
    <definedName name="wrn.INCOMETX." localSheetId="7" hidden="1">{#N/A,#N/A,FALSE,"INCOMETX"}</definedName>
    <definedName name="wrn.INCOMETX." localSheetId="6" hidden="1">{#N/A,#N/A,FALSE,"INCOMETX"}</definedName>
    <definedName name="wrn.INCOMETX." localSheetId="0" hidden="1">{#N/A,#N/A,FALSE,"INCOMETX"}</definedName>
    <definedName name="wrn.INCOMETX." localSheetId="1" hidden="1">{#N/A,#N/A,FALSE,"INCOMETX"}</definedName>
    <definedName name="wrn.INCOMETX." localSheetId="2" hidden="1">{#N/A,#N/A,FALSE,"INCOMETX"}</definedName>
    <definedName name="wrn.INCOMETX." localSheetId="8" hidden="1">{#N/A,#N/A,FALSE,"INCOMETX"}</definedName>
    <definedName name="wrn.INCOMETX." hidden="1">{#N/A,#N/A,FALSE,"INCOMETX"}</definedName>
    <definedName name="wrn.Input._.and._.output._.tables." localSheetId="7"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0" hidden="1">{#N/A,#N/A,FALSE,"SimInp1";#N/A,#N/A,FALSE,"SimInp2";#N/A,#N/A,FALSE,"SimOut1";#N/A,#N/A,FALSE,"SimOut2";#N/A,#N/A,FALSE,"SimOut3";#N/A,#N/A,FALSE,"SimOut4";#N/A,#N/A,FALSE,"SimOut5"}</definedName>
    <definedName name="wrn.Input._.and._.output._.tables." localSheetId="1" hidden="1">{#N/A,#N/A,FALSE,"SimInp1";#N/A,#N/A,FALSE,"SimInp2";#N/A,#N/A,FALSE,"SimOut1";#N/A,#N/A,FALSE,"SimOut2";#N/A,#N/A,FALSE,"SimOut3";#N/A,#N/A,FALSE,"SimOut4";#N/A,#N/A,FALSE,"SimOut5"}</definedName>
    <definedName name="wrn.Input._.and._.output._.tables." localSheetId="2"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7" hidden="1">{#N/A,#N/A,FALSE,"INTERST"}</definedName>
    <definedName name="wrn.INTERST." localSheetId="6" hidden="1">{#N/A,#N/A,FALSE,"INTERST"}</definedName>
    <definedName name="wrn.INTERST." localSheetId="0" hidden="1">{#N/A,#N/A,FALSE,"INTERST"}</definedName>
    <definedName name="wrn.INTERST." localSheetId="1" hidden="1">{#N/A,#N/A,FALSE,"INTERST"}</definedName>
    <definedName name="wrn.INTERST." localSheetId="2" hidden="1">{#N/A,#N/A,FALSE,"INTERST"}</definedName>
    <definedName name="wrn.INTERST." localSheetId="8" hidden="1">{#N/A,#N/A,FALSE,"INTERST"}</definedName>
    <definedName name="wrn.INTERST." hidden="1">{#N/A,#N/A,FALSE,"INTERST"}</definedName>
    <definedName name="wrn.JANSEP97." localSheetId="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7" hidden="1">{"Main Economic Indicators",#N/A,FALSE,"C"}</definedName>
    <definedName name="wrn.Main._.Economic._.Indicators." localSheetId="6" hidden="1">{"Main Economic Indicators",#N/A,FALSE,"C"}</definedName>
    <definedName name="wrn.Main._.Economic._.Indicators." localSheetId="0" hidden="1">{"Main Economic Indicators",#N/A,FALSE,"C"}</definedName>
    <definedName name="wrn.Main._.Economic._.Indicators." localSheetId="1" hidden="1">{"Main Economic Indicators",#N/A,FALSE,"C"}</definedName>
    <definedName name="wrn.Main._.Economic._.Indicators." localSheetId="2" hidden="1">{"Main Economic Indicators",#N/A,FALSE,"C"}</definedName>
    <definedName name="wrn.Main._.Economic._.Indicators." localSheetId="8" hidden="1">{"Main Economic Indicators",#N/A,FALSE,"C"}</definedName>
    <definedName name="wrn.Main._.Economic._.Indicators." hidden="1">{"Main Economic Indicators",#N/A,FALSE,"C"}</definedName>
    <definedName name="wrn.MDABOP." localSheetId="7"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0" hidden="1">{"BOP_TAB",#N/A,FALSE,"N";"MIDTERM_TAB",#N/A,FALSE,"O";"FUND_CRED",#N/A,FALSE,"P";"DEBT_TAB1",#N/A,FALSE,"Q";"DEBT_TAB2",#N/A,FALSE,"Q";"FORFIN_TAB1",#N/A,FALSE,"R";"FORFIN_TAB2",#N/A,FALSE,"R";"BOP_ANALY",#N/A,FALSE,"U"}</definedName>
    <definedName name="wrn.MDABOP." localSheetId="1" hidden="1">{"BOP_TAB",#N/A,FALSE,"N";"MIDTERM_TAB",#N/A,FALSE,"O";"FUND_CRED",#N/A,FALSE,"P";"DEBT_TAB1",#N/A,FALSE,"Q";"DEBT_TAB2",#N/A,FALSE,"Q";"FORFIN_TAB1",#N/A,FALSE,"R";"FORFIN_TAB2",#N/A,FALSE,"R";"BOP_ANALY",#N/A,FALSE,"U"}</definedName>
    <definedName name="wrn.MDABOP." localSheetId="2"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7" hidden="1">{#N/A,#N/A,FALSE,"CONTENTS";#N/A,#N/A,FALSE,"BOP";#N/A,#N/A,FALSE,"EXP";#N/A,#N/A,FALSE,"EXPG";#N/A,#N/A,FALSE,"EXPP";#N/A,#N/A,FALSE,"IMP";#N/A,#N/A,FALSE,"TOT";#N/A,#N/A,FALSE,"SERV";#N/A,#N/A,FALSE,"TRAN";#N/A,#N/A,FALSE,"DEBT"}</definedName>
    <definedName name="wrn.MIT." localSheetId="6" hidden="1">{#N/A,#N/A,FALSE,"CONTENTS";#N/A,#N/A,FALSE,"BOP";#N/A,#N/A,FALSE,"EXP";#N/A,#N/A,FALSE,"EXPG";#N/A,#N/A,FALSE,"EXPP";#N/A,#N/A,FALSE,"IMP";#N/A,#N/A,FALSE,"TOT";#N/A,#N/A,FALSE,"SERV";#N/A,#N/A,FALSE,"TRAN";#N/A,#N/A,FALSE,"DEBT"}</definedName>
    <definedName name="wrn.MIT." localSheetId="0" hidden="1">{#N/A,#N/A,FALSE,"CONTENTS";#N/A,#N/A,FALSE,"BOP";#N/A,#N/A,FALSE,"EXP";#N/A,#N/A,FALSE,"EXPG";#N/A,#N/A,FALSE,"EXPP";#N/A,#N/A,FALSE,"IMP";#N/A,#N/A,FALSE,"TOT";#N/A,#N/A,FALSE,"SERV";#N/A,#N/A,FALSE,"TRAN";#N/A,#N/A,FALSE,"DEBT"}</definedName>
    <definedName name="wrn.MIT." localSheetId="1" hidden="1">{#N/A,#N/A,FALSE,"CONTENTS";#N/A,#N/A,FALSE,"BOP";#N/A,#N/A,FALSE,"EXP";#N/A,#N/A,FALSE,"EXPG";#N/A,#N/A,FALSE,"EXPP";#N/A,#N/A,FALSE,"IMP";#N/A,#N/A,FALSE,"TOT";#N/A,#N/A,FALSE,"SERV";#N/A,#N/A,FALSE,"TRAN";#N/A,#N/A,FALSE,"DEBT"}</definedName>
    <definedName name="wrn.MIT." localSheetId="2" hidden="1">{#N/A,#N/A,FALSE,"CONTENTS";#N/A,#N/A,FALSE,"BOP";#N/A,#N/A,FALSE,"EXP";#N/A,#N/A,FALSE,"EXPG";#N/A,#N/A,FALSE,"EXPP";#N/A,#N/A,FALSE,"IMP";#N/A,#N/A,FALSE,"TOT";#N/A,#N/A,FALSE,"SERV";#N/A,#N/A,FALSE,"TRAN";#N/A,#N/A,FALSE,"DEBT"}</definedName>
    <definedName name="wrn.MIT." localSheetId="8" hidden="1">{#N/A,#N/A,FALSE,"CONTENTS";#N/A,#N/A,FALSE,"BOP";#N/A,#N/A,FALSE,"EXP";#N/A,#N/A,FALSE,"EXPG";#N/A,#N/A,FALSE,"EXPP";#N/A,#N/A,FALSE,"IMP";#N/A,#N/A,FALSE,"TOT";#N/A,#N/A,FALSE,"SERV";#N/A,#N/A,FALSE,"TRAN";#N/A,#N/A,FALSE,"DEBT"}</definedName>
    <definedName name="wrn.MIT." hidden="1">{#N/A,#N/A,FALSE,"CONTENTS";#N/A,#N/A,FALSE,"BOP";#N/A,#N/A,FALSE,"EXP";#N/A,#N/A,FALSE,"EXPG";#N/A,#N/A,FALSE,"EXPP";#N/A,#N/A,FALSE,"IMP";#N/A,#N/A,FALSE,"TOT";#N/A,#N/A,FALSE,"SERV";#N/A,#N/A,FALSE,"TRAN";#N/A,#N/A,FALSE,"DEBT"}</definedName>
    <definedName name="wrn.MONA." localSheetId="7" hidden="1">{"MONA",#N/A,FALSE,"S"}</definedName>
    <definedName name="wrn.MONA." localSheetId="6" hidden="1">{"MONA",#N/A,FALSE,"S"}</definedName>
    <definedName name="wrn.MONA." localSheetId="0" hidden="1">{"MONA",#N/A,FALSE,"S"}</definedName>
    <definedName name="wrn.MONA." localSheetId="1" hidden="1">{"MONA",#N/A,FALSE,"S"}</definedName>
    <definedName name="wrn.MONA." localSheetId="2" hidden="1">{"MONA",#N/A,FALSE,"S"}</definedName>
    <definedName name="wrn.MONA." localSheetId="8" hidden="1">{"MONA",#N/A,FALSE,"S"}</definedName>
    <definedName name="wrn.MONA." hidden="1">{"MONA",#N/A,FALSE,"S"}</definedName>
    <definedName name="wrn.Monthsheet." localSheetId="7" hidden="1">{"Minpmon",#N/A,FALSE,"Monthinput"}</definedName>
    <definedName name="wrn.Monthsheet." localSheetId="6" hidden="1">{"Minpmon",#N/A,FALSE,"Monthinput"}</definedName>
    <definedName name="wrn.Monthsheet." localSheetId="0" hidden="1">{"Minpmon",#N/A,FALSE,"Monthinput"}</definedName>
    <definedName name="wrn.Monthsheet." localSheetId="1" hidden="1">{"Minpmon",#N/A,FALSE,"Monthinput"}</definedName>
    <definedName name="wrn.Monthsheet." localSheetId="2" hidden="1">{"Minpmon",#N/A,FALSE,"Monthinput"}</definedName>
    <definedName name="wrn.Monthsheet." localSheetId="8" hidden="1">{"Minpmon",#N/A,FALSE,"Monthinput"}</definedName>
    <definedName name="wrn.Monthsheet." hidden="1">{"Minpmon",#N/A,FALSE,"Monthinput"}</definedName>
    <definedName name="wrn.MS." localSheetId="7" hidden="1">{#N/A,#N/A,FALSE,"MS"}</definedName>
    <definedName name="wrn.MS." localSheetId="6" hidden="1">{#N/A,#N/A,FALSE,"MS"}</definedName>
    <definedName name="wrn.MS." localSheetId="0" hidden="1">{#N/A,#N/A,FALSE,"MS"}</definedName>
    <definedName name="wrn.MS." localSheetId="1" hidden="1">{#N/A,#N/A,FALSE,"MS"}</definedName>
    <definedName name="wrn.MS." localSheetId="2" hidden="1">{#N/A,#N/A,FALSE,"MS"}</definedName>
    <definedName name="wrn.MS." localSheetId="8" hidden="1">{#N/A,#N/A,FALSE,"MS"}</definedName>
    <definedName name="wrn.MS." hidden="1">{#N/A,#N/A,FALSE,"MS"}</definedName>
    <definedName name="wrn.NBG." localSheetId="7" hidden="1">{#N/A,#N/A,FALSE,"NBG"}</definedName>
    <definedName name="wrn.NBG." localSheetId="6" hidden="1">{#N/A,#N/A,FALSE,"NBG"}</definedName>
    <definedName name="wrn.NBG." localSheetId="0" hidden="1">{#N/A,#N/A,FALSE,"NBG"}</definedName>
    <definedName name="wrn.NBG." localSheetId="1" hidden="1">{#N/A,#N/A,FALSE,"NBG"}</definedName>
    <definedName name="wrn.NBG." localSheetId="2" hidden="1">{#N/A,#N/A,FALSE,"NBG"}</definedName>
    <definedName name="wrn.NBG." localSheetId="8" hidden="1">{#N/A,#N/A,FALSE,"NBG"}</definedName>
    <definedName name="wrn.NBG." hidden="1">{#N/A,#N/A,FALSE,"NBG"}</definedName>
    <definedName name="wrn.NFPS._.GDP." localSheetId="7" hidden="1">{#N/A,#N/A,FALSE,"NFPS GDP"}</definedName>
    <definedName name="wrn.NFPS._.GDP." localSheetId="6" hidden="1">{#N/A,#N/A,FALSE,"NFPS GDP"}</definedName>
    <definedName name="wrn.NFPS._.GDP." localSheetId="0" hidden="1">{#N/A,#N/A,FALSE,"NFPS GDP"}</definedName>
    <definedName name="wrn.NFPS._.GDP." localSheetId="1" hidden="1">{#N/A,#N/A,FALSE,"NFPS GDP"}</definedName>
    <definedName name="wrn.NFPS._.GDP." localSheetId="2" hidden="1">{#N/A,#N/A,FALSE,"NFPS GDP"}</definedName>
    <definedName name="wrn.NFPS._.GDP." localSheetId="8" hidden="1">{#N/A,#N/A,FALSE,"NFPS GDP"}</definedName>
    <definedName name="wrn.NFPS._.GDP." hidden="1">{#N/A,#N/A,FALSE,"NFPS GDP"}</definedName>
    <definedName name="wrn.original." localSheetId="7" hidden="1">{"Original",#N/A,FALSE,"CENTBANK";"Original",#N/A,FALSE,"COMBANKS"}</definedName>
    <definedName name="wrn.original." localSheetId="6" hidden="1">{"Original",#N/A,FALSE,"CENTBANK";"Original",#N/A,FALSE,"COMBANKS"}</definedName>
    <definedName name="wrn.original." localSheetId="0" hidden="1">{"Original",#N/A,FALSE,"CENTBANK";"Original",#N/A,FALSE,"COMBANKS"}</definedName>
    <definedName name="wrn.original." localSheetId="1" hidden="1">{"Original",#N/A,FALSE,"CENTBANK";"Original",#N/A,FALSE,"COMBANKS"}</definedName>
    <definedName name="wrn.original." localSheetId="2" hidden="1">{"Original",#N/A,FALSE,"CENTBANK";"Original",#N/A,FALSE,"COMBANKS"}</definedName>
    <definedName name="wrn.original." localSheetId="8" hidden="1">{"Original",#N/A,FALSE,"CENTBANK";"Original",#N/A,FALSE,"COMBANKS"}</definedName>
    <definedName name="wrn.original." hidden="1">{"Original",#N/A,FALSE,"CENTBANK";"Original",#N/A,FALSE,"COMBANKS"}</definedName>
    <definedName name="wrn.Output._.tables." localSheetId="7" hidden="1">{#N/A,#N/A,FALSE,"I";#N/A,#N/A,FALSE,"J";#N/A,#N/A,FALSE,"K";#N/A,#N/A,FALSE,"L";#N/A,#N/A,FALSE,"M";#N/A,#N/A,FALSE,"N";#N/A,#N/A,FALSE,"O"}</definedName>
    <definedName name="wrn.Output._.tables." localSheetId="6" hidden="1">{#N/A,#N/A,FALSE,"I";#N/A,#N/A,FALSE,"J";#N/A,#N/A,FALSE,"K";#N/A,#N/A,FALSE,"L";#N/A,#N/A,FALSE,"M";#N/A,#N/A,FALSE,"N";#N/A,#N/A,FALSE,"O"}</definedName>
    <definedName name="wrn.Output._.tables." localSheetId="0" hidden="1">{#N/A,#N/A,FALSE,"I";#N/A,#N/A,FALSE,"J";#N/A,#N/A,FALSE,"K";#N/A,#N/A,FALSE,"L";#N/A,#N/A,FALSE,"M";#N/A,#N/A,FALSE,"N";#N/A,#N/A,FALSE,"O"}</definedName>
    <definedName name="wrn.Output._.tables." localSheetId="1" hidden="1">{#N/A,#N/A,FALSE,"I";#N/A,#N/A,FALSE,"J";#N/A,#N/A,FALSE,"K";#N/A,#N/A,FALSE,"L";#N/A,#N/A,FALSE,"M";#N/A,#N/A,FALSE,"N";#N/A,#N/A,FALSE,"O"}</definedName>
    <definedName name="wrn.Output._.tables." localSheetId="2" hidden="1">{#N/A,#N/A,FALSE,"I";#N/A,#N/A,FALSE,"J";#N/A,#N/A,FALSE,"K";#N/A,#N/A,FALSE,"L";#N/A,#N/A,FALSE,"M";#N/A,#N/A,FALSE,"N";#N/A,#N/A,FALSE,"O"}</definedName>
    <definedName name="wrn.Output._.tables." localSheetId="8" hidden="1">{#N/A,#N/A,FALSE,"I";#N/A,#N/A,FALSE,"J";#N/A,#N/A,FALSE,"K";#N/A,#N/A,FALSE,"L";#N/A,#N/A,FALSE,"M";#N/A,#N/A,FALSE,"N";#N/A,#N/A,FALSE,"O"}</definedName>
    <definedName name="wrn.Output._.tables." hidden="1">{#N/A,#N/A,FALSE,"I";#N/A,#N/A,FALSE,"J";#N/A,#N/A,FALSE,"K";#N/A,#N/A,FALSE,"L";#N/A,#N/A,FALSE,"M";#N/A,#N/A,FALSE,"N";#N/A,#N/A,FALSE,"O"}</definedName>
    <definedName name="wrn.PCPI." localSheetId="7" hidden="1">{#N/A,#N/A,FALSE,"PCPI"}</definedName>
    <definedName name="wrn.PCPI." localSheetId="6" hidden="1">{#N/A,#N/A,FALSE,"PCPI"}</definedName>
    <definedName name="wrn.PCPI." localSheetId="0" hidden="1">{#N/A,#N/A,FALSE,"PCPI"}</definedName>
    <definedName name="wrn.PCPI." localSheetId="1" hidden="1">{#N/A,#N/A,FALSE,"PCPI"}</definedName>
    <definedName name="wrn.PCPI." localSheetId="2" hidden="1">{#N/A,#N/A,FALSE,"PCPI"}</definedName>
    <definedName name="wrn.PCPI." localSheetId="8" hidden="1">{#N/A,#N/A,FALSE,"PCPI"}</definedName>
    <definedName name="wrn.PCPI." hidden="1">{#N/A,#N/A,FALSE,"PCPI"}</definedName>
    <definedName name="wrn.PENSION." localSheetId="7" hidden="1">{#N/A,#N/A,FALSE,"PENSION"}</definedName>
    <definedName name="wrn.PENSION." localSheetId="6" hidden="1">{#N/A,#N/A,FALSE,"PENSION"}</definedName>
    <definedName name="wrn.PENSION." localSheetId="0" hidden="1">{#N/A,#N/A,FALSE,"PENSION"}</definedName>
    <definedName name="wrn.PENSION." localSheetId="1" hidden="1">{#N/A,#N/A,FALSE,"PENSION"}</definedName>
    <definedName name="wrn.PENSION." localSheetId="2" hidden="1">{#N/A,#N/A,FALSE,"PENSION"}</definedName>
    <definedName name="wrn.PENSION." localSheetId="8" hidden="1">{#N/A,#N/A,FALSE,"PENSION"}</definedName>
    <definedName name="wrn.PENSION." hidden="1">{#N/A,#N/A,FALSE,"PENSION"}</definedName>
    <definedName name="wrn.Program." localSheetId="7" hidden="1">{"Tab1",#N/A,FALSE,"P";"Tab2",#N/A,FALSE,"P"}</definedName>
    <definedName name="wrn.Program." localSheetId="6" hidden="1">{"Tab1",#N/A,FALSE,"P";"Tab2",#N/A,FALSE,"P"}</definedName>
    <definedName name="wrn.Program." localSheetId="0" hidden="1">{"Tab1",#N/A,FALSE,"P";"Tab2",#N/A,FALSE,"P"}</definedName>
    <definedName name="wrn.Program." localSheetId="1" hidden="1">{"Tab1",#N/A,FALSE,"P";"Tab2",#N/A,FALSE,"P"}</definedName>
    <definedName name="wrn.Program." localSheetId="2" hidden="1">{"Tab1",#N/A,FALSE,"P";"Tab2",#N/A,FALSE,"P"}</definedName>
    <definedName name="wrn.Program." localSheetId="8" hidden="1">{"Tab1",#N/A,FALSE,"P";"Tab2",#N/A,FALSE,"P"}</definedName>
    <definedName name="wrn.Program." hidden="1">{"Tab1",#N/A,FALSE,"P";"Tab2",#N/A,FALSE,"P"}</definedName>
    <definedName name="wrn.PRUDENT." localSheetId="7" hidden="1">{#N/A,#N/A,FALSE,"PRUDENT"}</definedName>
    <definedName name="wrn.PRUDENT." localSheetId="6" hidden="1">{#N/A,#N/A,FALSE,"PRUDENT"}</definedName>
    <definedName name="wrn.PRUDENT." localSheetId="0" hidden="1">{#N/A,#N/A,FALSE,"PRUDENT"}</definedName>
    <definedName name="wrn.PRUDENT." localSheetId="1" hidden="1">{#N/A,#N/A,FALSE,"PRUDENT"}</definedName>
    <definedName name="wrn.PRUDENT." localSheetId="2" hidden="1">{#N/A,#N/A,FALSE,"PRUDENT"}</definedName>
    <definedName name="wrn.PRUDENT." localSheetId="8" hidden="1">{#N/A,#N/A,FALSE,"PRUDENT"}</definedName>
    <definedName name="wrn.PRUDENT." hidden="1">{#N/A,#N/A,FALSE,"PRUDENT"}</definedName>
    <definedName name="wrn.PUBLEXP." localSheetId="7" hidden="1">{#N/A,#N/A,FALSE,"PUBLEXP"}</definedName>
    <definedName name="wrn.PUBLEXP." localSheetId="6" hidden="1">{#N/A,#N/A,FALSE,"PUBLEXP"}</definedName>
    <definedName name="wrn.PUBLEXP." localSheetId="0" hidden="1">{#N/A,#N/A,FALSE,"PUBLEXP"}</definedName>
    <definedName name="wrn.PUBLEXP." localSheetId="1" hidden="1">{#N/A,#N/A,FALSE,"PUBLEXP"}</definedName>
    <definedName name="wrn.PUBLEXP." localSheetId="2" hidden="1">{#N/A,#N/A,FALSE,"PUBLEXP"}</definedName>
    <definedName name="wrn.PUBLEXP." localSheetId="8" hidden="1">{#N/A,#N/A,FALSE,"PUBLEXP"}</definedName>
    <definedName name="wrn.PUBLEXP." hidden="1">{#N/A,#N/A,FALSE,"PUBLEXP"}</definedName>
    <definedName name="wrn.quarters._.98." localSheetId="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TABS." localSheetId="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pred." localSheetId="7" hidden="1">{"bop94-99",#N/A,FALSE,"BOP";"bgdp94-99",#N/A,FALSE,"BOPGDP";"exp94-99",#N/A,FALSE,"EXP";"imp94-99",#N/A,FALSE,"IMP";"tt9499",#N/A,FALSE,"TT";"ss94-99",#N/A,FALSE,"SERV";"tran94-99",#N/A,FALSE,"TRAN";"dis95-98",#N/A,FALSE,"DISB";"amor94-99",#N/A,FALSE,"AMOR";"int94-98",#N/A,FALSE,"INT";"debt94-99",#N/A,FALSE,"DEBT"}</definedName>
    <definedName name="wrn.repred." localSheetId="6" hidden="1">{"bop94-99",#N/A,FALSE,"BOP";"bgdp94-99",#N/A,FALSE,"BOPGDP";"exp94-99",#N/A,FALSE,"EXP";"imp94-99",#N/A,FALSE,"IMP";"tt9499",#N/A,FALSE,"TT";"ss94-99",#N/A,FALSE,"SERV";"tran94-99",#N/A,FALSE,"TRAN";"dis95-98",#N/A,FALSE,"DISB";"amor94-99",#N/A,FALSE,"AMOR";"int94-98",#N/A,FALSE,"INT";"debt94-99",#N/A,FALSE,"DEBT"}</definedName>
    <definedName name="wrn.repred." localSheetId="0" hidden="1">{"bop94-99",#N/A,FALSE,"BOP";"bgdp94-99",#N/A,FALSE,"BOPGDP";"exp94-99",#N/A,FALSE,"EXP";"imp94-99",#N/A,FALSE,"IMP";"tt9499",#N/A,FALSE,"TT";"ss94-99",#N/A,FALSE,"SERV";"tran94-99",#N/A,FALSE,"TRAN";"dis95-98",#N/A,FALSE,"DISB";"amor94-99",#N/A,FALSE,"AMOR";"int94-98",#N/A,FALSE,"INT";"debt94-99",#N/A,FALSE,"DEBT"}</definedName>
    <definedName name="wrn.repred." localSheetId="1" hidden="1">{"bop94-99",#N/A,FALSE,"BOP";"bgdp94-99",#N/A,FALSE,"BOPGDP";"exp94-99",#N/A,FALSE,"EXP";"imp94-99",#N/A,FALSE,"IMP";"tt9499",#N/A,FALSE,"TT";"ss94-99",#N/A,FALSE,"SERV";"tran94-99",#N/A,FALSE,"TRAN";"dis95-98",#N/A,FALSE,"DISB";"amor94-99",#N/A,FALSE,"AMOR";"int94-98",#N/A,FALSE,"INT";"debt94-99",#N/A,FALSE,"DEBT"}</definedName>
    <definedName name="wrn.repred." localSheetId="2" hidden="1">{"bop94-99",#N/A,FALSE,"BOP";"bgdp94-99",#N/A,FALSE,"BOPGDP";"exp94-99",#N/A,FALSE,"EXP";"imp94-99",#N/A,FALSE,"IMP";"tt9499",#N/A,FALSE,"TT";"ss94-99",#N/A,FALSE,"SERV";"tran94-99",#N/A,FALSE,"TRAN";"dis95-98",#N/A,FALSE,"DISB";"amor94-99",#N/A,FALSE,"AMOR";"int94-98",#N/A,FALSE,"INT";"debt94-99",#N/A,FALSE,"DEBT"}</definedName>
    <definedName name="wrn.repred." localSheetId="8" hidden="1">{"bop94-99",#N/A,FALSE,"BOP";"bgdp94-99",#N/A,FALSE,"BOPGDP";"exp94-99",#N/A,FALSE,"EXP";"imp94-99",#N/A,FALSE,"IMP";"tt9499",#N/A,FALSE,"TT";"ss94-99",#N/A,FALSE,"SERV";"tran94-99",#N/A,FALSE,"TRAN";"dis95-98",#N/A,FALSE,"DISB";"amor94-99",#N/A,FALSE,"AMOR";"int94-98",#N/A,FALSE,"INT";"debt94-99",#N/A,FALSE,"DEBT"}</definedName>
    <definedName name="wrn.repred." hidden="1">{"bop94-99",#N/A,FALSE,"BOP";"bgdp94-99",#N/A,FALSE,"BOPGDP";"exp94-99",#N/A,FALSE,"EXP";"imp94-99",#N/A,FALSE,"IMP";"tt9499",#N/A,FALSE,"TT";"ss94-99",#N/A,FALSE,"SERV";"tran94-99",#N/A,FALSE,"TRAN";"dis95-98",#N/A,FALSE,"DISB";"amor94-99",#N/A,FALSE,"AMOR";"int94-98",#N/A,FALSE,"INT";"debt94-99",#N/A,FALSE,"DEBT"}</definedName>
    <definedName name="wrn.RestGGPIB." localSheetId="7" hidden="1">{#N/A,#N/A,FALSE,"RestGGPIB"}</definedName>
    <definedName name="wrn.RestGGPIB." localSheetId="6" hidden="1">{#N/A,#N/A,FALSE,"RestGGPIB"}</definedName>
    <definedName name="wrn.RestGGPIB." localSheetId="0" hidden="1">{#N/A,#N/A,FALSE,"RestGGPIB"}</definedName>
    <definedName name="wrn.RestGGPIB." localSheetId="1" hidden="1">{#N/A,#N/A,FALSE,"RestGGPIB"}</definedName>
    <definedName name="wrn.RestGGPIB." localSheetId="2" hidden="1">{#N/A,#N/A,FALSE,"RestGGPIB"}</definedName>
    <definedName name="wrn.RestGGPIB." localSheetId="8" hidden="1">{#N/A,#N/A,FALSE,"RestGGPIB"}</definedName>
    <definedName name="wrn.RestGGPIB." hidden="1">{#N/A,#N/A,FALSE,"RestGGPIB"}</definedName>
    <definedName name="wrn.REVSHARE." localSheetId="7" hidden="1">{#N/A,#N/A,FALSE,"REVSHARE"}</definedName>
    <definedName name="wrn.REVSHARE." localSheetId="6" hidden="1">{#N/A,#N/A,FALSE,"REVSHARE"}</definedName>
    <definedName name="wrn.REVSHARE." localSheetId="0" hidden="1">{#N/A,#N/A,FALSE,"REVSHARE"}</definedName>
    <definedName name="wrn.REVSHARE." localSheetId="1" hidden="1">{#N/A,#N/A,FALSE,"REVSHARE"}</definedName>
    <definedName name="wrn.REVSHARE." localSheetId="2" hidden="1">{#N/A,#N/A,FALSE,"REVSHARE"}</definedName>
    <definedName name="wrn.REVSHARE." localSheetId="8" hidden="1">{#N/A,#N/A,FALSE,"REVSHARE"}</definedName>
    <definedName name="wrn.REVSHARE." hidden="1">{#N/A,#N/A,FALSE,"REVSHARE"}</definedName>
    <definedName name="wrn.Riqfin." localSheetId="7" hidden="1">{"Riqfin97",#N/A,FALSE,"Tran";"Riqfinpro",#N/A,FALSE,"Tran"}</definedName>
    <definedName name="wrn.Riqfin." localSheetId="6" hidden="1">{"Riqfin97",#N/A,FALSE,"Tran";"Riqfinpro",#N/A,FALSE,"Tran"}</definedName>
    <definedName name="wrn.Riqfin." localSheetId="0" hidden="1">{"Riqfin97",#N/A,FALSE,"Tran";"Riqfinpro",#N/A,FALSE,"Tran"}</definedName>
    <definedName name="wrn.Riqfin." localSheetId="1" hidden="1">{"Riqfin97",#N/A,FALSE,"Tran";"Riqfinpro",#N/A,FALSE,"Tran"}</definedName>
    <definedName name="wrn.Riqfin." localSheetId="2" hidden="1">{"Riqfin97",#N/A,FALSE,"Tran";"Riqfinpro",#N/A,FALSE,"Tran"}</definedName>
    <definedName name="wrn.Riqfin." localSheetId="8" hidden="1">{"Riqfin97",#N/A,FALSE,"Tran";"Riqfinpro",#N/A,FALSE,"Tran"}</definedName>
    <definedName name="wrn.Riqfin." hidden="1">{"Riqfin97",#N/A,FALSE,"Tran";"Riqfinpro",#N/A,FALSE,"Tran"}</definedName>
    <definedName name="wrn.sreport9899." localSheetId="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SPIB." localSheetId="7" hidden="1">{#N/A,#N/A,FALSE,"SSPIB"}</definedName>
    <definedName name="wrn.SSPIB." localSheetId="6" hidden="1">{#N/A,#N/A,FALSE,"SSPIB"}</definedName>
    <definedName name="wrn.SSPIB." localSheetId="0" hidden="1">{#N/A,#N/A,FALSE,"SSPIB"}</definedName>
    <definedName name="wrn.SSPIB." localSheetId="1" hidden="1">{#N/A,#N/A,FALSE,"SSPIB"}</definedName>
    <definedName name="wrn.SSPIB." localSheetId="2" hidden="1">{#N/A,#N/A,FALSE,"SSPIB"}</definedName>
    <definedName name="wrn.SSPIB." localSheetId="8" hidden="1">{#N/A,#N/A,FALSE,"SSPIB"}</definedName>
    <definedName name="wrn.SSPIB." hidden="1">{#N/A,#N/A,FALSE,"SSPIB"}</definedName>
    <definedName name="wrn.Staff._.Report._.Tables." localSheetId="7" hidden="1">{#N/A,#N/A,FALSE,"SR1";#N/A,#N/A,FALSE,"SR2";#N/A,#N/A,FALSE,"SR3";#N/A,#N/A,FALSE,"SR4"}</definedName>
    <definedName name="wrn.Staff._.Report._.Tables." localSheetId="6" hidden="1">{#N/A,#N/A,FALSE,"SR1";#N/A,#N/A,FALSE,"SR2";#N/A,#N/A,FALSE,"SR3";#N/A,#N/A,FALSE,"SR4"}</definedName>
    <definedName name="wrn.Staff._.Report._.Tables." localSheetId="0" hidden="1">{#N/A,#N/A,FALSE,"SR1";#N/A,#N/A,FALSE,"SR2";#N/A,#N/A,FALSE,"SR3";#N/A,#N/A,FALSE,"SR4"}</definedName>
    <definedName name="wrn.Staff._.Report._.Tables." localSheetId="1" hidden="1">{#N/A,#N/A,FALSE,"SR1";#N/A,#N/A,FALSE,"SR2";#N/A,#N/A,FALSE,"SR3";#N/A,#N/A,FALSE,"SR4"}</definedName>
    <definedName name="wrn.Staff._.Report._.Tables." localSheetId="2" hidden="1">{#N/A,#N/A,FALSE,"SR1";#N/A,#N/A,FALSE,"SR2";#N/A,#N/A,FALSE,"SR3";#N/A,#N/A,FALSE,"SR4"}</definedName>
    <definedName name="wrn.Staff._.Report._.Tables." localSheetId="8" hidden="1">{#N/A,#N/A,FALSE,"SR1";#N/A,#N/A,FALSE,"SR2";#N/A,#N/A,FALSE,"SR3";#N/A,#N/A,FALSE,"SR4"}</definedName>
    <definedName name="wrn.Staff._.Report._.Tables." hidden="1">{#N/A,#N/A,FALSE,"SR1";#N/A,#N/A,FALSE,"SR2";#N/A,#N/A,FALSE,"SR3";#N/A,#N/A,FALSE,"SR4"}</definedName>
    <definedName name="wrn.staffreport." localSheetId="7" hidden="1">{#N/A,#N/A,FALSE,"slvsrtb1";#N/A,#N/A,FALSE,"slvsrtb2";#N/A,#N/A,FALSE,"slvsrtb3";#N/A,#N/A,FALSE,"slvsrtb4";#N/A,#N/A,FALSE,"slvsrtb5";#N/A,#N/A,FALSE,"slvsrtb6";#N/A,#N/A,FALSE,"slvsrtb7";#N/A,#N/A,FALSE,"slvsrtb8";#N/A,#N/A,FALSE,"slvsrtb9";#N/A,#N/A,FALSE,"slvsrtb10";#N/A,#N/A,FALSE,"slvsrtb12"}</definedName>
    <definedName name="wrn.staffreport." localSheetId="6" hidden="1">{#N/A,#N/A,FALSE,"slvsrtb1";#N/A,#N/A,FALSE,"slvsrtb2";#N/A,#N/A,FALSE,"slvsrtb3";#N/A,#N/A,FALSE,"slvsrtb4";#N/A,#N/A,FALSE,"slvsrtb5";#N/A,#N/A,FALSE,"slvsrtb6";#N/A,#N/A,FALSE,"slvsrtb7";#N/A,#N/A,FALSE,"slvsrtb8";#N/A,#N/A,FALSE,"slvsrtb9";#N/A,#N/A,FALSE,"slvsrtb10";#N/A,#N/A,FALSE,"slvsrtb12"}</definedName>
    <definedName name="wrn.staffreport." localSheetId="0" hidden="1">{#N/A,#N/A,FALSE,"slvsrtb1";#N/A,#N/A,FALSE,"slvsrtb2";#N/A,#N/A,FALSE,"slvsrtb3";#N/A,#N/A,FALSE,"slvsrtb4";#N/A,#N/A,FALSE,"slvsrtb5";#N/A,#N/A,FALSE,"slvsrtb6";#N/A,#N/A,FALSE,"slvsrtb7";#N/A,#N/A,FALSE,"slvsrtb8";#N/A,#N/A,FALSE,"slvsrtb9";#N/A,#N/A,FALSE,"slvsrtb10";#N/A,#N/A,FALSE,"slvsrtb12"}</definedName>
    <definedName name="wrn.staffreport." localSheetId="1" hidden="1">{#N/A,#N/A,FALSE,"slvsrtb1";#N/A,#N/A,FALSE,"slvsrtb2";#N/A,#N/A,FALSE,"slvsrtb3";#N/A,#N/A,FALSE,"slvsrtb4";#N/A,#N/A,FALSE,"slvsrtb5";#N/A,#N/A,FALSE,"slvsrtb6";#N/A,#N/A,FALSE,"slvsrtb7";#N/A,#N/A,FALSE,"slvsrtb8";#N/A,#N/A,FALSE,"slvsrtb9";#N/A,#N/A,FALSE,"slvsrtb10";#N/A,#N/A,FALSE,"slvsrtb12"}</definedName>
    <definedName name="wrn.staffreport." localSheetId="2" hidden="1">{#N/A,#N/A,FALSE,"slvsrtb1";#N/A,#N/A,FALSE,"slvsrtb2";#N/A,#N/A,FALSE,"slvsrtb3";#N/A,#N/A,FALSE,"slvsrtb4";#N/A,#N/A,FALSE,"slvsrtb5";#N/A,#N/A,FALSE,"slvsrtb6";#N/A,#N/A,FALSE,"slvsrtb7";#N/A,#N/A,FALSE,"slvsrtb8";#N/A,#N/A,FALSE,"slvsrtb9";#N/A,#N/A,FALSE,"slvsrtb10";#N/A,#N/A,FALSE,"slvsrtb12"}</definedName>
    <definedName name="wrn.staffreport." localSheetId="8"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TATE." localSheetId="7" hidden="1">{#N/A,#N/A,FALSE,"STATE"}</definedName>
    <definedName name="wrn.STATE." localSheetId="6" hidden="1">{#N/A,#N/A,FALSE,"STATE"}</definedName>
    <definedName name="wrn.STATE." localSheetId="0" hidden="1">{#N/A,#N/A,FALSE,"STATE"}</definedName>
    <definedName name="wrn.STATE." localSheetId="1" hidden="1">{#N/A,#N/A,FALSE,"STATE"}</definedName>
    <definedName name="wrn.STATE." localSheetId="2" hidden="1">{#N/A,#N/A,FALSE,"STATE"}</definedName>
    <definedName name="wrn.STATE." localSheetId="8" hidden="1">{#N/A,#N/A,FALSE,"STATE"}</definedName>
    <definedName name="wrn.STATE." hidden="1">{#N/A,#N/A,FALSE,"STATE"}</definedName>
    <definedName name="wrn.TAXARREARS." localSheetId="7" hidden="1">{#N/A,#N/A,FALSE,"TAXARREARS"}</definedName>
    <definedName name="wrn.TAXARREARS." localSheetId="6" hidden="1">{#N/A,#N/A,FALSE,"TAXARREARS"}</definedName>
    <definedName name="wrn.TAXARREARS." localSheetId="0" hidden="1">{#N/A,#N/A,FALSE,"TAXARREARS"}</definedName>
    <definedName name="wrn.TAXARREARS." localSheetId="1" hidden="1">{#N/A,#N/A,FALSE,"TAXARREARS"}</definedName>
    <definedName name="wrn.TAXARREARS." localSheetId="2" hidden="1">{#N/A,#N/A,FALSE,"TAXARREARS"}</definedName>
    <definedName name="wrn.TAXARREARS." localSheetId="8" hidden="1">{#N/A,#N/A,FALSE,"TAXARREARS"}</definedName>
    <definedName name="wrn.TAXARREARS." hidden="1">{#N/A,#N/A,FALSE,"TAXARREARS"}</definedName>
    <definedName name="wrn.TAXPAYRS." localSheetId="7" hidden="1">{#N/A,#N/A,FALSE,"TAXPAYRS"}</definedName>
    <definedName name="wrn.TAXPAYRS." localSheetId="6" hidden="1">{#N/A,#N/A,FALSE,"TAXPAYRS"}</definedName>
    <definedName name="wrn.TAXPAYRS." localSheetId="0" hidden="1">{#N/A,#N/A,FALSE,"TAXPAYRS"}</definedName>
    <definedName name="wrn.TAXPAYRS." localSheetId="1" hidden="1">{#N/A,#N/A,FALSE,"TAXPAYRS"}</definedName>
    <definedName name="wrn.TAXPAYRS." localSheetId="2" hidden="1">{#N/A,#N/A,FALSE,"TAXPAYRS"}</definedName>
    <definedName name="wrn.TAXPAYRS." localSheetId="8" hidden="1">{#N/A,#N/A,FALSE,"TAXPAYRS"}</definedName>
    <definedName name="wrn.TAXPAYRS." hidden="1">{#N/A,#N/A,FALSE,"TAXPAYRS"}</definedName>
    <definedName name="wrn.TRADE." localSheetId="7" hidden="1">{#N/A,#N/A,FALSE,"TRADE"}</definedName>
    <definedName name="wrn.TRADE." localSheetId="6" hidden="1">{#N/A,#N/A,FALSE,"TRADE"}</definedName>
    <definedName name="wrn.TRADE." localSheetId="0" hidden="1">{#N/A,#N/A,FALSE,"TRADE"}</definedName>
    <definedName name="wrn.TRADE." localSheetId="1" hidden="1">{#N/A,#N/A,FALSE,"TRADE"}</definedName>
    <definedName name="wrn.TRADE." localSheetId="2" hidden="1">{#N/A,#N/A,FALSE,"TRADE"}</definedName>
    <definedName name="wrn.TRADE." localSheetId="8" hidden="1">{#N/A,#N/A,FALSE,"TRADE"}</definedName>
    <definedName name="wrn.TRADE." hidden="1">{#N/A,#N/A,FALSE,"TRADE"}</definedName>
    <definedName name="wrn.TRANSPORT." localSheetId="7" hidden="1">{#N/A,#N/A,FALSE,"TRANPORT"}</definedName>
    <definedName name="wrn.TRANSPORT." localSheetId="6" hidden="1">{#N/A,#N/A,FALSE,"TRANPORT"}</definedName>
    <definedName name="wrn.TRANSPORT." localSheetId="0" hidden="1">{#N/A,#N/A,FALSE,"TRANPORT"}</definedName>
    <definedName name="wrn.TRANSPORT." localSheetId="1" hidden="1">{#N/A,#N/A,FALSE,"TRANPORT"}</definedName>
    <definedName name="wrn.TRANSPORT." localSheetId="2" hidden="1">{#N/A,#N/A,FALSE,"TRANPORT"}</definedName>
    <definedName name="wrn.TRANSPORT." localSheetId="8" hidden="1">{#N/A,#N/A,FALSE,"TRANPORT"}</definedName>
    <definedName name="wrn.TRANSPORT." hidden="1">{#N/A,#N/A,FALSE,"TRANPORT"}</definedName>
    <definedName name="wrn.UNEMPL." localSheetId="7" hidden="1">{#N/A,#N/A,FALSE,"EMP_POP";#N/A,#N/A,FALSE,"UNEMPL"}</definedName>
    <definedName name="wrn.UNEMPL." localSheetId="6" hidden="1">{#N/A,#N/A,FALSE,"EMP_POP";#N/A,#N/A,FALSE,"UNEMPL"}</definedName>
    <definedName name="wrn.UNEMPL." localSheetId="0" hidden="1">{#N/A,#N/A,FALSE,"EMP_POP";#N/A,#N/A,FALSE,"UNEMPL"}</definedName>
    <definedName name="wrn.UNEMPL." localSheetId="1" hidden="1">{#N/A,#N/A,FALSE,"EMP_POP";#N/A,#N/A,FALSE,"UNEMPL"}</definedName>
    <definedName name="wrn.UNEMPL." localSheetId="2" hidden="1">{#N/A,#N/A,FALSE,"EMP_POP";#N/A,#N/A,FALSE,"UNEMPL"}</definedName>
    <definedName name="wrn.UNEMPL." localSheetId="8" hidden="1">{#N/A,#N/A,FALSE,"EMP_POP";#N/A,#N/A,FALSE,"UNEMPL"}</definedName>
    <definedName name="wrn.UNEMPL." hidden="1">{#N/A,#N/A,FALSE,"EMP_POP";#N/A,#N/A,FALSE,"UNEMPL"}</definedName>
    <definedName name="wrn.WAGES." localSheetId="7" hidden="1">{#N/A,#N/A,FALSE,"WAGES"}</definedName>
    <definedName name="wrn.WAGES." localSheetId="6" hidden="1">{#N/A,#N/A,FALSE,"WAGES"}</definedName>
    <definedName name="wrn.WAGES." localSheetId="0" hidden="1">{#N/A,#N/A,FALSE,"WAGES"}</definedName>
    <definedName name="wrn.WAGES." localSheetId="1" hidden="1">{#N/A,#N/A,FALSE,"WAGES"}</definedName>
    <definedName name="wrn.WAGES." localSheetId="2" hidden="1">{#N/A,#N/A,FALSE,"WAGES"}</definedName>
    <definedName name="wrn.WAGES." localSheetId="8" hidden="1">{#N/A,#N/A,FALSE,"WAGES"}</definedName>
    <definedName name="wrn.WAGES." hidden="1">{#N/A,#N/A,FALSE,"WAGES"}</definedName>
    <definedName name="wrn.WEO." localSheetId="7" hidden="1">{"WEO",#N/A,FALSE,"T"}</definedName>
    <definedName name="wrn.WEO." localSheetId="6" hidden="1">{"WEO",#N/A,FALSE,"T"}</definedName>
    <definedName name="wrn.WEO." localSheetId="0" hidden="1">{"WEO",#N/A,FALSE,"T"}</definedName>
    <definedName name="wrn.WEO." localSheetId="1" hidden="1">{"WEO",#N/A,FALSE,"T"}</definedName>
    <definedName name="wrn.WEO." localSheetId="2" hidden="1">{"WEO",#N/A,FALSE,"T"}</definedName>
    <definedName name="wrn.WEO." localSheetId="8" hidden="1">{"WEO",#N/A,FALSE,"T"}</definedName>
    <definedName name="wrn.WEO." hidden="1">{"WEO",#N/A,FALSE,"T"}</definedName>
    <definedName name="Wt_d">[51]CIRRs!$C$59</definedName>
    <definedName name="wtewt" localSheetId="7" hidden="1">#REF!</definedName>
    <definedName name="wtewt" localSheetId="6" hidden="1">#REF!</definedName>
    <definedName name="wtewt" localSheetId="0" hidden="1">#REF!</definedName>
    <definedName name="wtewt" localSheetId="1" hidden="1">#REF!</definedName>
    <definedName name="wtewt" localSheetId="2" hidden="1">#REF!</definedName>
    <definedName name="wtewt" localSheetId="8" hidden="1">#REF!</definedName>
    <definedName name="wtewt" hidden="1">#REF!</definedName>
    <definedName name="wvu.PLA1." localSheetId="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7"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 hidden="1">[122]M!#REF!</definedName>
    <definedName name="www" localSheetId="7" hidden="1">{"Riqfin97",#N/A,FALSE,"Tran";"Riqfinpro",#N/A,FALSE,"Tran"}</definedName>
    <definedName name="www" localSheetId="6" hidden="1">{"Riqfin97",#N/A,FALSE,"Tran";"Riqfinpro",#N/A,FALSE,"Tran"}</definedName>
    <definedName name="www" localSheetId="0" hidden="1">{"Riqfin97",#N/A,FALSE,"Tran";"Riqfinpro",#N/A,FALSE,"Tran"}</definedName>
    <definedName name="www" localSheetId="1" hidden="1">{"Riqfin97",#N/A,FALSE,"Tran";"Riqfinpro",#N/A,FALSE,"Tran"}</definedName>
    <definedName name="www" localSheetId="2" hidden="1">{"Riqfin97",#N/A,FALSE,"Tran";"Riqfinpro",#N/A,FALSE,"Tran"}</definedName>
    <definedName name="www" localSheetId="8" hidden="1">{"Riqfin97",#N/A,FALSE,"Tran";"Riqfinpro",#N/A,FALSE,"Tran"}</definedName>
    <definedName name="www" hidden="1">{"Riqfin97",#N/A,FALSE,"Tran";"Riqfinpro",#N/A,FALSE,"Tran"}</definedName>
    <definedName name="wwwjjj" localSheetId="7" hidden="1">{#N/A,#N/A,FALSE,"slvsrtb1";#N/A,#N/A,FALSE,"slvsrtb2";#N/A,#N/A,FALSE,"slvsrtb3";#N/A,#N/A,FALSE,"slvsrtb4";#N/A,#N/A,FALSE,"slvsrtb5";#N/A,#N/A,FALSE,"slvsrtb6";#N/A,#N/A,FALSE,"slvsrtb7";#N/A,#N/A,FALSE,"slvsrtb8";#N/A,#N/A,FALSE,"slvsrtb9";#N/A,#N/A,FALSE,"slvsrtb10";#N/A,#N/A,FALSE,"slvsrtb12"}</definedName>
    <definedName name="wwwjjj" localSheetId="6" hidden="1">{#N/A,#N/A,FALSE,"slvsrtb1";#N/A,#N/A,FALSE,"slvsrtb2";#N/A,#N/A,FALSE,"slvsrtb3";#N/A,#N/A,FALSE,"slvsrtb4";#N/A,#N/A,FALSE,"slvsrtb5";#N/A,#N/A,FALSE,"slvsrtb6";#N/A,#N/A,FALSE,"slvsrtb7";#N/A,#N/A,FALSE,"slvsrtb8";#N/A,#N/A,FALSE,"slvsrtb9";#N/A,#N/A,FALSE,"slvsrtb10";#N/A,#N/A,FALSE,"slvsrtb12"}</definedName>
    <definedName name="wwwjjj" localSheetId="0" hidden="1">{#N/A,#N/A,FALSE,"slvsrtb1";#N/A,#N/A,FALSE,"slvsrtb2";#N/A,#N/A,FALSE,"slvsrtb3";#N/A,#N/A,FALSE,"slvsrtb4";#N/A,#N/A,FALSE,"slvsrtb5";#N/A,#N/A,FALSE,"slvsrtb6";#N/A,#N/A,FALSE,"slvsrtb7";#N/A,#N/A,FALSE,"slvsrtb8";#N/A,#N/A,FALSE,"slvsrtb9";#N/A,#N/A,FALSE,"slvsrtb10";#N/A,#N/A,FALSE,"slvsrtb12"}</definedName>
    <definedName name="wwwjjj" localSheetId="1" hidden="1">{#N/A,#N/A,FALSE,"slvsrtb1";#N/A,#N/A,FALSE,"slvsrtb2";#N/A,#N/A,FALSE,"slvsrtb3";#N/A,#N/A,FALSE,"slvsrtb4";#N/A,#N/A,FALSE,"slvsrtb5";#N/A,#N/A,FALSE,"slvsrtb6";#N/A,#N/A,FALSE,"slvsrtb7";#N/A,#N/A,FALSE,"slvsrtb8";#N/A,#N/A,FALSE,"slvsrtb9";#N/A,#N/A,FALSE,"slvsrtb10";#N/A,#N/A,FALSE,"slvsrtb12"}</definedName>
    <definedName name="wwwjjj" localSheetId="2" hidden="1">{#N/A,#N/A,FALSE,"slvsrtb1";#N/A,#N/A,FALSE,"slvsrtb2";#N/A,#N/A,FALSE,"slvsrtb3";#N/A,#N/A,FALSE,"slvsrtb4";#N/A,#N/A,FALSE,"slvsrtb5";#N/A,#N/A,FALSE,"slvsrtb6";#N/A,#N/A,FALSE,"slvsrtb7";#N/A,#N/A,FALSE,"slvsrtb8";#N/A,#N/A,FALSE,"slvsrtb9";#N/A,#N/A,FALSE,"slvsrtb10";#N/A,#N/A,FALSE,"slvsrtb12"}</definedName>
    <definedName name="wwwjjj" localSheetId="8"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hidden="1">[158]M!#REF!</definedName>
    <definedName name="wwwww" localSheetId="7" hidden="1">{"Minpmon",#N/A,FALSE,"Monthinput"}</definedName>
    <definedName name="wwwww" localSheetId="6" hidden="1">{"Minpmon",#N/A,FALSE,"Monthinput"}</definedName>
    <definedName name="wwwww" localSheetId="0" hidden="1">{"Minpmon",#N/A,FALSE,"Monthinput"}</definedName>
    <definedName name="wwwww" localSheetId="1" hidden="1">{"Minpmon",#N/A,FALSE,"Monthinput"}</definedName>
    <definedName name="wwwww" localSheetId="2" hidden="1">{"Minpmon",#N/A,FALSE,"Monthinput"}</definedName>
    <definedName name="wwwww" localSheetId="8" hidden="1">{"Minpmon",#N/A,FALSE,"Monthinput"}</definedName>
    <definedName name="wwwww" hidden="1">{"Minpmon",#N/A,FALSE,"Monthinput"}</definedName>
    <definedName name="wwwwwww" localSheetId="7" hidden="1">{"Riqfin97",#N/A,FALSE,"Tran";"Riqfinpro",#N/A,FALSE,"Tran"}</definedName>
    <definedName name="wwwwwww" localSheetId="6" hidden="1">{"Riqfin97",#N/A,FALSE,"Tran";"Riqfinpro",#N/A,FALSE,"Tran"}</definedName>
    <definedName name="wwwwwww" localSheetId="0" hidden="1">{"Riqfin97",#N/A,FALSE,"Tran";"Riqfinpro",#N/A,FALSE,"Tran"}</definedName>
    <definedName name="wwwwwww" localSheetId="1" hidden="1">{"Riqfin97",#N/A,FALSE,"Tran";"Riqfinpro",#N/A,FALSE,"Tran"}</definedName>
    <definedName name="wwwwwww" localSheetId="2" hidden="1">{"Riqfin97",#N/A,FALSE,"Tran";"Riqfinpro",#N/A,FALSE,"Tran"}</definedName>
    <definedName name="wwwwwww" localSheetId="8" hidden="1">{"Riqfin97",#N/A,FALSE,"Tran";"Riqfinpro",#N/A,FALSE,"Tran"}</definedName>
    <definedName name="wwwwwww" hidden="1">{"Riqfin97",#N/A,FALSE,"Tran";"Riqfinpro",#N/A,FALSE,"Tran"}</definedName>
    <definedName name="wwwwwwww" localSheetId="7" hidden="1">{"Tab1",#N/A,FALSE,"P";"Tab2",#N/A,FALSE,"P"}</definedName>
    <definedName name="wwwwwwww" localSheetId="6" hidden="1">{"Tab1",#N/A,FALSE,"P";"Tab2",#N/A,FALSE,"P"}</definedName>
    <definedName name="wwwwwwww" localSheetId="0" hidden="1">{"Tab1",#N/A,FALSE,"P";"Tab2",#N/A,FALSE,"P"}</definedName>
    <definedName name="wwwwwwww" localSheetId="1" hidden="1">{"Tab1",#N/A,FALSE,"P";"Tab2",#N/A,FALSE,"P"}</definedName>
    <definedName name="wwwwwwww" localSheetId="2" hidden="1">{"Tab1",#N/A,FALSE,"P";"Tab2",#N/A,FALSE,"P"}</definedName>
    <definedName name="wwwwwwww" localSheetId="8" hidden="1">{"Tab1",#N/A,FALSE,"P";"Tab2",#N/A,FALSE,"P"}</definedName>
    <definedName name="wwwwwwww" hidden="1">{"Tab1",#N/A,FALSE,"P";"Tab2",#N/A,FALSE,"P"}</definedName>
    <definedName name="X" localSheetId="7">#REF!</definedName>
    <definedName name="X" localSheetId="6">#REF!</definedName>
    <definedName name="X" localSheetId="0">#REF!</definedName>
    <definedName name="X" localSheetId="1">#REF!</definedName>
    <definedName name="X" localSheetId="2">#REF!</definedName>
    <definedName name="X" localSheetId="8">#REF!</definedName>
    <definedName name="X">#REF!</definedName>
    <definedName name="X_Rate" localSheetId="7">#REF!</definedName>
    <definedName name="X_Rate" localSheetId="6">#REF!</definedName>
    <definedName name="X_Rate" localSheetId="0">#REF!</definedName>
    <definedName name="X_Rate" localSheetId="1">#REF!</definedName>
    <definedName name="X_Rate" localSheetId="2">#REF!</definedName>
    <definedName name="X_Rate" localSheetId="8">#REF!</definedName>
    <definedName name="X_Rate">#REF!</definedName>
    <definedName name="xa" localSheetId="7">'[159]PIB EN CORR'!#REF!</definedName>
    <definedName name="xa" localSheetId="6">'[159]PIB EN CORR'!#REF!</definedName>
    <definedName name="xa" localSheetId="0">'[159]PIB EN CORR'!#REF!</definedName>
    <definedName name="xa" localSheetId="1">'[159]PIB EN CORR'!#REF!</definedName>
    <definedName name="xa" localSheetId="2">'[159]PIB EN CORR'!#REF!</definedName>
    <definedName name="xa" localSheetId="8">'[159]PIB EN CORR'!#REF!</definedName>
    <definedName name="xa">'[159]PIB EN CORR'!#REF!</definedName>
    <definedName name="xaa">'[160]PIB EN CORR'!$AV$5:$AV$77</definedName>
    <definedName name="XandRev">'[116]tab 3'!$F$63:$Z$65</definedName>
    <definedName name="Xaxis" localSheetId="7">#REF!</definedName>
    <definedName name="Xaxis" localSheetId="6">#REF!</definedName>
    <definedName name="Xaxis" localSheetId="0">#REF!</definedName>
    <definedName name="Xaxis" localSheetId="1">#REF!</definedName>
    <definedName name="Xaxis" localSheetId="2">#REF!</definedName>
    <definedName name="Xaxis" localSheetId="8">#REF!</definedName>
    <definedName name="Xaxis">#REF!</definedName>
    <definedName name="XBANANO" localSheetId="7">#REF!</definedName>
    <definedName name="XBANANO" localSheetId="6">#REF!</definedName>
    <definedName name="XBANANO" localSheetId="0">#REF!</definedName>
    <definedName name="XBANANO" localSheetId="1">#REF!</definedName>
    <definedName name="XBANANO" localSheetId="2">#REF!</definedName>
    <definedName name="XBANANO" localSheetId="8">#REF!</definedName>
    <definedName name="XBANANO">#REF!</definedName>
    <definedName name="xbb" localSheetId="7">'[159]PIB EN CORR'!#REF!</definedName>
    <definedName name="xbb" localSheetId="6">'[159]PIB EN CORR'!#REF!</definedName>
    <definedName name="xbb" localSheetId="0">'[159]PIB EN CORR'!#REF!</definedName>
    <definedName name="xbb" localSheetId="1">'[159]PIB EN CORR'!#REF!</definedName>
    <definedName name="xbb" localSheetId="2">'[159]PIB EN CORR'!#REF!</definedName>
    <definedName name="xbb" localSheetId="8">'[159]PIB EN CORR'!#REF!</definedName>
    <definedName name="xbb">'[159]PIB EN CORR'!#REF!</definedName>
    <definedName name="XBS">[84]SREAL!A$41</definedName>
    <definedName name="xc">'[86]graf 1'!$A$3:$C$28</definedName>
    <definedName name="XCAFE" localSheetId="7">#REF!</definedName>
    <definedName name="XCAFE" localSheetId="6">#REF!</definedName>
    <definedName name="XCAFE" localSheetId="0">#REF!</definedName>
    <definedName name="XCAFE" localSheetId="1">#REF!</definedName>
    <definedName name="XCAFE" localSheetId="2">#REF!</definedName>
    <definedName name="XCAFE" localSheetId="8">#REF!</definedName>
    <definedName name="XCAFE">#REF!</definedName>
    <definedName name="xdr" localSheetId="7">#REF!</definedName>
    <definedName name="xdr" localSheetId="6">#REF!</definedName>
    <definedName name="xdr" localSheetId="0">#REF!</definedName>
    <definedName name="xdr" localSheetId="1">#REF!</definedName>
    <definedName name="xdr" localSheetId="2">#REF!</definedName>
    <definedName name="xdr" localSheetId="8">#REF!</definedName>
    <definedName name="xdr">#REF!</definedName>
    <definedName name="XGS" localSheetId="6">#REF!</definedName>
    <definedName name="XGS" localSheetId="0">#REF!</definedName>
    <definedName name="XGS" localSheetId="2">#REF!</definedName>
    <definedName name="XGS" localSheetId="8">#REF!</definedName>
    <definedName name="XGS">#REF!</definedName>
    <definedName name="XMENSUALES" localSheetId="6">#REF!</definedName>
    <definedName name="XMENSUALES" localSheetId="0">#REF!</definedName>
    <definedName name="XMENSUALES">#REF!</definedName>
    <definedName name="XOF" localSheetId="6">#REF!</definedName>
    <definedName name="XOF" localSheetId="0">#REF!</definedName>
    <definedName name="XOF">#REF!</definedName>
    <definedName name="xr" localSheetId="6">#REF!</definedName>
    <definedName name="xr" localSheetId="0">#REF!</definedName>
    <definedName name="xr">#REF!</definedName>
    <definedName name="xx" localSheetId="7" hidden="1">{"Riqfin97",#N/A,FALSE,"Tran";"Riqfinpro",#N/A,FALSE,"Tran"}</definedName>
    <definedName name="xx" localSheetId="6" hidden="1">{"Riqfin97",#N/A,FALSE,"Tran";"Riqfinpro",#N/A,FALSE,"Tran"}</definedName>
    <definedName name="xx" localSheetId="0" hidden="1">{"Riqfin97",#N/A,FALSE,"Tran";"Riqfinpro",#N/A,FALSE,"Tran"}</definedName>
    <definedName name="xx" localSheetId="1" hidden="1">{"Riqfin97",#N/A,FALSE,"Tran";"Riqfinpro",#N/A,FALSE,"Tran"}</definedName>
    <definedName name="xx" localSheetId="2" hidden="1">{"Riqfin97",#N/A,FALSE,"Tran";"Riqfinpro",#N/A,FALSE,"Tran"}</definedName>
    <definedName name="xx" localSheetId="8" hidden="1">{"Riqfin97",#N/A,FALSE,"Tran";"Riqfinpro",#N/A,FALSE,"Tran"}</definedName>
    <definedName name="xx" hidden="1">{"Riqfin97",#N/A,FALSE,"Tran";"Riqfinpro",#N/A,FALSE,"Tran"}</definedName>
    <definedName name="xxWRS_1">'[45]shared data'!$A$1:$A$77</definedName>
    <definedName name="xxWRS_11" localSheetId="7">#REF!</definedName>
    <definedName name="xxWRS_11" localSheetId="6">#REF!</definedName>
    <definedName name="xxWRS_11" localSheetId="0">#REF!</definedName>
    <definedName name="xxWRS_11" localSheetId="1">#REF!</definedName>
    <definedName name="xxWRS_11" localSheetId="2">#REF!</definedName>
    <definedName name="xxWRS_11" localSheetId="8">#REF!</definedName>
    <definedName name="xxWRS_11">#REF!</definedName>
    <definedName name="xxWRS_19" localSheetId="7">#REF!</definedName>
    <definedName name="xxWRS_19" localSheetId="6">#REF!</definedName>
    <definedName name="xxWRS_19" localSheetId="0">#REF!</definedName>
    <definedName name="xxWRS_19" localSheetId="1">#REF!</definedName>
    <definedName name="xxWRS_19" localSheetId="2">#REF!</definedName>
    <definedName name="xxWRS_19" localSheetId="8">#REF!</definedName>
    <definedName name="xxWRS_19">#REF!</definedName>
    <definedName name="xxWRS_2" localSheetId="6">#REF!</definedName>
    <definedName name="xxWRS_2" localSheetId="0">#REF!</definedName>
    <definedName name="xxWRS_2" localSheetId="1">#REF!</definedName>
    <definedName name="xxWRS_2" localSheetId="2">#REF!</definedName>
    <definedName name="xxWRS_2" localSheetId="8">#REF!</definedName>
    <definedName name="xxWRS_2">#REF!</definedName>
    <definedName name="xxWRS_20" localSheetId="6">#REF!</definedName>
    <definedName name="xxWRS_20" localSheetId="0">#REF!</definedName>
    <definedName name="xxWRS_20">#REF!</definedName>
    <definedName name="xxWRS_3" localSheetId="6">#REF!</definedName>
    <definedName name="xxWRS_3" localSheetId="0">#REF!</definedName>
    <definedName name="xxWRS_3" localSheetId="1">#REF!</definedName>
    <definedName name="xxWRS_3">#REF!</definedName>
    <definedName name="xxWRS_4">[98]Q5!$A$1:$A$104</definedName>
    <definedName name="xxWRS_5">[98]Q6!$A$1:$A$160</definedName>
    <definedName name="xxWRS_6">[98]Q7!$A$1:$A$59</definedName>
    <definedName name="xxWRS_7">[98]Q5!$A$1:$A$109</definedName>
    <definedName name="xxWRS_8">[98]Q6!$A$1:$A$162</definedName>
    <definedName name="xxWRS_9">[98]Q7!$A$1:$A$61</definedName>
    <definedName name="xxx">[111]GDP_WEO!$A$3:$AB$188</definedName>
    <definedName name="XXX1" localSheetId="7">#REF!</definedName>
    <definedName name="XXX1" localSheetId="6">#REF!</definedName>
    <definedName name="XXX1" localSheetId="0">#REF!</definedName>
    <definedName name="XXX1" localSheetId="1">#REF!</definedName>
    <definedName name="XXX1" localSheetId="2">#REF!</definedName>
    <definedName name="XXX1" localSheetId="8">#REF!</definedName>
    <definedName name="XXX1">#REF!</definedName>
    <definedName name="xxxx" localSheetId="7" hidden="1">{"Riqfin97",#N/A,FALSE,"Tran";"Riqfinpro",#N/A,FALSE,"Tran"}</definedName>
    <definedName name="xxxx" localSheetId="6" hidden="1">{"Riqfin97",#N/A,FALSE,"Tran";"Riqfinpro",#N/A,FALSE,"Tran"}</definedName>
    <definedName name="xxxx" localSheetId="0" hidden="1">{"Riqfin97",#N/A,FALSE,"Tran";"Riqfinpro",#N/A,FALSE,"Tran"}</definedName>
    <definedName name="xxxx" localSheetId="1" hidden="1">{"Riqfin97",#N/A,FALSE,"Tran";"Riqfinpro",#N/A,FALSE,"Tran"}</definedName>
    <definedName name="xxxx" localSheetId="2" hidden="1">{"Riqfin97",#N/A,FALSE,"Tran";"Riqfinpro",#N/A,FALSE,"Tran"}</definedName>
    <definedName name="xxxx" localSheetId="8" hidden="1">{"Riqfin97",#N/A,FALSE,"Tran";"Riqfinpro",#N/A,FALSE,"Tran"}</definedName>
    <definedName name="xxxx" hidden="1">{"Riqfin97",#N/A,FALSE,"Tran";"Riqfinpro",#N/A,FALSE,"Tran"}</definedName>
    <definedName name="xxxxxxxxxxxxxx" localSheetId="7" hidden="1">{"Riqfin97",#N/A,FALSE,"Tran";"Riqfinpro",#N/A,FALSE,"Tran"}</definedName>
    <definedName name="xxxxxxxxxxxxxx" localSheetId="6" hidden="1">{"Riqfin97",#N/A,FALSE,"Tran";"Riqfinpro",#N/A,FALSE,"Tran"}</definedName>
    <definedName name="xxxxxxxxxxxxxx" localSheetId="0" hidden="1">{"Riqfin97",#N/A,FALSE,"Tran";"Riqfinpro",#N/A,FALSE,"Tran"}</definedName>
    <definedName name="xxxxxxxxxxxxxx" localSheetId="1" hidden="1">{"Riqfin97",#N/A,FALSE,"Tran";"Riqfinpro",#N/A,FALSE,"Tran"}</definedName>
    <definedName name="xxxxxxxxxxxxxx" localSheetId="2" hidden="1">{"Riqfin97",#N/A,FALSE,"Tran";"Riqfinpro",#N/A,FALSE,"Tran"}</definedName>
    <definedName name="xxxxxxxxxxxxxx" localSheetId="8" hidden="1">{"Riqfin97",#N/A,FALSE,"Tran";"Riqfinpro",#N/A,FALSE,"Tran"}</definedName>
    <definedName name="xxxxxxxxxxxxxx" hidden="1">{"Riqfin97",#N/A,FALSE,"Tran";"Riqfinpro",#N/A,FALSE,"Tran"}</definedName>
    <definedName name="y" localSheetId="7" hidden="1">#REF!</definedName>
    <definedName name="y" localSheetId="6" hidden="1">#REF!</definedName>
    <definedName name="y" localSheetId="0" hidden="1">#REF!</definedName>
    <definedName name="y" localSheetId="1" hidden="1">#REF!</definedName>
    <definedName name="y" localSheetId="2" hidden="1">#REF!</definedName>
    <definedName name="y" localSheetId="8" hidden="1">#REF!</definedName>
    <definedName name="y" hidden="1">#REF!</definedName>
    <definedName name="ycirr" localSheetId="6">#REF!</definedName>
    <definedName name="ycirr" localSheetId="0">#REF!</definedName>
    <definedName name="ycirr" localSheetId="1">#REF!</definedName>
    <definedName name="ycirr" localSheetId="2">#REF!</definedName>
    <definedName name="ycirr" localSheetId="8">#REF!</definedName>
    <definedName name="ycirr">#REF!</definedName>
    <definedName name="Year" localSheetId="6">#REF!</definedName>
    <definedName name="Year" localSheetId="0">#REF!</definedName>
    <definedName name="Year" localSheetId="2">#REF!</definedName>
    <definedName name="Year" localSheetId="8">#REF!</definedName>
    <definedName name="Year">#REF!</definedName>
    <definedName name="Years" localSheetId="6">#REF!</definedName>
    <definedName name="Years" localSheetId="0">#REF!</definedName>
    <definedName name="Years">#REF!</definedName>
    <definedName name="yenr" localSheetId="6">#REF!</definedName>
    <definedName name="yenr" localSheetId="0">#REF!</definedName>
    <definedName name="yenr">#REF!</definedName>
    <definedName name="YRB">'[3]Imp:DSA output'!$B$9:$B$464</definedName>
    <definedName name="YRHIDE">'[3]Imp:DSA output'!$C$9:$G$464</definedName>
    <definedName name="YRPOST">'[3]Imp:DSA output'!$M$9:$IH$9</definedName>
    <definedName name="YRPRE">'[3]Imp:DSA output'!$B$9:$F$464</definedName>
    <definedName name="YRTITLES">'[3]Imp:DSA output'!$A$1</definedName>
    <definedName name="YRX">'[3]Imp:DSA output'!$S$9:$IG$464</definedName>
    <definedName name="ytyry" localSheetId="7" hidden="1">'[63]Fax a enviar'!#REF!</definedName>
    <definedName name="ytyry" localSheetId="6" hidden="1">'[63]Fax a enviar'!#REF!</definedName>
    <definedName name="ytyry" localSheetId="0" hidden="1">'[63]Fax a enviar'!#REF!</definedName>
    <definedName name="ytyry" localSheetId="1" hidden="1">#REF!</definedName>
    <definedName name="ytyry" localSheetId="2" hidden="1">'[63]Fax a enviar'!#REF!</definedName>
    <definedName name="ytyry" localSheetId="8" hidden="1">'[63]Fax a enviar'!#REF!</definedName>
    <definedName name="ytyry" hidden="1">'[63]Fax a enviar'!#REF!</definedName>
    <definedName name="ytytryry" localSheetId="7" hidden="1">#REF!</definedName>
    <definedName name="ytytryry" localSheetId="6" hidden="1">#REF!</definedName>
    <definedName name="ytytryry" localSheetId="0" hidden="1">#REF!</definedName>
    <definedName name="ytytryry" localSheetId="1" hidden="1">#REF!</definedName>
    <definedName name="ytytryry" localSheetId="2" hidden="1">#REF!</definedName>
    <definedName name="ytytryry" localSheetId="8" hidden="1">#REF!</definedName>
    <definedName name="ytytryry" hidden="1">#REF!</definedName>
    <definedName name="ytyty" localSheetId="7" hidden="1">'[33]Fax a enviar'!#REF!</definedName>
    <definedName name="ytyty" localSheetId="6" hidden="1">'[33]Fax a enviar'!#REF!</definedName>
    <definedName name="ytyty" localSheetId="0" hidden="1">'[33]Fax a enviar'!#REF!</definedName>
    <definedName name="ytyty" localSheetId="1" hidden="1">#REF!</definedName>
    <definedName name="ytyty" localSheetId="2" hidden="1">'[33]Fax a enviar'!#REF!</definedName>
    <definedName name="ytyty" localSheetId="8" hidden="1">'[33]Fax a enviar'!#REF!</definedName>
    <definedName name="ytyty" hidden="1">'[33]Fax a enviar'!#REF!</definedName>
    <definedName name="ytytyt" localSheetId="7" hidden="1">'[33]Fax a enviar'!#REF!</definedName>
    <definedName name="ytytyt" localSheetId="6" hidden="1">'[33]Fax a enviar'!#REF!</definedName>
    <definedName name="ytytyt" localSheetId="0" hidden="1">'[33]Fax a enviar'!#REF!</definedName>
    <definedName name="ytytyt" localSheetId="1" hidden="1">'[33]Fax a enviar'!#REF!</definedName>
    <definedName name="ytytyt" localSheetId="2" hidden="1">'[33]Fax a enviar'!#REF!</definedName>
    <definedName name="ytytyt" localSheetId="8" hidden="1">'[33]Fax a enviar'!#REF!</definedName>
    <definedName name="ytytyt" hidden="1">'[33]Fax a enviar'!#REF!</definedName>
    <definedName name="yu" localSheetId="7" hidden="1">{"Tab1",#N/A,FALSE,"P";"Tab2",#N/A,FALSE,"P"}</definedName>
    <definedName name="yu" localSheetId="6" hidden="1">{"Tab1",#N/A,FALSE,"P";"Tab2",#N/A,FALSE,"P"}</definedName>
    <definedName name="yu" localSheetId="0" hidden="1">{"Tab1",#N/A,FALSE,"P";"Tab2",#N/A,FALSE,"P"}</definedName>
    <definedName name="yu" localSheetId="1" hidden="1">{"Tab1",#N/A,FALSE,"P";"Tab2",#N/A,FALSE,"P"}</definedName>
    <definedName name="yu" localSheetId="2" hidden="1">{"Tab1",#N/A,FALSE,"P";"Tab2",#N/A,FALSE,"P"}</definedName>
    <definedName name="yu" localSheetId="8" hidden="1">{"Tab1",#N/A,FALSE,"P";"Tab2",#N/A,FALSE,"P"}</definedName>
    <definedName name="yu" hidden="1">{"Tab1",#N/A,FALSE,"P";"Tab2",#N/A,FALSE,"P"}</definedName>
    <definedName name="yucvvjkjo09" hidden="1">'[95]Fax a enviar'!#REF!</definedName>
    <definedName name="YY" localSheetId="7">#REF!</definedName>
    <definedName name="YY" localSheetId="6">#REF!</definedName>
    <definedName name="YY" localSheetId="0">#REF!</definedName>
    <definedName name="YY" localSheetId="1">#REF!</definedName>
    <definedName name="YY" localSheetId="2">#REF!</definedName>
    <definedName name="YY" localSheetId="8">#REF!</definedName>
    <definedName name="YY">#REF!</definedName>
    <definedName name="YY1A" localSheetId="6">#REF!</definedName>
    <definedName name="YY1A" localSheetId="0">#REF!</definedName>
    <definedName name="YY1A" localSheetId="1">#REF!</definedName>
    <definedName name="YY1A" localSheetId="2">#REF!</definedName>
    <definedName name="YY1A" localSheetId="8">#REF!</definedName>
    <definedName name="YY1A">#REF!</definedName>
    <definedName name="yytutyu" localSheetId="6" hidden="1">#REF!</definedName>
    <definedName name="yytutyu" localSheetId="0" hidden="1">#REF!</definedName>
    <definedName name="yytutyu" localSheetId="1" hidden="1">#REF!</definedName>
    <definedName name="yytutyu" localSheetId="2" hidden="1">#REF!</definedName>
    <definedName name="yytutyu" localSheetId="8" hidden="1">#REF!</definedName>
    <definedName name="yytutyu" hidden="1">#REF!</definedName>
    <definedName name="yyy" localSheetId="7" hidden="1">{"Tab1",#N/A,FALSE,"P";"Tab2",#N/A,FALSE,"P"}</definedName>
    <definedName name="yyy" localSheetId="6" hidden="1">{"Tab1",#N/A,FALSE,"P";"Tab2",#N/A,FALSE,"P"}</definedName>
    <definedName name="yyy" localSheetId="0" hidden="1">{"Tab1",#N/A,FALSE,"P";"Tab2",#N/A,FALSE,"P"}</definedName>
    <definedName name="yyy" localSheetId="1" hidden="1">{"Tab1",#N/A,FALSE,"P";"Tab2",#N/A,FALSE,"P"}</definedName>
    <definedName name="yyy" localSheetId="2" hidden="1">{"Tab1",#N/A,FALSE,"P";"Tab2",#N/A,FALSE,"P"}</definedName>
    <definedName name="yyy" localSheetId="8" hidden="1">{"Tab1",#N/A,FALSE,"P";"Tab2",#N/A,FALSE,"P"}</definedName>
    <definedName name="yyy" hidden="1">{"Tab1",#N/A,FALSE,"P";"Tab2",#N/A,FALSE,"P"}</definedName>
    <definedName name="yyyy" localSheetId="7" hidden="1">{"Tab1",#N/A,FALSE,"P";"Tab2",#N/A,FALSE,"P"}</definedName>
    <definedName name="yyyy" localSheetId="6" hidden="1">{"Tab1",#N/A,FALSE,"P";"Tab2",#N/A,FALSE,"P"}</definedName>
    <definedName name="yyyy" localSheetId="0" hidden="1">{"Tab1",#N/A,FALSE,"P";"Tab2",#N/A,FALSE,"P"}</definedName>
    <definedName name="yyyy" localSheetId="1" hidden="1">{"Tab1",#N/A,FALSE,"P";"Tab2",#N/A,FALSE,"P"}</definedName>
    <definedName name="yyyy" localSheetId="2" hidden="1">{"Tab1",#N/A,FALSE,"P";"Tab2",#N/A,FALSE,"P"}</definedName>
    <definedName name="yyyy" localSheetId="8" hidden="1">{"Tab1",#N/A,FALSE,"P";"Tab2",#N/A,FALSE,"P"}</definedName>
    <definedName name="yyyy" hidden="1">{"Tab1",#N/A,FALSE,"P";"Tab2",#N/A,FALSE,"P"}</definedName>
    <definedName name="yyyyyy" hidden="1">'[96]Fax a enviar'!#REF!</definedName>
    <definedName name="yyyyyyyy" hidden="1">'[96]Fax a enviar'!#REF!</definedName>
    <definedName name="yyyyyyyyyyy" hidden="1">'[36]Fax a enviar'!#REF!</definedName>
    <definedName name="yyyyyyyyyyyyy" localSheetId="7" hidden="1">#REF!</definedName>
    <definedName name="yyyyyyyyyyyyy" localSheetId="6" hidden="1">#REF!</definedName>
    <definedName name="yyyyyyyyyyyyy" localSheetId="0" hidden="1">#REF!</definedName>
    <definedName name="yyyyyyyyyyyyy" localSheetId="1" hidden="1">#REF!</definedName>
    <definedName name="yyyyyyyyyyyyy" localSheetId="2" hidden="1">#REF!</definedName>
    <definedName name="yyyyyyyyyyyyy" localSheetId="8" hidden="1">#REF!</definedName>
    <definedName name="yyyyyyyyyyyyy" hidden="1">#REF!</definedName>
    <definedName name="yyyyyyyyyyyyyyy" localSheetId="7" hidden="1">'[96]Fax a enviar'!#REF!</definedName>
    <definedName name="yyyyyyyyyyyyyyy" localSheetId="6" hidden="1">'[96]Fax a enviar'!#REF!</definedName>
    <definedName name="yyyyyyyyyyyyyyy" localSheetId="0" hidden="1">'[96]Fax a enviar'!#REF!</definedName>
    <definedName name="yyyyyyyyyyyyyyy" localSheetId="1" hidden="1">#REF!</definedName>
    <definedName name="yyyyyyyyyyyyyyy" localSheetId="8" hidden="1">'[96]Fax a enviar'!#REF!</definedName>
    <definedName name="yyyyyyyyyyyyyyy" hidden="1">'[96]Fax a enviar'!#REF!</definedName>
    <definedName name="yyyyyyyyyyyyyyyyyyyyyy" localSheetId="7" hidden="1">'[90]Fax a enviar'!#REF!</definedName>
    <definedName name="yyyyyyyyyyyyyyyyyyyyyy" localSheetId="1" hidden="1">#REF!</definedName>
    <definedName name="yyyyyyyyyyyyyyyyyyyyyy" hidden="1">'[90]Fax a enviar'!#REF!</definedName>
    <definedName name="Z" localSheetId="7">#REF!</definedName>
    <definedName name="Z" localSheetId="6">#REF!</definedName>
    <definedName name="Z" localSheetId="0">#REF!</definedName>
    <definedName name="Z" localSheetId="1">#REF!</definedName>
    <definedName name="Z" localSheetId="2">#REF!</definedName>
    <definedName name="Z" localSheetId="8">#REF!</definedName>
    <definedName name="Z">#REF!</definedName>
    <definedName name="Z_1A8C061B_2301_11D3_BFD1_000039E37209_.wvu.Cols" localSheetId="7" hidden="1">#REF!,#REF!,#REF!</definedName>
    <definedName name="Z_1A8C061B_2301_11D3_BFD1_000039E37209_.wvu.Cols" localSheetId="6" hidden="1">#REF!,#REF!,#REF!</definedName>
    <definedName name="Z_1A8C061B_2301_11D3_BFD1_000039E37209_.wvu.Cols" localSheetId="0" hidden="1">#REF!,#REF!,#REF!</definedName>
    <definedName name="Z_1A8C061B_2301_11D3_BFD1_000039E37209_.wvu.Cols" localSheetId="1" hidden="1">#REF!,#REF!,#REF!</definedName>
    <definedName name="Z_1A8C061B_2301_11D3_BFD1_000039E37209_.wvu.Cols" localSheetId="2" hidden="1">#REF!,#REF!,#REF!</definedName>
    <definedName name="Z_1A8C061B_2301_11D3_BFD1_000039E37209_.wvu.Cols" localSheetId="8" hidden="1">#REF!,#REF!,#REF!</definedName>
    <definedName name="Z_1A8C061B_2301_11D3_BFD1_000039E37209_.wvu.Cols" hidden="1">#REF!,#REF!,#REF!</definedName>
    <definedName name="Z_1A8C061B_2301_11D3_BFD1_000039E37209_.wvu.Rows" localSheetId="6" hidden="1">#REF!,#REF!,#REF!</definedName>
    <definedName name="Z_1A8C061B_2301_11D3_BFD1_000039E37209_.wvu.Rows" localSheetId="0" hidden="1">#REF!,#REF!,#REF!</definedName>
    <definedName name="Z_1A8C061B_2301_11D3_BFD1_000039E37209_.wvu.Rows" localSheetId="1" hidden="1">#REF!,#REF!,#REF!</definedName>
    <definedName name="Z_1A8C061B_2301_11D3_BFD1_000039E37209_.wvu.Rows" localSheetId="2" hidden="1">#REF!,#REF!,#REF!</definedName>
    <definedName name="Z_1A8C061B_2301_11D3_BFD1_000039E37209_.wvu.Rows" localSheetId="8" hidden="1">#REF!,#REF!,#REF!</definedName>
    <definedName name="Z_1A8C061B_2301_11D3_BFD1_000039E37209_.wvu.Rows" hidden="1">#REF!,#REF!,#REF!</definedName>
    <definedName name="Z_1A8C061C_2301_11D3_BFD1_000039E37209_.wvu.Cols" localSheetId="6" hidden="1">#REF!,#REF!,#REF!</definedName>
    <definedName name="Z_1A8C061C_2301_11D3_BFD1_000039E37209_.wvu.Cols" localSheetId="0" hidden="1">#REF!,#REF!,#REF!</definedName>
    <definedName name="Z_1A8C061C_2301_11D3_BFD1_000039E37209_.wvu.Cols" localSheetId="1" hidden="1">#REF!,#REF!,#REF!</definedName>
    <definedName name="Z_1A8C061C_2301_11D3_BFD1_000039E37209_.wvu.Cols" localSheetId="2" hidden="1">#REF!,#REF!,#REF!</definedName>
    <definedName name="Z_1A8C061C_2301_11D3_BFD1_000039E37209_.wvu.Cols" localSheetId="8" hidden="1">#REF!,#REF!,#REF!</definedName>
    <definedName name="Z_1A8C061C_2301_11D3_BFD1_000039E37209_.wvu.Cols" hidden="1">#REF!,#REF!,#REF!</definedName>
    <definedName name="Z_1A8C061C_2301_11D3_BFD1_000039E37209_.wvu.Rows" localSheetId="6" hidden="1">#REF!,#REF!,#REF!</definedName>
    <definedName name="Z_1A8C061C_2301_11D3_BFD1_000039E37209_.wvu.Rows" localSheetId="0" hidden="1">#REF!,#REF!,#REF!</definedName>
    <definedName name="Z_1A8C061C_2301_11D3_BFD1_000039E37209_.wvu.Rows" localSheetId="1" hidden="1">#REF!,#REF!,#REF!</definedName>
    <definedName name="Z_1A8C061C_2301_11D3_BFD1_000039E37209_.wvu.Rows" hidden="1">#REF!,#REF!,#REF!</definedName>
    <definedName name="Z_1A8C061E_2301_11D3_BFD1_000039E37209_.wvu.Cols" localSheetId="6" hidden="1">#REF!,#REF!,#REF!</definedName>
    <definedName name="Z_1A8C061E_2301_11D3_BFD1_000039E37209_.wvu.Cols" localSheetId="0" hidden="1">#REF!,#REF!,#REF!</definedName>
    <definedName name="Z_1A8C061E_2301_11D3_BFD1_000039E37209_.wvu.Cols" localSheetId="1" hidden="1">#REF!,#REF!,#REF!</definedName>
    <definedName name="Z_1A8C061E_2301_11D3_BFD1_000039E37209_.wvu.Cols" hidden="1">#REF!,#REF!,#REF!</definedName>
    <definedName name="Z_1A8C061E_2301_11D3_BFD1_000039E37209_.wvu.Rows" localSheetId="6" hidden="1">#REF!,#REF!,#REF!</definedName>
    <definedName name="Z_1A8C061E_2301_11D3_BFD1_000039E37209_.wvu.Rows" localSheetId="0" hidden="1">#REF!,#REF!,#REF!</definedName>
    <definedName name="Z_1A8C061E_2301_11D3_BFD1_000039E37209_.wvu.Rows" localSheetId="1" hidden="1">#REF!,#REF!,#REF!</definedName>
    <definedName name="Z_1A8C061E_2301_11D3_BFD1_000039E37209_.wvu.Rows" hidden="1">#REF!,#REF!,#REF!</definedName>
    <definedName name="Z_1A8C061F_2301_11D3_BFD1_000039E37209_.wvu.Cols" localSheetId="6" hidden="1">#REF!,#REF!,#REF!</definedName>
    <definedName name="Z_1A8C061F_2301_11D3_BFD1_000039E37209_.wvu.Cols" localSheetId="0" hidden="1">#REF!,#REF!,#REF!</definedName>
    <definedName name="Z_1A8C061F_2301_11D3_BFD1_000039E37209_.wvu.Cols" localSheetId="1" hidden="1">#REF!,#REF!,#REF!</definedName>
    <definedName name="Z_1A8C061F_2301_11D3_BFD1_000039E37209_.wvu.Cols" hidden="1">#REF!,#REF!,#REF!</definedName>
    <definedName name="Z_1A8C061F_2301_11D3_BFD1_000039E37209_.wvu.Rows" localSheetId="6" hidden="1">#REF!,#REF!,#REF!</definedName>
    <definedName name="Z_1A8C061F_2301_11D3_BFD1_000039E37209_.wvu.Rows" localSheetId="0" hidden="1">#REF!,#REF!,#REF!</definedName>
    <definedName name="Z_1A8C061F_2301_11D3_BFD1_000039E37209_.wvu.Rows" localSheetId="1" hidden="1">#REF!,#REF!,#REF!</definedName>
    <definedName name="Z_1A8C061F_2301_11D3_BFD1_000039E37209_.wvu.Rows" hidden="1">#REF!,#REF!,#REF!</definedName>
    <definedName name="Z_95224721_0485_11D4_BFD1_00508B5F4DA4_.wvu.Cols" localSheetId="7" hidden="1">#REF!</definedName>
    <definedName name="Z_95224721_0485_11D4_BFD1_00508B5F4DA4_.wvu.Cols" localSheetId="6" hidden="1">#REF!</definedName>
    <definedName name="Z_95224721_0485_11D4_BFD1_00508B5F4DA4_.wvu.Cols" localSheetId="0" hidden="1">#REF!</definedName>
    <definedName name="Z_95224721_0485_11D4_BFD1_00508B5F4DA4_.wvu.Cols" localSheetId="1" hidden="1">#REF!</definedName>
    <definedName name="Z_95224721_0485_11D4_BFD1_00508B5F4DA4_.wvu.Cols" localSheetId="2" hidden="1">#REF!</definedName>
    <definedName name="Z_95224721_0485_11D4_BFD1_00508B5F4DA4_.wvu.Cols" localSheetId="8" hidden="1">#REF!</definedName>
    <definedName name="Z_95224721_0485_11D4_BFD1_00508B5F4DA4_.wvu.Cols" hidden="1">#REF!</definedName>
    <definedName name="zc" localSheetId="7" hidden="1">{"Riqfin97",#N/A,FALSE,"Tran";"Riqfinpro",#N/A,FALSE,"Tran"}</definedName>
    <definedName name="zc" localSheetId="6" hidden="1">{"Riqfin97",#N/A,FALSE,"Tran";"Riqfinpro",#N/A,FALSE,"Tran"}</definedName>
    <definedName name="zc" localSheetId="0" hidden="1">{"Riqfin97",#N/A,FALSE,"Tran";"Riqfinpro",#N/A,FALSE,"Tran"}</definedName>
    <definedName name="zc" localSheetId="1" hidden="1">{"Riqfin97",#N/A,FALSE,"Tran";"Riqfinpro",#N/A,FALSE,"Tran"}</definedName>
    <definedName name="zc" localSheetId="2" hidden="1">{"Riqfin97",#N/A,FALSE,"Tran";"Riqfinpro",#N/A,FALSE,"Tran"}</definedName>
    <definedName name="zc" localSheetId="8" hidden="1">{"Riqfin97",#N/A,FALSE,"Tran";"Riqfinpro",#N/A,FALSE,"Tran"}</definedName>
    <definedName name="zc" hidden="1">{"Riqfin97",#N/A,FALSE,"Tran";"Riqfinpro",#N/A,FALSE,"Tran"}</definedName>
    <definedName name="zio" localSheetId="7" hidden="1">{"Tab1",#N/A,FALSE,"P";"Tab2",#N/A,FALSE,"P"}</definedName>
    <definedName name="zio" localSheetId="6" hidden="1">{"Tab1",#N/A,FALSE,"P";"Tab2",#N/A,FALSE,"P"}</definedName>
    <definedName name="zio" localSheetId="0" hidden="1">{"Tab1",#N/A,FALSE,"P";"Tab2",#N/A,FALSE,"P"}</definedName>
    <definedName name="zio" localSheetId="1" hidden="1">{"Tab1",#N/A,FALSE,"P";"Tab2",#N/A,FALSE,"P"}</definedName>
    <definedName name="zio" localSheetId="2" hidden="1">{"Tab1",#N/A,FALSE,"P";"Tab2",#N/A,FALSE,"P"}</definedName>
    <definedName name="zio" localSheetId="8" hidden="1">{"Tab1",#N/A,FALSE,"P";"Tab2",#N/A,FALSE,"P"}</definedName>
    <definedName name="zio" hidden="1">{"Tab1",#N/A,FALSE,"P";"Tab2",#N/A,FALSE,"P"}</definedName>
    <definedName name="zn" localSheetId="7" hidden="1">{"bop94-99",#N/A,FALSE,"BOP";"bgdp94-99",#N/A,FALSE,"BOPGDP";"exp94-99",#N/A,FALSE,"EXP";"imp94-99",#N/A,FALSE,"IMP";"tt9499",#N/A,FALSE,"TT";"ss94-99",#N/A,FALSE,"SERV";"tran94-99",#N/A,FALSE,"TRAN";"dis95-98",#N/A,FALSE,"DISB";"amor94-99",#N/A,FALSE,"AMOR";"int94-98",#N/A,FALSE,"INT";"debt94-99",#N/A,FALSE,"DEBT"}</definedName>
    <definedName name="zn" localSheetId="6" hidden="1">{"bop94-99",#N/A,FALSE,"BOP";"bgdp94-99",#N/A,FALSE,"BOPGDP";"exp94-99",#N/A,FALSE,"EXP";"imp94-99",#N/A,FALSE,"IMP";"tt9499",#N/A,FALSE,"TT";"ss94-99",#N/A,FALSE,"SERV";"tran94-99",#N/A,FALSE,"TRAN";"dis95-98",#N/A,FALSE,"DISB";"amor94-99",#N/A,FALSE,"AMOR";"int94-98",#N/A,FALSE,"INT";"debt94-99",#N/A,FALSE,"DEBT"}</definedName>
    <definedName name="zn" localSheetId="0" hidden="1">{"bop94-99",#N/A,FALSE,"BOP";"bgdp94-99",#N/A,FALSE,"BOPGDP";"exp94-99",#N/A,FALSE,"EXP";"imp94-99",#N/A,FALSE,"IMP";"tt9499",#N/A,FALSE,"TT";"ss94-99",#N/A,FALSE,"SERV";"tran94-99",#N/A,FALSE,"TRAN";"dis95-98",#N/A,FALSE,"DISB";"amor94-99",#N/A,FALSE,"AMOR";"int94-98",#N/A,FALSE,"INT";"debt94-99",#N/A,FALSE,"DEBT"}</definedName>
    <definedName name="zn" localSheetId="1" hidden="1">{"bop94-99",#N/A,FALSE,"BOP";"bgdp94-99",#N/A,FALSE,"BOPGDP";"exp94-99",#N/A,FALSE,"EXP";"imp94-99",#N/A,FALSE,"IMP";"tt9499",#N/A,FALSE,"TT";"ss94-99",#N/A,FALSE,"SERV";"tran94-99",#N/A,FALSE,"TRAN";"dis95-98",#N/A,FALSE,"DISB";"amor94-99",#N/A,FALSE,"AMOR";"int94-98",#N/A,FALSE,"INT";"debt94-99",#N/A,FALSE,"DEBT"}</definedName>
    <definedName name="zn" localSheetId="2" hidden="1">{"bop94-99",#N/A,FALSE,"BOP";"bgdp94-99",#N/A,FALSE,"BOPGDP";"exp94-99",#N/A,FALSE,"EXP";"imp94-99",#N/A,FALSE,"IMP";"tt9499",#N/A,FALSE,"TT";"ss94-99",#N/A,FALSE,"SERV";"tran94-99",#N/A,FALSE,"TRAN";"dis95-98",#N/A,FALSE,"DISB";"amor94-99",#N/A,FALSE,"AMOR";"int94-98",#N/A,FALSE,"INT";"debt94-99",#N/A,FALSE,"DEBT"}</definedName>
    <definedName name="zn" localSheetId="8" hidden="1">{"bop94-99",#N/A,FALSE,"BOP";"bgdp94-99",#N/A,FALSE,"BOPGDP";"exp94-99",#N/A,FALSE,"EXP";"imp94-99",#N/A,FALSE,"IMP";"tt9499",#N/A,FALSE,"TT";"ss94-99",#N/A,FALSE,"SERV";"tran94-99",#N/A,FALSE,"TRAN";"dis95-98",#N/A,FALSE,"DISB";"amor94-99",#N/A,FALSE,"AMOR";"int94-98",#N/A,FALSE,"INT";"debt94-99",#N/A,FALSE,"DEBT"}</definedName>
    <definedName name="zn" hidden="1">{"bop94-99",#N/A,FALSE,"BOP";"bgdp94-99",#N/A,FALSE,"BOPGDP";"exp94-99",#N/A,FALSE,"EXP";"imp94-99",#N/A,FALSE,"IMP";"tt9499",#N/A,FALSE,"TT";"ss94-99",#N/A,FALSE,"SERV";"tran94-99",#N/A,FALSE,"TRAN";"dis95-98",#N/A,FALSE,"DISB";"amor94-99",#N/A,FALSE,"AMOR";"int94-98",#N/A,FALSE,"INT";"debt94-99",#N/A,FALSE,"DEBT"}</definedName>
    <definedName name="zrrae" localSheetId="7">#REF!</definedName>
    <definedName name="zrrae" localSheetId="6">#REF!</definedName>
    <definedName name="zrrae" localSheetId="0">#REF!</definedName>
    <definedName name="zrrae" localSheetId="1">#REF!</definedName>
    <definedName name="zrrae" localSheetId="2">#REF!</definedName>
    <definedName name="zrrae" localSheetId="8">#REF!</definedName>
    <definedName name="zrrae">#REF!</definedName>
    <definedName name="zv" localSheetId="7" hidden="1">{"Tab1",#N/A,FALSE,"P";"Tab2",#N/A,FALSE,"P"}</definedName>
    <definedName name="zv" localSheetId="6" hidden="1">{"Tab1",#N/A,FALSE,"P";"Tab2",#N/A,FALSE,"P"}</definedName>
    <definedName name="zv" localSheetId="0" hidden="1">{"Tab1",#N/A,FALSE,"P";"Tab2",#N/A,FALSE,"P"}</definedName>
    <definedName name="zv" localSheetId="1" hidden="1">{"Tab1",#N/A,FALSE,"P";"Tab2",#N/A,FALSE,"P"}</definedName>
    <definedName name="zv" localSheetId="2" hidden="1">{"Tab1",#N/A,FALSE,"P";"Tab2",#N/A,FALSE,"P"}</definedName>
    <definedName name="zv" localSheetId="8" hidden="1">{"Tab1",#N/A,FALSE,"P";"Tab2",#N/A,FALSE,"P"}</definedName>
    <definedName name="zv" hidden="1">{"Tab1",#N/A,FALSE,"P";"Tab2",#N/A,FALSE,"P"}</definedName>
    <definedName name="zx" localSheetId="7" hidden="1">{"Tab1",#N/A,FALSE,"P";"Tab2",#N/A,FALSE,"P"}</definedName>
    <definedName name="zx" localSheetId="6" hidden="1">{"Tab1",#N/A,FALSE,"P";"Tab2",#N/A,FALSE,"P"}</definedName>
    <definedName name="zx" localSheetId="0" hidden="1">{"Tab1",#N/A,FALSE,"P";"Tab2",#N/A,FALSE,"P"}</definedName>
    <definedName name="zx" localSheetId="1" hidden="1">{"Tab1",#N/A,FALSE,"P";"Tab2",#N/A,FALSE,"P"}</definedName>
    <definedName name="zx" localSheetId="2" hidden="1">{"Tab1",#N/A,FALSE,"P";"Tab2",#N/A,FALSE,"P"}</definedName>
    <definedName name="zx" localSheetId="8" hidden="1">{"Tab1",#N/A,FALSE,"P";"Tab2",#N/A,FALSE,"P"}</definedName>
    <definedName name="zx" hidden="1">{"Tab1",#N/A,FALSE,"P";"Tab2",#N/A,FALSE,"P"}</definedName>
    <definedName name="zz" localSheetId="7" hidden="1">{"Tab1",#N/A,FALSE,"P";"Tab2",#N/A,FALSE,"P"}</definedName>
    <definedName name="zz" localSheetId="6" hidden="1">{"Tab1",#N/A,FALSE,"P";"Tab2",#N/A,FALSE,"P"}</definedName>
    <definedName name="zz" localSheetId="0" hidden="1">{"Tab1",#N/A,FALSE,"P";"Tab2",#N/A,FALSE,"P"}</definedName>
    <definedName name="zz" localSheetId="1" hidden="1">{"Tab1",#N/A,FALSE,"P";"Tab2",#N/A,FALSE,"P"}</definedName>
    <definedName name="zz" localSheetId="2" hidden="1">{"Tab1",#N/A,FALSE,"P";"Tab2",#N/A,FALSE,"P"}</definedName>
    <definedName name="zz" localSheetId="8" hidden="1">{"Tab1",#N/A,FALSE,"P";"Tab2",#N/A,FALSE,"P"}</definedName>
    <definedName name="zz" hidden="1">{"Tab1",#N/A,FALSE,"P";"Tab2",#N/A,FALSE,"P"}</definedName>
    <definedName name="zzrr" localSheetId="7">#REF!</definedName>
    <definedName name="zzrr" localSheetId="6">#REF!</definedName>
    <definedName name="zzrr" localSheetId="0">#REF!</definedName>
    <definedName name="zzrr" localSheetId="1">#REF!</definedName>
    <definedName name="zzrr" localSheetId="2">#REF!</definedName>
    <definedName name="zzrr" localSheetId="8">#REF!</definedName>
    <definedName name="zzrr">#REF!</definedName>
    <definedName name="zzzz" localSheetId="7" hidden="1">{"Tab1",#N/A,FALSE,"P";"Tab2",#N/A,FALSE,"P"}</definedName>
    <definedName name="zzzz" localSheetId="6" hidden="1">{"Tab1",#N/A,FALSE,"P";"Tab2",#N/A,FALSE,"P"}</definedName>
    <definedName name="zzzz" localSheetId="0" hidden="1">{"Tab1",#N/A,FALSE,"P";"Tab2",#N/A,FALSE,"P"}</definedName>
    <definedName name="zzzz" localSheetId="1" hidden="1">{"Tab1",#N/A,FALSE,"P";"Tab2",#N/A,FALSE,"P"}</definedName>
    <definedName name="zzzz" localSheetId="2" hidden="1">{"Tab1",#N/A,FALSE,"P";"Tab2",#N/A,FALSE,"P"}</definedName>
    <definedName name="zzzz" localSheetId="8" hidden="1">{"Tab1",#N/A,FALSE,"P";"Tab2",#N/A,FALSE,"P"}</definedName>
    <definedName name="zzzz" hidden="1">{"Tab1",#N/A,FALSE,"P";"Tab2",#N/A,FALSE,"P"}</definedName>
    <definedName name="zzzzzzzzzz" localSheetId="7" hidden="1">{#N/A,#N/A,FALSE,"slvsrtb1";#N/A,#N/A,FALSE,"slvsrtb2";#N/A,#N/A,FALSE,"slvsrtb3";#N/A,#N/A,FALSE,"slvsrtb4";#N/A,#N/A,FALSE,"slvsrtb5";#N/A,#N/A,FALSE,"slvsrtb6";#N/A,#N/A,FALSE,"slvsrtb7";#N/A,#N/A,FALSE,"slvsrtb8";#N/A,#N/A,FALSE,"slvsrtb9";#N/A,#N/A,FALSE,"slvsrtb10";#N/A,#N/A,FALSE,"slvsrtb12"}</definedName>
    <definedName name="zzzzzzzzzz" localSheetId="6" hidden="1">{#N/A,#N/A,FALSE,"slvsrtb1";#N/A,#N/A,FALSE,"slvsrtb2";#N/A,#N/A,FALSE,"slvsrtb3";#N/A,#N/A,FALSE,"slvsrtb4";#N/A,#N/A,FALSE,"slvsrtb5";#N/A,#N/A,FALSE,"slvsrtb6";#N/A,#N/A,FALSE,"slvsrtb7";#N/A,#N/A,FALSE,"slvsrtb8";#N/A,#N/A,FALSE,"slvsrtb9";#N/A,#N/A,FALSE,"slvsrtb10";#N/A,#N/A,FALSE,"slvsrtb12"}</definedName>
    <definedName name="zzzzzzzzzz" localSheetId="0" hidden="1">{#N/A,#N/A,FALSE,"slvsrtb1";#N/A,#N/A,FALSE,"slvsrtb2";#N/A,#N/A,FALSE,"slvsrtb3";#N/A,#N/A,FALSE,"slvsrtb4";#N/A,#N/A,FALSE,"slvsrtb5";#N/A,#N/A,FALSE,"slvsrtb6";#N/A,#N/A,FALSE,"slvsrtb7";#N/A,#N/A,FALSE,"slvsrtb8";#N/A,#N/A,FALSE,"slvsrtb9";#N/A,#N/A,FALSE,"slvsrtb10";#N/A,#N/A,FALSE,"slvsrtb12"}</definedName>
    <definedName name="zzzzzzzzzz" localSheetId="1" hidden="1">{#N/A,#N/A,FALSE,"slvsrtb1";#N/A,#N/A,FALSE,"slvsrtb2";#N/A,#N/A,FALSE,"slvsrtb3";#N/A,#N/A,FALSE,"slvsrtb4";#N/A,#N/A,FALSE,"slvsrtb5";#N/A,#N/A,FALSE,"slvsrtb6";#N/A,#N/A,FALSE,"slvsrtb7";#N/A,#N/A,FALSE,"slvsrtb8";#N/A,#N/A,FALSE,"slvsrtb9";#N/A,#N/A,FALSE,"slvsrtb10";#N/A,#N/A,FALSE,"slvsrtb12"}</definedName>
    <definedName name="zzzzzzzzzz" localSheetId="2" hidden="1">{#N/A,#N/A,FALSE,"slvsrtb1";#N/A,#N/A,FALSE,"slvsrtb2";#N/A,#N/A,FALSE,"slvsrtb3";#N/A,#N/A,FALSE,"slvsrtb4";#N/A,#N/A,FALSE,"slvsrtb5";#N/A,#N/A,FALSE,"slvsrtb6";#N/A,#N/A,FALSE,"slvsrtb7";#N/A,#N/A,FALSE,"slvsrtb8";#N/A,#N/A,FALSE,"slvsrtb9";#N/A,#N/A,FALSE,"slvsrtb10";#N/A,#N/A,FALSE,"slvsrtb12"}</definedName>
    <definedName name="zzzzzzzzzz" localSheetId="8" hidden="1">{#N/A,#N/A,FALSE,"slvsrtb1";#N/A,#N/A,FALSE,"slvsrtb2";#N/A,#N/A,FALSE,"slvsrtb3";#N/A,#N/A,FALSE,"slvsrtb4";#N/A,#N/A,FALSE,"slvsrtb5";#N/A,#N/A,FALSE,"slvsrtb6";#N/A,#N/A,FALSE,"slvsrtb7";#N/A,#N/A,FALSE,"slvsrtb8";#N/A,#N/A,FALSE,"slvsrtb9";#N/A,#N/A,FALSE,"slvsrtb10";#N/A,#N/A,FALSE,"slvsrtb12"}</definedName>
    <definedName name="zzzzzzzzzz" hidden="1">{#N/A,#N/A,FALSE,"slvsrtb1";#N/A,#N/A,FALSE,"slvsrtb2";#N/A,#N/A,FALSE,"slvsrtb3";#N/A,#N/A,FALSE,"slvsrtb4";#N/A,#N/A,FALSE,"slvsrtb5";#N/A,#N/A,FALSE,"slvsrtb6";#N/A,#N/A,FALSE,"slvsrtb7";#N/A,#N/A,FALSE,"slvsrtb8";#N/A,#N/A,FALSE,"slvsrtb9";#N/A,#N/A,FALSE,"slvsrtb10";#N/A,#N/A,FALSE,"slvsrtb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0" i="33" l="1"/>
  <c r="C29" i="23" l="1"/>
  <c r="H300" i="33"/>
  <c r="G299" i="33"/>
  <c r="H299" i="33" s="1"/>
  <c r="G298" i="33"/>
  <c r="H298" i="33" s="1"/>
  <c r="G297" i="33"/>
  <c r="H297" i="33" s="1"/>
  <c r="H296" i="33"/>
  <c r="G296" i="33"/>
  <c r="G295" i="33"/>
  <c r="H295" i="33" s="1"/>
  <c r="H294" i="33"/>
  <c r="G294" i="33"/>
  <c r="G293" i="33"/>
  <c r="H293" i="33" s="1"/>
  <c r="H292" i="33"/>
  <c r="G292" i="33"/>
  <c r="G291" i="33"/>
  <c r="H291" i="33" s="1"/>
  <c r="H290" i="33"/>
  <c r="G290" i="33"/>
  <c r="H289" i="33"/>
  <c r="G289" i="33"/>
  <c r="H288" i="33"/>
  <c r="G288" i="33"/>
  <c r="G287" i="33"/>
  <c r="H287" i="33" s="1"/>
  <c r="H286" i="33"/>
  <c r="G286" i="33"/>
  <c r="G285" i="33"/>
  <c r="H285" i="33" s="1"/>
  <c r="H284" i="33"/>
  <c r="G284" i="33"/>
  <c r="H283" i="33"/>
  <c r="G283" i="33"/>
  <c r="H282" i="33"/>
  <c r="G282" i="33"/>
  <c r="G281" i="33"/>
  <c r="H281" i="33" s="1"/>
  <c r="H280" i="33"/>
  <c r="G280" i="33"/>
  <c r="G279" i="33"/>
  <c r="H279" i="33" s="1"/>
  <c r="H278" i="33"/>
  <c r="G278" i="33"/>
  <c r="H277" i="33"/>
  <c r="G277" i="33"/>
  <c r="H276" i="33"/>
  <c r="G276" i="33"/>
  <c r="G275" i="33"/>
  <c r="H275" i="33" s="1"/>
  <c r="H274" i="33"/>
  <c r="G274" i="33"/>
  <c r="G273" i="33"/>
  <c r="H273" i="33" s="1"/>
  <c r="H272" i="33"/>
  <c r="G272" i="33"/>
  <c r="H271" i="33"/>
  <c r="G271" i="33"/>
  <c r="H270" i="33"/>
  <c r="G270" i="33"/>
  <c r="G269" i="33"/>
  <c r="H269" i="33" s="1"/>
  <c r="H268" i="33"/>
  <c r="G268" i="33"/>
  <c r="G267" i="33"/>
  <c r="H267" i="33" s="1"/>
  <c r="H266" i="33"/>
  <c r="G266" i="33"/>
  <c r="H265" i="33"/>
  <c r="G265" i="33"/>
  <c r="H264" i="33"/>
  <c r="G264" i="33"/>
  <c r="G263" i="33"/>
  <c r="H263" i="33" s="1"/>
  <c r="H262" i="33"/>
  <c r="G262" i="33"/>
  <c r="G261" i="33"/>
  <c r="H261" i="33" s="1"/>
  <c r="H260" i="33"/>
  <c r="G260" i="33"/>
  <c r="H259" i="33"/>
  <c r="G259" i="33"/>
  <c r="H258" i="33"/>
  <c r="G258" i="33"/>
  <c r="G257" i="33"/>
  <c r="H257" i="33" s="1"/>
  <c r="H256" i="33"/>
  <c r="G256" i="33"/>
  <c r="G255" i="33"/>
  <c r="H255" i="33" s="1"/>
  <c r="H254" i="33"/>
  <c r="G254" i="33"/>
  <c r="H253" i="33"/>
  <c r="G253" i="33"/>
  <c r="H252" i="33"/>
  <c r="G252" i="33"/>
  <c r="G251" i="33"/>
  <c r="H251" i="33" s="1"/>
  <c r="H250" i="33"/>
  <c r="G250" i="33"/>
  <c r="G249" i="33"/>
  <c r="H249" i="33" s="1"/>
  <c r="H248" i="33"/>
  <c r="G248" i="33"/>
  <c r="H247" i="33"/>
  <c r="G247" i="33"/>
  <c r="H246" i="33"/>
  <c r="G246" i="33"/>
  <c r="G245" i="33"/>
  <c r="H245" i="33" s="1"/>
  <c r="H244" i="33"/>
  <c r="G244" i="33"/>
  <c r="G243" i="33"/>
  <c r="H243" i="33" s="1"/>
  <c r="H242" i="33"/>
  <c r="G242" i="33"/>
  <c r="H241" i="33"/>
  <c r="G241" i="33"/>
  <c r="H240" i="33"/>
  <c r="G240" i="33"/>
  <c r="G239" i="33"/>
  <c r="H239" i="33" s="1"/>
  <c r="H238" i="33"/>
  <c r="G238" i="33"/>
  <c r="G237" i="33"/>
  <c r="H237" i="33" s="1"/>
  <c r="H236" i="33"/>
  <c r="G236" i="33"/>
  <c r="H235" i="33"/>
  <c r="G235" i="33"/>
  <c r="H234" i="33"/>
  <c r="G234" i="33"/>
  <c r="G233" i="33"/>
  <c r="H233" i="33" s="1"/>
  <c r="H232" i="33"/>
  <c r="G232" i="33"/>
  <c r="G231" i="33"/>
  <c r="H231" i="33" s="1"/>
  <c r="H230" i="33"/>
  <c r="G230" i="33"/>
  <c r="H229" i="33"/>
  <c r="G229" i="33"/>
  <c r="H228" i="33"/>
  <c r="G228" i="33"/>
  <c r="G227" i="33"/>
  <c r="H227" i="33" s="1"/>
  <c r="H226" i="33"/>
  <c r="G226" i="33"/>
  <c r="G225" i="33"/>
  <c r="H225" i="33" s="1"/>
  <c r="H224" i="33"/>
  <c r="G224" i="33"/>
  <c r="H223" i="33"/>
  <c r="G223" i="33"/>
  <c r="H222" i="33"/>
  <c r="G222" i="33"/>
  <c r="G221" i="33"/>
  <c r="H221" i="33" s="1"/>
  <c r="H220" i="33"/>
  <c r="G220" i="33"/>
  <c r="G219" i="33"/>
  <c r="H219" i="33" s="1"/>
  <c r="H218" i="33"/>
  <c r="G218" i="33"/>
  <c r="H217" i="33"/>
  <c r="G217" i="33"/>
  <c r="H216" i="33"/>
  <c r="G216" i="33"/>
  <c r="G215" i="33"/>
  <c r="H215" i="33" s="1"/>
  <c r="H214" i="33"/>
  <c r="G214" i="33"/>
  <c r="G213" i="33"/>
  <c r="H213" i="33" s="1"/>
  <c r="H212" i="33"/>
  <c r="G212" i="33"/>
  <c r="H211" i="33"/>
  <c r="G211" i="33"/>
  <c r="H210" i="33"/>
  <c r="G210" i="33"/>
  <c r="G209" i="33"/>
  <c r="H209" i="33" s="1"/>
  <c r="H208" i="33"/>
  <c r="G208" i="33"/>
  <c r="G207" i="33"/>
  <c r="H207" i="33" s="1"/>
  <c r="H206" i="33"/>
  <c r="G206" i="33"/>
  <c r="H205" i="33"/>
  <c r="G205" i="33"/>
  <c r="H204" i="33"/>
  <c r="G204" i="33"/>
  <c r="G203" i="33"/>
  <c r="H203" i="33" s="1"/>
  <c r="H202" i="33"/>
  <c r="G202" i="33"/>
  <c r="G201" i="33"/>
  <c r="H201" i="33" s="1"/>
  <c r="H200" i="33"/>
  <c r="G200" i="33"/>
  <c r="H199" i="33"/>
  <c r="G199" i="33"/>
  <c r="H198" i="33"/>
  <c r="G198" i="33"/>
  <c r="G197" i="33"/>
  <c r="H197" i="33" s="1"/>
  <c r="H196" i="33"/>
  <c r="G196" i="33"/>
  <c r="G195" i="33"/>
  <c r="H195" i="33" s="1"/>
  <c r="H194" i="33"/>
  <c r="G194" i="33"/>
  <c r="H193" i="33"/>
  <c r="G193" i="33"/>
  <c r="H192" i="33"/>
  <c r="G192" i="33"/>
  <c r="G191" i="33"/>
  <c r="H191" i="33" s="1"/>
  <c r="H190" i="33"/>
  <c r="G190" i="33"/>
  <c r="G189" i="33"/>
  <c r="H189" i="33" s="1"/>
  <c r="H188" i="33"/>
  <c r="G188" i="33"/>
  <c r="H187" i="33"/>
  <c r="G187" i="33"/>
  <c r="H186" i="33"/>
  <c r="G186" i="33"/>
  <c r="G185" i="33"/>
  <c r="H185" i="33" s="1"/>
  <c r="H184" i="33"/>
  <c r="G184" i="33"/>
  <c r="G183" i="33"/>
  <c r="H183" i="33" s="1"/>
  <c r="H182" i="33"/>
  <c r="G182" i="33"/>
  <c r="H181" i="33"/>
  <c r="G181" i="33"/>
  <c r="H180" i="33"/>
  <c r="G180" i="33"/>
  <c r="G179" i="33"/>
  <c r="H179" i="33" s="1"/>
  <c r="H178" i="33"/>
  <c r="G178" i="33"/>
  <c r="G177" i="33"/>
  <c r="H177" i="33" s="1"/>
  <c r="H176" i="33"/>
  <c r="G176" i="33"/>
  <c r="H175" i="33"/>
  <c r="G175" i="33"/>
  <c r="H174" i="33"/>
  <c r="G174" i="33"/>
  <c r="G173" i="33"/>
  <c r="H173" i="33" s="1"/>
  <c r="H172" i="33"/>
  <c r="G172" i="33"/>
  <c r="G171" i="33"/>
  <c r="H171" i="33" s="1"/>
  <c r="H170" i="33"/>
  <c r="G170" i="33"/>
  <c r="H169" i="33"/>
  <c r="G169" i="33"/>
  <c r="H168" i="33"/>
  <c r="G168" i="33"/>
  <c r="G167" i="33"/>
  <c r="H167" i="33" s="1"/>
  <c r="H166" i="33"/>
  <c r="G166" i="33"/>
  <c r="G165" i="33"/>
  <c r="H165" i="33" s="1"/>
  <c r="H164" i="33"/>
  <c r="G164" i="33"/>
  <c r="H163" i="33"/>
  <c r="G163" i="33"/>
  <c r="H162" i="33"/>
  <c r="G162" i="33"/>
  <c r="G161" i="33"/>
  <c r="H161" i="33" s="1"/>
  <c r="H160" i="33"/>
  <c r="G160" i="33"/>
  <c r="G159" i="33"/>
  <c r="H159" i="33" s="1"/>
  <c r="H158" i="33"/>
  <c r="G158" i="33"/>
  <c r="H157" i="33"/>
  <c r="G157" i="33"/>
  <c r="H156" i="33"/>
  <c r="G156" i="33"/>
  <c r="G155" i="33"/>
  <c r="H155" i="33" s="1"/>
  <c r="H154" i="33"/>
  <c r="G154" i="33"/>
  <c r="G153" i="33"/>
  <c r="H153" i="33" s="1"/>
  <c r="H152" i="33"/>
  <c r="G152" i="33"/>
  <c r="H151" i="33"/>
  <c r="G151" i="33"/>
  <c r="H150" i="33"/>
  <c r="G150" i="33"/>
  <c r="G149" i="33"/>
  <c r="H149" i="33" s="1"/>
  <c r="H148" i="33"/>
  <c r="G148" i="33"/>
  <c r="G147" i="33"/>
  <c r="H147" i="33" s="1"/>
  <c r="H146" i="33"/>
  <c r="G146" i="33"/>
  <c r="H145" i="33"/>
  <c r="G145" i="33"/>
  <c r="H144" i="33"/>
  <c r="G144" i="33"/>
  <c r="G143" i="33"/>
  <c r="H143" i="33" s="1"/>
  <c r="H142" i="33"/>
  <c r="G142" i="33"/>
  <c r="G141" i="33"/>
  <c r="H141" i="33" s="1"/>
  <c r="H140" i="33"/>
  <c r="G140" i="33"/>
  <c r="H139" i="33"/>
  <c r="G139" i="33"/>
  <c r="H138" i="33"/>
  <c r="G138" i="33"/>
  <c r="G137" i="33"/>
  <c r="H137" i="33" s="1"/>
  <c r="H136" i="33"/>
  <c r="G136" i="33"/>
  <c r="G135" i="33"/>
  <c r="H135" i="33" s="1"/>
  <c r="H134" i="33"/>
  <c r="G134" i="33"/>
  <c r="H133" i="33"/>
  <c r="G133" i="33"/>
  <c r="H132" i="33"/>
  <c r="G132" i="33"/>
  <c r="G131" i="33"/>
  <c r="H131" i="33" s="1"/>
  <c r="H130" i="33"/>
  <c r="G130" i="33"/>
  <c r="G129" i="33"/>
  <c r="H129" i="33" s="1"/>
  <c r="H128" i="33"/>
  <c r="G128" i="33"/>
  <c r="H127" i="33"/>
  <c r="G127" i="33"/>
  <c r="H126" i="33"/>
  <c r="G126" i="33"/>
  <c r="G125" i="33"/>
  <c r="H125" i="33" s="1"/>
  <c r="H124" i="33"/>
  <c r="G124" i="33"/>
  <c r="G123" i="33"/>
  <c r="H123" i="33" s="1"/>
  <c r="H122" i="33"/>
  <c r="G122" i="33"/>
  <c r="H121" i="33"/>
  <c r="G121" i="33"/>
  <c r="H120" i="33"/>
  <c r="G120" i="33"/>
  <c r="G119" i="33"/>
  <c r="H119" i="33" s="1"/>
  <c r="H118" i="33"/>
  <c r="G118" i="33"/>
  <c r="G117" i="33"/>
  <c r="H117" i="33" s="1"/>
  <c r="H116" i="33"/>
  <c r="G116" i="33"/>
  <c r="H115" i="33"/>
  <c r="G115" i="33"/>
  <c r="H114" i="33"/>
  <c r="G114" i="33"/>
  <c r="G113" i="33"/>
  <c r="H113" i="33" s="1"/>
  <c r="H112" i="33"/>
  <c r="G112" i="33"/>
  <c r="G111" i="33"/>
  <c r="H111" i="33" s="1"/>
  <c r="H110" i="33"/>
  <c r="G110" i="33"/>
  <c r="H109" i="33"/>
  <c r="G109" i="33"/>
  <c r="H108" i="33"/>
  <c r="G108" i="33"/>
  <c r="G107" i="33"/>
  <c r="H107" i="33" s="1"/>
  <c r="H106" i="33"/>
  <c r="G106" i="33"/>
  <c r="G105" i="33"/>
  <c r="H105" i="33" s="1"/>
  <c r="H104" i="33"/>
  <c r="G104" i="33"/>
  <c r="H103" i="33"/>
  <c r="G103" i="33"/>
  <c r="H102" i="33"/>
  <c r="G102" i="33"/>
  <c r="G101" i="33"/>
  <c r="H101" i="33" s="1"/>
  <c r="H100" i="33"/>
  <c r="G100" i="33"/>
  <c r="G99" i="33"/>
  <c r="H99" i="33" s="1"/>
  <c r="H98" i="33"/>
  <c r="G98" i="33"/>
  <c r="H97" i="33"/>
  <c r="G97" i="33"/>
  <c r="H96" i="33"/>
  <c r="G96" i="33"/>
  <c r="G95" i="33"/>
  <c r="H95" i="33" s="1"/>
  <c r="H94" i="33"/>
  <c r="G94" i="33"/>
  <c r="G93" i="33"/>
  <c r="H93" i="33" s="1"/>
  <c r="H92" i="33"/>
  <c r="G92" i="33"/>
  <c r="H91" i="33"/>
  <c r="G91" i="33"/>
  <c r="H90" i="33"/>
  <c r="G90" i="33"/>
  <c r="G89" i="33"/>
  <c r="H89" i="33" s="1"/>
  <c r="H88" i="33"/>
  <c r="G88" i="33"/>
  <c r="G87" i="33"/>
  <c r="H87" i="33" s="1"/>
  <c r="H86" i="33"/>
  <c r="G86" i="33"/>
  <c r="H85" i="33"/>
  <c r="G85" i="33"/>
  <c r="H84" i="33"/>
  <c r="G84" i="33"/>
  <c r="G83" i="33"/>
  <c r="H83" i="33" s="1"/>
  <c r="H82" i="33"/>
  <c r="G82" i="33"/>
  <c r="G81" i="33"/>
  <c r="H81" i="33" s="1"/>
  <c r="H80" i="33"/>
  <c r="G80" i="33"/>
  <c r="H79" i="33"/>
  <c r="G79" i="33"/>
  <c r="H78" i="33"/>
  <c r="G78" i="33"/>
  <c r="G77" i="33"/>
  <c r="H77" i="33" s="1"/>
  <c r="H76" i="33"/>
  <c r="G76" i="33"/>
  <c r="G75" i="33"/>
  <c r="H75" i="33" s="1"/>
  <c r="H74" i="33"/>
  <c r="G74" i="33"/>
  <c r="H73" i="33"/>
  <c r="G73" i="33"/>
  <c r="H72" i="33"/>
  <c r="G72" i="33"/>
  <c r="G71" i="33"/>
  <c r="H71" i="33" s="1"/>
  <c r="H70" i="33"/>
  <c r="G70" i="33"/>
  <c r="G69" i="33"/>
  <c r="H69" i="33" s="1"/>
  <c r="H68" i="33"/>
  <c r="G68" i="33"/>
  <c r="H67" i="33"/>
  <c r="G67" i="33"/>
  <c r="H66" i="33"/>
  <c r="G66" i="33"/>
  <c r="G65" i="33"/>
  <c r="H65" i="33" s="1"/>
  <c r="H64" i="33"/>
  <c r="G64" i="33"/>
  <c r="G63" i="33"/>
  <c r="H63" i="33" s="1"/>
  <c r="H62" i="33"/>
  <c r="G62" i="33"/>
  <c r="H61" i="33"/>
  <c r="G61" i="33"/>
  <c r="H60" i="33"/>
  <c r="G60" i="33"/>
  <c r="G59" i="33"/>
  <c r="H59" i="33" s="1"/>
  <c r="H58" i="33"/>
  <c r="G58" i="33"/>
  <c r="G57" i="33"/>
  <c r="H57" i="33" s="1"/>
  <c r="H56" i="33"/>
  <c r="G56" i="33"/>
  <c r="H55" i="33"/>
  <c r="G55" i="33"/>
  <c r="H54" i="33"/>
  <c r="G54" i="33"/>
  <c r="G53" i="33"/>
  <c r="H53" i="33" s="1"/>
  <c r="H52" i="33"/>
  <c r="G52" i="33"/>
  <c r="G51" i="33"/>
  <c r="H51" i="33" s="1"/>
  <c r="H50" i="33"/>
  <c r="G50" i="33"/>
  <c r="H49" i="33"/>
  <c r="G49" i="33"/>
  <c r="H48" i="33"/>
  <c r="G48" i="33"/>
  <c r="G47" i="33"/>
  <c r="H47" i="33" s="1"/>
  <c r="H46" i="33"/>
  <c r="G46" i="33"/>
  <c r="G45" i="33"/>
  <c r="H45" i="33" s="1"/>
  <c r="H44" i="33"/>
  <c r="G44" i="33"/>
  <c r="H43" i="33"/>
  <c r="G43" i="33"/>
  <c r="H42" i="33"/>
  <c r="G42" i="33"/>
  <c r="G41" i="33"/>
  <c r="H41" i="33" s="1"/>
  <c r="H40" i="33"/>
  <c r="G40" i="33"/>
  <c r="G39" i="33"/>
  <c r="H39" i="33" s="1"/>
  <c r="H38" i="33"/>
  <c r="G38" i="33"/>
  <c r="H37" i="33"/>
  <c r="G37" i="33"/>
  <c r="H36" i="33"/>
  <c r="G36" i="33"/>
  <c r="G35" i="33"/>
  <c r="H35" i="33" s="1"/>
  <c r="H34" i="33"/>
  <c r="G34" i="33"/>
  <c r="G33" i="33"/>
  <c r="H33" i="33" s="1"/>
  <c r="H32" i="33"/>
  <c r="G32" i="33"/>
  <c r="H31" i="33"/>
  <c r="G31" i="33"/>
  <c r="H30" i="33"/>
  <c r="G30" i="33"/>
  <c r="G29" i="33"/>
  <c r="H29" i="33" s="1"/>
  <c r="H28" i="33"/>
  <c r="G28" i="33"/>
  <c r="G27" i="33"/>
  <c r="H27" i="33" s="1"/>
  <c r="H26" i="33"/>
  <c r="G26" i="33"/>
  <c r="H25" i="33"/>
  <c r="G25" i="33"/>
  <c r="H24" i="33"/>
  <c r="G24" i="33"/>
  <c r="G23" i="33"/>
  <c r="H23" i="33" s="1"/>
  <c r="H22" i="33"/>
  <c r="G22" i="33"/>
  <c r="G21" i="33"/>
  <c r="H21" i="33" s="1"/>
  <c r="H20" i="33"/>
  <c r="G20" i="33"/>
  <c r="H19" i="33"/>
  <c r="G19" i="33"/>
  <c r="H18" i="33"/>
  <c r="G18" i="33"/>
  <c r="G17" i="33"/>
  <c r="H17" i="33" s="1"/>
  <c r="H16" i="33"/>
  <c r="G16" i="33"/>
  <c r="G15" i="33"/>
  <c r="H15" i="33" s="1"/>
  <c r="H14" i="33"/>
  <c r="G14" i="33"/>
  <c r="H13" i="33"/>
  <c r="G13" i="33"/>
  <c r="L52" i="31"/>
  <c r="J52" i="31"/>
  <c r="K52" i="31" s="1"/>
  <c r="L51" i="31"/>
  <c r="J51" i="31"/>
  <c r="K51" i="31" s="1"/>
  <c r="I50" i="31"/>
  <c r="H50" i="31"/>
  <c r="L50" i="31" s="1"/>
  <c r="G50" i="31"/>
  <c r="F50" i="31"/>
  <c r="E50" i="31"/>
  <c r="D50" i="31"/>
  <c r="L49" i="31"/>
  <c r="J49" i="31"/>
  <c r="K49" i="31" s="1"/>
  <c r="L48" i="31"/>
  <c r="J48" i="31"/>
  <c r="K48" i="31" s="1"/>
  <c r="L47" i="31"/>
  <c r="J47" i="31"/>
  <c r="K47" i="31" s="1"/>
  <c r="L46" i="31"/>
  <c r="J46" i="31"/>
  <c r="K46" i="31" s="1"/>
  <c r="L45" i="31"/>
  <c r="J45" i="31"/>
  <c r="K45" i="31" s="1"/>
  <c r="L44" i="31"/>
  <c r="J44" i="31"/>
  <c r="K44" i="31" s="1"/>
  <c r="L43" i="31"/>
  <c r="I43" i="31"/>
  <c r="H43" i="31"/>
  <c r="G43" i="31"/>
  <c r="F43" i="31"/>
  <c r="E43" i="31"/>
  <c r="D43" i="31"/>
  <c r="J43" i="31" s="1"/>
  <c r="K43" i="31" s="1"/>
  <c r="L42" i="31"/>
  <c r="J42" i="31"/>
  <c r="K42" i="31" s="1"/>
  <c r="I41" i="31"/>
  <c r="H41" i="31"/>
  <c r="L41" i="31" s="1"/>
  <c r="G41" i="31"/>
  <c r="F41" i="31"/>
  <c r="E41" i="31"/>
  <c r="D41" i="31"/>
  <c r="L40" i="31"/>
  <c r="J40" i="31"/>
  <c r="K40" i="31" s="1"/>
  <c r="L39" i="31"/>
  <c r="J39" i="31"/>
  <c r="K39" i="31" s="1"/>
  <c r="L38" i="31"/>
  <c r="K38" i="31"/>
  <c r="J38" i="31"/>
  <c r="L37" i="31"/>
  <c r="J37" i="31"/>
  <c r="K37" i="31" s="1"/>
  <c r="L36" i="31"/>
  <c r="J36" i="31"/>
  <c r="K36" i="31" s="1"/>
  <c r="L35" i="31"/>
  <c r="J35" i="31"/>
  <c r="K35" i="31" s="1"/>
  <c r="L34" i="31"/>
  <c r="J34" i="31"/>
  <c r="K34" i="31" s="1"/>
  <c r="L33" i="31"/>
  <c r="J33" i="31"/>
  <c r="K33" i="31" s="1"/>
  <c r="L32" i="31"/>
  <c r="J32" i="31"/>
  <c r="K32" i="31" s="1"/>
  <c r="L31" i="31"/>
  <c r="J31" i="31"/>
  <c r="K31" i="31" s="1"/>
  <c r="L30" i="31"/>
  <c r="J30" i="31"/>
  <c r="K30" i="31" s="1"/>
  <c r="L29" i="31"/>
  <c r="J29" i="31"/>
  <c r="K29" i="31" s="1"/>
  <c r="L28" i="31"/>
  <c r="J28" i="31"/>
  <c r="K28" i="31" s="1"/>
  <c r="L27" i="31"/>
  <c r="J27" i="31"/>
  <c r="K27" i="31" s="1"/>
  <c r="L26" i="31"/>
  <c r="K26" i="31"/>
  <c r="J26" i="31"/>
  <c r="L25" i="31"/>
  <c r="J25" i="31"/>
  <c r="K25" i="31" s="1"/>
  <c r="L24" i="31"/>
  <c r="J24" i="31"/>
  <c r="K24" i="31" s="1"/>
  <c r="L23" i="31"/>
  <c r="J23" i="31"/>
  <c r="K23" i="31" s="1"/>
  <c r="L22" i="31"/>
  <c r="J22" i="31"/>
  <c r="K22" i="31" s="1"/>
  <c r="L21" i="31"/>
  <c r="J21" i="31"/>
  <c r="K21" i="31" s="1"/>
  <c r="L20" i="31"/>
  <c r="J20" i="31"/>
  <c r="K20" i="31" s="1"/>
  <c r="L19" i="31"/>
  <c r="J19" i="31"/>
  <c r="K19" i="31" s="1"/>
  <c r="L18" i="31"/>
  <c r="J18" i="31"/>
  <c r="K18" i="31" s="1"/>
  <c r="I17" i="31"/>
  <c r="H17" i="31"/>
  <c r="L17" i="31" s="1"/>
  <c r="G17" i="31"/>
  <c r="F17" i="31"/>
  <c r="E17" i="31"/>
  <c r="D17" i="31"/>
  <c r="L16" i="31"/>
  <c r="K16" i="31"/>
  <c r="J16" i="31"/>
  <c r="L15" i="31"/>
  <c r="J15" i="31"/>
  <c r="K15" i="31" s="1"/>
  <c r="I14" i="31"/>
  <c r="I53" i="31" s="1"/>
  <c r="H14" i="31"/>
  <c r="L14" i="31" s="1"/>
  <c r="G14" i="31"/>
  <c r="F14" i="31"/>
  <c r="E14" i="31"/>
  <c r="D14" i="31"/>
  <c r="I54" i="30"/>
  <c r="F54" i="30"/>
  <c r="H54" i="30" s="1"/>
  <c r="I53" i="30"/>
  <c r="F53" i="30"/>
  <c r="H53" i="30" s="1"/>
  <c r="I52" i="30"/>
  <c r="F52" i="30"/>
  <c r="H52" i="30" s="1"/>
  <c r="I51" i="30"/>
  <c r="F51" i="30"/>
  <c r="H51" i="30" s="1"/>
  <c r="I50" i="30"/>
  <c r="F50" i="30"/>
  <c r="H50" i="30" s="1"/>
  <c r="I49" i="30"/>
  <c r="F49" i="30"/>
  <c r="H49" i="30" s="1"/>
  <c r="I48" i="30"/>
  <c r="F48" i="30"/>
  <c r="H48" i="30" s="1"/>
  <c r="I47" i="30"/>
  <c r="F47" i="30"/>
  <c r="E46" i="30"/>
  <c r="I46" i="30" s="1"/>
  <c r="D46" i="30"/>
  <c r="C46" i="30"/>
  <c r="I45" i="30"/>
  <c r="F45" i="30"/>
  <c r="H45" i="30" s="1"/>
  <c r="I44" i="30"/>
  <c r="H44" i="30"/>
  <c r="F44" i="30"/>
  <c r="I43" i="30"/>
  <c r="G43" i="30"/>
  <c r="H43" i="30" s="1"/>
  <c r="I42" i="30"/>
  <c r="H42" i="30"/>
  <c r="F42" i="30"/>
  <c r="I41" i="30"/>
  <c r="H41" i="30"/>
  <c r="F41" i="30"/>
  <c r="I40" i="30"/>
  <c r="F40" i="30"/>
  <c r="H40" i="30" s="1"/>
  <c r="I39" i="30"/>
  <c r="F39" i="30"/>
  <c r="H39" i="30" s="1"/>
  <c r="I38" i="30"/>
  <c r="F38" i="30"/>
  <c r="H38" i="30" s="1"/>
  <c r="I37" i="30"/>
  <c r="H37" i="30"/>
  <c r="F37" i="30"/>
  <c r="I36" i="30"/>
  <c r="H36" i="30"/>
  <c r="F36" i="30"/>
  <c r="E35" i="30"/>
  <c r="I35" i="30" s="1"/>
  <c r="D35" i="30"/>
  <c r="C35" i="30"/>
  <c r="I34" i="30"/>
  <c r="F34" i="30"/>
  <c r="H34" i="30" s="1"/>
  <c r="I33" i="30"/>
  <c r="H33" i="30"/>
  <c r="F33" i="30"/>
  <c r="E32" i="30"/>
  <c r="I32" i="30" s="1"/>
  <c r="D32" i="30"/>
  <c r="D31" i="30" s="1"/>
  <c r="C32" i="30"/>
  <c r="C31" i="30" s="1"/>
  <c r="E31" i="30"/>
  <c r="I31" i="30" s="1"/>
  <c r="I30" i="30"/>
  <c r="F30" i="30"/>
  <c r="H30" i="30" s="1"/>
  <c r="F29" i="30"/>
  <c r="H29" i="30" s="1"/>
  <c r="E29" i="30"/>
  <c r="I29" i="30" s="1"/>
  <c r="D29" i="30"/>
  <c r="C29" i="30"/>
  <c r="I28" i="30"/>
  <c r="G28" i="30"/>
  <c r="H28" i="30" s="1"/>
  <c r="I27" i="30"/>
  <c r="G27" i="30"/>
  <c r="H27" i="30" s="1"/>
  <c r="E27" i="30"/>
  <c r="D27" i="30"/>
  <c r="C27" i="30"/>
  <c r="I26" i="30"/>
  <c r="F26" i="30"/>
  <c r="H26" i="30" s="1"/>
  <c r="I25" i="30"/>
  <c r="F25" i="30"/>
  <c r="H25" i="30" s="1"/>
  <c r="I24" i="30"/>
  <c r="H24" i="30"/>
  <c r="G24" i="30"/>
  <c r="G22" i="30" s="1"/>
  <c r="G18" i="30" s="1"/>
  <c r="I23" i="30"/>
  <c r="H23" i="30"/>
  <c r="G23" i="30"/>
  <c r="E22" i="30"/>
  <c r="I22" i="30" s="1"/>
  <c r="D22" i="30"/>
  <c r="C22" i="30"/>
  <c r="I21" i="30"/>
  <c r="F21" i="30"/>
  <c r="I20" i="30"/>
  <c r="F20" i="30"/>
  <c r="H20" i="30" s="1"/>
  <c r="I19" i="30"/>
  <c r="E19" i="30"/>
  <c r="D19" i="30"/>
  <c r="C19" i="30"/>
  <c r="I17" i="30"/>
  <c r="H17" i="30"/>
  <c r="F17" i="30"/>
  <c r="F16" i="30"/>
  <c r="F15" i="30" s="1"/>
  <c r="H15" i="30" s="1"/>
  <c r="E16" i="30"/>
  <c r="I16" i="30" s="1"/>
  <c r="D16" i="30"/>
  <c r="D15" i="30" s="1"/>
  <c r="C16" i="30"/>
  <c r="C15" i="30" s="1"/>
  <c r="E28" i="29"/>
  <c r="D28" i="29"/>
  <c r="C28" i="29"/>
  <c r="E26" i="29"/>
  <c r="D26" i="29"/>
  <c r="C26" i="29"/>
  <c r="E24" i="29"/>
  <c r="D24" i="29"/>
  <c r="C24" i="29"/>
  <c r="C23" i="29" s="1"/>
  <c r="E21" i="29"/>
  <c r="D21" i="29"/>
  <c r="D20" i="29" s="1"/>
  <c r="C21" i="29"/>
  <c r="C20" i="29" s="1"/>
  <c r="E20" i="29"/>
  <c r="E18" i="29"/>
  <c r="D18" i="29"/>
  <c r="C18" i="29"/>
  <c r="E16" i="29"/>
  <c r="E15" i="29" s="1"/>
  <c r="D16" i="29"/>
  <c r="D15" i="29" s="1"/>
  <c r="C16" i="29"/>
  <c r="C15" i="29" s="1"/>
  <c r="F19" i="30" l="1"/>
  <c r="F32" i="30"/>
  <c r="H32" i="30" s="1"/>
  <c r="C18" i="30"/>
  <c r="C55" i="30" s="1"/>
  <c r="F22" i="30"/>
  <c r="H22" i="30" s="1"/>
  <c r="H16" i="30"/>
  <c r="D18" i="30"/>
  <c r="D55" i="30" s="1"/>
  <c r="G35" i="30"/>
  <c r="G31" i="30" s="1"/>
  <c r="G55" i="30" s="1"/>
  <c r="E15" i="30"/>
  <c r="I15" i="30" s="1"/>
  <c r="E18" i="30"/>
  <c r="E55" i="30" s="1"/>
  <c r="I55" i="30" s="1"/>
  <c r="H47" i="30"/>
  <c r="F46" i="30"/>
  <c r="D23" i="29"/>
  <c r="E23" i="29"/>
  <c r="E33" i="29" s="1"/>
  <c r="J14" i="31"/>
  <c r="K14" i="31" s="1"/>
  <c r="J17" i="31"/>
  <c r="K17" i="31" s="1"/>
  <c r="J50" i="31"/>
  <c r="K50" i="31" s="1"/>
  <c r="G53" i="31"/>
  <c r="J41" i="31"/>
  <c r="K41" i="31" s="1"/>
  <c r="D53" i="31"/>
  <c r="E53" i="31"/>
  <c r="F53" i="31"/>
  <c r="H53" i="31"/>
  <c r="D33" i="29"/>
  <c r="H19" i="30"/>
  <c r="C33" i="29"/>
  <c r="H21" i="30"/>
  <c r="H46" i="30"/>
  <c r="F35" i="30"/>
  <c r="F18" i="30" l="1"/>
  <c r="H18" i="30" s="1"/>
  <c r="I18" i="30"/>
  <c r="L53" i="31"/>
  <c r="J53" i="31"/>
  <c r="K53" i="31" s="1"/>
  <c r="F31" i="30"/>
  <c r="H35" i="30"/>
  <c r="H31" i="30" l="1"/>
  <c r="F55" i="30"/>
  <c r="H55" i="30" l="1"/>
  <c r="L37" i="26"/>
  <c r="L35" i="26"/>
  <c r="J35" i="26"/>
  <c r="K35" i="26" s="1"/>
  <c r="I35" i="26"/>
  <c r="L34" i="26"/>
  <c r="J34" i="26"/>
  <c r="K34" i="26" s="1"/>
  <c r="I34" i="26"/>
  <c r="L33" i="26"/>
  <c r="K33" i="26"/>
  <c r="J33" i="26"/>
  <c r="I33" i="26"/>
  <c r="L32" i="26"/>
  <c r="J32" i="26"/>
  <c r="K32" i="26" s="1"/>
  <c r="I32" i="26"/>
  <c r="H31" i="26"/>
  <c r="G31" i="26"/>
  <c r="G26" i="26" s="1"/>
  <c r="F31" i="26"/>
  <c r="E31" i="26"/>
  <c r="D31" i="26"/>
  <c r="D26" i="26" s="1"/>
  <c r="C31" i="26"/>
  <c r="C26" i="26" s="1"/>
  <c r="L30" i="26"/>
  <c r="K30" i="26"/>
  <c r="J30" i="26"/>
  <c r="I30" i="26"/>
  <c r="L29" i="26"/>
  <c r="J29" i="26"/>
  <c r="K29" i="26" s="1"/>
  <c r="I29" i="26"/>
  <c r="L28" i="26"/>
  <c r="J28" i="26"/>
  <c r="K28" i="26" s="1"/>
  <c r="I28" i="26"/>
  <c r="L27" i="26"/>
  <c r="K27" i="26"/>
  <c r="J27" i="26"/>
  <c r="I27" i="26"/>
  <c r="H26" i="26"/>
  <c r="F26" i="26"/>
  <c r="E26" i="26"/>
  <c r="L25" i="26"/>
  <c r="J25" i="26"/>
  <c r="K25" i="26" s="1"/>
  <c r="I25" i="26"/>
  <c r="L24" i="26"/>
  <c r="K24" i="26"/>
  <c r="J24" i="26"/>
  <c r="I24" i="26"/>
  <c r="L23" i="26"/>
  <c r="K23" i="26"/>
  <c r="J23" i="26"/>
  <c r="I23" i="26"/>
  <c r="L22" i="26"/>
  <c r="J22" i="26"/>
  <c r="K22" i="26" s="1"/>
  <c r="I22" i="26"/>
  <c r="L21" i="26"/>
  <c r="K21" i="26"/>
  <c r="J21" i="26"/>
  <c r="I21" i="26"/>
  <c r="H20" i="26"/>
  <c r="G20" i="26"/>
  <c r="L20" i="26" s="1"/>
  <c r="F20" i="26"/>
  <c r="E20" i="26"/>
  <c r="E15" i="26" s="1"/>
  <c r="D20" i="26"/>
  <c r="C20" i="26"/>
  <c r="C15" i="26" s="1"/>
  <c r="L19" i="26"/>
  <c r="K19" i="26"/>
  <c r="J19" i="26"/>
  <c r="I19" i="26"/>
  <c r="L18" i="26"/>
  <c r="J18" i="26"/>
  <c r="K18" i="26" s="1"/>
  <c r="I18" i="26"/>
  <c r="L17" i="26"/>
  <c r="K17" i="26"/>
  <c r="J17" i="26"/>
  <c r="I17" i="26"/>
  <c r="L16" i="26"/>
  <c r="K16" i="26"/>
  <c r="J16" i="26"/>
  <c r="I16" i="26"/>
  <c r="H15" i="26"/>
  <c r="H36" i="26" s="1"/>
  <c r="F15" i="26"/>
  <c r="F36" i="26" s="1"/>
  <c r="D15" i="26"/>
  <c r="G15" i="26" l="1"/>
  <c r="L15" i="26" s="1"/>
  <c r="D36" i="26"/>
  <c r="C36" i="26"/>
  <c r="L26" i="26"/>
  <c r="I26" i="26"/>
  <c r="J26" i="26"/>
  <c r="K26" i="26" s="1"/>
  <c r="I15" i="26"/>
  <c r="E36" i="26"/>
  <c r="J15" i="26"/>
  <c r="K15" i="26" s="1"/>
  <c r="I20" i="26"/>
  <c r="I31" i="26"/>
  <c r="G36" i="26"/>
  <c r="J20" i="26"/>
  <c r="K20" i="26" s="1"/>
  <c r="J31" i="26"/>
  <c r="K31" i="26" s="1"/>
  <c r="L31" i="26"/>
  <c r="L36" i="26" l="1"/>
  <c r="J36" i="26"/>
  <c r="K36" i="26" s="1"/>
  <c r="I36" i="26"/>
  <c r="H34" i="24"/>
  <c r="G34" i="24"/>
  <c r="H32" i="24"/>
  <c r="G32" i="24"/>
  <c r="F30" i="24"/>
  <c r="H30" i="24" s="1"/>
  <c r="E30" i="24"/>
  <c r="D30" i="24"/>
  <c r="F27" i="24"/>
  <c r="G27" i="24" s="1"/>
  <c r="E27" i="24"/>
  <c r="D27" i="24"/>
  <c r="F26" i="24"/>
  <c r="G26" i="24" s="1"/>
  <c r="E26" i="24"/>
  <c r="D26" i="24"/>
  <c r="H24" i="24"/>
  <c r="G24" i="24"/>
  <c r="H23" i="24"/>
  <c r="G23" i="24"/>
  <c r="H22" i="24"/>
  <c r="G22" i="24"/>
  <c r="H21" i="24"/>
  <c r="F21" i="24"/>
  <c r="E21" i="24"/>
  <c r="D21" i="24"/>
  <c r="H20" i="24"/>
  <c r="G20" i="24"/>
  <c r="H19" i="24"/>
  <c r="G19" i="24"/>
  <c r="H18" i="24"/>
  <c r="G18" i="24"/>
  <c r="H17" i="24"/>
  <c r="G17" i="24"/>
  <c r="F16" i="24"/>
  <c r="F29" i="24" s="1"/>
  <c r="E16" i="24"/>
  <c r="E29" i="24" s="1"/>
  <c r="D16" i="24"/>
  <c r="D29" i="24" s="1"/>
  <c r="D28" i="24" l="1"/>
  <c r="E28" i="24"/>
  <c r="G21" i="24"/>
  <c r="H27" i="24"/>
  <c r="G30" i="24"/>
  <c r="K29" i="24"/>
  <c r="H29" i="24"/>
  <c r="G29" i="24"/>
  <c r="G16" i="24"/>
  <c r="F28" i="24"/>
  <c r="H16" i="24"/>
  <c r="H26" i="24"/>
  <c r="H28" i="24" l="1"/>
  <c r="G28" i="24"/>
  <c r="K28" i="24"/>
  <c r="J42" i="23" l="1"/>
  <c r="H42" i="23"/>
  <c r="I42" i="23" s="1"/>
  <c r="G42" i="23"/>
  <c r="B42" i="23"/>
  <c r="J41" i="23"/>
  <c r="H41" i="23"/>
  <c r="I41" i="23" s="1"/>
  <c r="G41" i="23"/>
  <c r="B41" i="23"/>
  <c r="F40" i="23"/>
  <c r="E40" i="23"/>
  <c r="D40" i="23"/>
  <c r="C40" i="23"/>
  <c r="J38" i="23"/>
  <c r="H38" i="23"/>
  <c r="I38" i="23" s="1"/>
  <c r="G38" i="23"/>
  <c r="J36" i="23"/>
  <c r="H36" i="23"/>
  <c r="I36" i="23" s="1"/>
  <c r="G36" i="23"/>
  <c r="F35" i="23"/>
  <c r="E35" i="23"/>
  <c r="D35" i="23"/>
  <c r="C35" i="23"/>
  <c r="J34" i="23"/>
  <c r="H34" i="23"/>
  <c r="I34" i="23" s="1"/>
  <c r="G34" i="23"/>
  <c r="J33" i="23"/>
  <c r="H33" i="23"/>
  <c r="I33" i="23" s="1"/>
  <c r="G33" i="23"/>
  <c r="J32" i="23"/>
  <c r="H32" i="23"/>
  <c r="I32" i="23" s="1"/>
  <c r="G32" i="23"/>
  <c r="J31" i="23"/>
  <c r="H31" i="23"/>
  <c r="I31" i="23" s="1"/>
  <c r="G31" i="23"/>
  <c r="J30" i="23"/>
  <c r="H30" i="23"/>
  <c r="I30" i="23" s="1"/>
  <c r="G30" i="23"/>
  <c r="F29" i="23"/>
  <c r="H29" i="23" s="1"/>
  <c r="I29" i="23" s="1"/>
  <c r="E29" i="23"/>
  <c r="E15" i="23" s="1"/>
  <c r="E39" i="23" s="1"/>
  <c r="E43" i="23" s="1"/>
  <c r="D29" i="23"/>
  <c r="D15" i="23" s="1"/>
  <c r="D39" i="23" s="1"/>
  <c r="D43" i="23" s="1"/>
  <c r="J28" i="23"/>
  <c r="H28" i="23"/>
  <c r="I28" i="23" s="1"/>
  <c r="G28" i="23"/>
  <c r="J27" i="23"/>
  <c r="H27" i="23"/>
  <c r="I27" i="23" s="1"/>
  <c r="G27" i="23"/>
  <c r="F26" i="23"/>
  <c r="E26" i="23"/>
  <c r="D26" i="23"/>
  <c r="C26" i="23"/>
  <c r="J25" i="23"/>
  <c r="H25" i="23"/>
  <c r="I25" i="23" s="1"/>
  <c r="G25" i="23"/>
  <c r="J24" i="23"/>
  <c r="H24" i="23"/>
  <c r="I24" i="23" s="1"/>
  <c r="G24" i="23"/>
  <c r="J23" i="23"/>
  <c r="F23" i="23"/>
  <c r="E23" i="23"/>
  <c r="D23" i="23"/>
  <c r="C23" i="23"/>
  <c r="J22" i="23"/>
  <c r="H22" i="23"/>
  <c r="I22" i="23" s="1"/>
  <c r="G22" i="23"/>
  <c r="J21" i="23"/>
  <c r="H21" i="23"/>
  <c r="I21" i="23" s="1"/>
  <c r="G21" i="23"/>
  <c r="J20" i="23"/>
  <c r="H20" i="23"/>
  <c r="I20" i="23" s="1"/>
  <c r="G20" i="23"/>
  <c r="J19" i="23"/>
  <c r="H19" i="23"/>
  <c r="I19" i="23" s="1"/>
  <c r="G19" i="23"/>
  <c r="J18" i="23"/>
  <c r="H18" i="23"/>
  <c r="I18" i="23" s="1"/>
  <c r="G18" i="23"/>
  <c r="J17" i="23"/>
  <c r="H17" i="23"/>
  <c r="I17" i="23" s="1"/>
  <c r="G17" i="23"/>
  <c r="F16" i="23"/>
  <c r="J16" i="23" s="1"/>
  <c r="E16" i="23"/>
  <c r="D16" i="23"/>
  <c r="C16" i="23"/>
  <c r="C15" i="23"/>
  <c r="M8" i="23"/>
  <c r="C39" i="23" l="1"/>
  <c r="C43" i="23" s="1"/>
  <c r="J29" i="23"/>
  <c r="H26" i="23"/>
  <c r="I26" i="23" s="1"/>
  <c r="H23" i="23"/>
  <c r="I23" i="23" s="1"/>
  <c r="J26" i="23"/>
  <c r="G23" i="23"/>
  <c r="F15" i="23"/>
  <c r="G16" i="23"/>
  <c r="H35" i="23"/>
  <c r="I35" i="23" s="1"/>
  <c r="H40" i="23"/>
  <c r="I40" i="23" s="1"/>
  <c r="F39" i="23"/>
  <c r="G35" i="23"/>
  <c r="G40" i="23"/>
  <c r="H16" i="23"/>
  <c r="I16" i="23" s="1"/>
  <c r="J40" i="23"/>
  <c r="J35" i="23"/>
  <c r="G26" i="23"/>
  <c r="G29" i="23"/>
  <c r="J39" i="23" l="1"/>
  <c r="F43" i="23"/>
  <c r="H39" i="23"/>
  <c r="I39" i="23" s="1"/>
  <c r="G39" i="23"/>
  <c r="J15" i="23"/>
  <c r="H15" i="23"/>
  <c r="I15" i="23" s="1"/>
  <c r="G15" i="23"/>
  <c r="J43" i="23" l="1"/>
  <c r="H43" i="23"/>
  <c r="I43" i="23" s="1"/>
  <c r="G43" i="2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0E582B8-696E-4E42-84C4-2675777CCEB0}" odcFile="C:\Users\rjsantana\Documents\Mis archivos de origen de datos\datos EJECUCION INGRESO Y GASTO A LA FECHA EJECUCION INGRESOS Y GASTOS.odc" keepAlive="1" name="datos EJECUCION INGRESO Y GASTO A LA FECHA EJECUCION INGRESOS Y GASTOS" type="5" refreshedVersion="8" background="1">
    <dbPr connection="Provider=MSOLAP.8;Integrated Security=SSPI;Persist Security Info=True;Initial Catalog=EJECUCION INGRESO Y GASTO A LA FECHA;Data Source=datos;MDX Compatibility=1;Safety Options=2;MDX Missing Member Mode=Error;Update Isolation Level=2" command="EJECUCION INGRESOS Y GASTOS" commandType="1"/>
    <olapPr sendLocale="1" rowDrillCount="1000"/>
  </connection>
</connections>
</file>

<file path=xl/sharedStrings.xml><?xml version="1.0" encoding="utf-8"?>
<sst xmlns="http://schemas.openxmlformats.org/spreadsheetml/2006/main" count="1675" uniqueCount="1035">
  <si>
    <t>MINISTERIO DE HACIENDA</t>
  </si>
  <si>
    <t>DIRECCIÓN GENERAL DE PRESUPUESTO</t>
  </si>
  <si>
    <t>DIRECCIÓN DE ESTUDIOS ECONÓMICOS Y SEGUIMIENTO FINANCIERO</t>
  </si>
  <si>
    <t>PIB Nominal (Millones RD$)</t>
  </si>
  <si>
    <t>Valores en Millones de RD$</t>
  </si>
  <si>
    <t>Indicadores</t>
  </si>
  <si>
    <t xml:space="preserve">Pres. Inicial      </t>
  </si>
  <si>
    <t xml:space="preserve">Presupuesto </t>
  </si>
  <si>
    <t>Devengado</t>
  </si>
  <si>
    <t>% Devengado</t>
  </si>
  <si>
    <t>% del PIB</t>
  </si>
  <si>
    <t>Ley núm. 80-23</t>
  </si>
  <si>
    <t>Vigente</t>
  </si>
  <si>
    <t>4 = 3/2</t>
  </si>
  <si>
    <t>5 = (3/PIB)</t>
  </si>
  <si>
    <t>1 - INGRESOS</t>
  </si>
  <si>
    <t>1.1 - Ingresos corrientes</t>
  </si>
  <si>
    <t>1.1.6.5 - Donaciones Corrientes</t>
  </si>
  <si>
    <t>1.2 - Ingresos de capital</t>
  </si>
  <si>
    <t>1.2.4.4 - Donaciones  de Capital</t>
  </si>
  <si>
    <t>2 - GASTOS</t>
  </si>
  <si>
    <t>2.1 - Gastos corrientes</t>
  </si>
  <si>
    <t>2.1.4 - Intereses de la deuda</t>
  </si>
  <si>
    <t>2.2 - Gastos de capital</t>
  </si>
  <si>
    <t>RESULTADOS</t>
  </si>
  <si>
    <t>Resultado de la cuenta corriente (1.1-2.1)</t>
  </si>
  <si>
    <t>Resultado de la cuenta de capital (1.2-2.2)</t>
  </si>
  <si>
    <t>Resultado primario (1- (2 - 2.1.4))</t>
  </si>
  <si>
    <t>Resultado financiero (1- 2)</t>
  </si>
  <si>
    <t>FINANCIAMIENTO NETO</t>
  </si>
  <si>
    <t>3.1 - Fuentes financieras</t>
  </si>
  <si>
    <t>3.2 - Aplicaciones financieras</t>
  </si>
  <si>
    <r>
      <t>Notas:</t>
    </r>
    <r>
      <rPr>
        <sz val="11"/>
        <color theme="1"/>
        <rFont val="Avenir Next LT Pro"/>
        <family val="2"/>
      </rPr>
      <t xml:space="preserve"> *Cifras preliminares.</t>
    </r>
  </si>
  <si>
    <t>2. Se utilizó el PIB del Panorama Macroeconómico actualizado al 21 de agosto de 2024, elaborado por el Ministerio de Economía Planificación y Desarrollo.</t>
  </si>
  <si>
    <r>
      <t xml:space="preserve">Fuente: </t>
    </r>
    <r>
      <rPr>
        <sz val="11"/>
        <color theme="1"/>
        <rFont val="Avenir Next LT Pro"/>
        <family val="2"/>
      </rPr>
      <t>Sistema de Información de la Gestión Financiera (SIGEF).</t>
    </r>
  </si>
  <si>
    <t>Tabla 5. Gastos para reducir la brecha de género según clasificador funcional</t>
  </si>
  <si>
    <t>DETALLE</t>
  </si>
  <si>
    <t>PRESUPUESTO INICIAL</t>
  </si>
  <si>
    <t>PRESUPUESTO VIGENTE</t>
  </si>
  <si>
    <t>PRESUPUESTO DEVENGADO</t>
  </si>
  <si>
    <t>1-SERVICIOS GENERALES</t>
  </si>
  <si>
    <t>1.1-Administración general</t>
  </si>
  <si>
    <t>1.1.05-Gestión de la administración general para transversalizar el enfoque de género</t>
  </si>
  <si>
    <t>1.4-Justicia, orden público y seguridad</t>
  </si>
  <si>
    <t>1.4.06-Administración y servicios de justicia relacionados con la violencia de género</t>
  </si>
  <si>
    <t>2-SERVICIOS ECONÓMICOS</t>
  </si>
  <si>
    <t>2.1-Asuntos económicos, comerciales y laborales</t>
  </si>
  <si>
    <t>2.1.03-Asuntos laborales para fortalecer la autonomía económica de las mujeres</t>
  </si>
  <si>
    <t>4-SERVICIOS SOCIALES</t>
  </si>
  <si>
    <t>4.2-Salud</t>
  </si>
  <si>
    <t>4.2.04-Servicios médicos en salud sexual/reproductiva y de centros de salud materno infantil</t>
  </si>
  <si>
    <t>4.5-Protección social</t>
  </si>
  <si>
    <t>4.5.05-Familia e hijos</t>
  </si>
  <si>
    <t>4.6-Equidad de género</t>
  </si>
  <si>
    <t>4.6.01-Acciones focalizada en mujeres</t>
  </si>
  <si>
    <t>4.6.02-Corresponsabilidad social y pública en el cuidado de la familia y la reproducción de la fuerza de trabajo</t>
  </si>
  <si>
    <t>4.6.03-Acciones para una cultura de igualdad de género.</t>
  </si>
  <si>
    <t>4.6.04-Acciones de prevención, atención y protección de violencia de género</t>
  </si>
  <si>
    <t>TOTAL</t>
  </si>
  <si>
    <t>Notas: *Cifras preliminares.</t>
  </si>
  <si>
    <r>
      <t xml:space="preserve">Fuente: </t>
    </r>
    <r>
      <rPr>
        <sz val="12"/>
        <color theme="1"/>
        <rFont val="Avenir Next LT Pro"/>
        <family val="2"/>
      </rPr>
      <t>Sistema de Información de la Gestión Financiera (SIGEF).</t>
    </r>
  </si>
  <si>
    <t>1.Fecha de imputación al 31/07/2022 // Fecha de registro al 07/08/2022</t>
  </si>
  <si>
    <t>Tabla 6. Incidencia del gasto del Gobierno Central en el cambio climático</t>
  </si>
  <si>
    <t>EJECUCIÓN
% PIB</t>
  </si>
  <si>
    <t>INCIDENCIA POSITIVA</t>
  </si>
  <si>
    <t>INCIDENCIA NEGATIVA</t>
  </si>
  <si>
    <t>INCIDENCIA NETA</t>
  </si>
  <si>
    <t>6=4-5</t>
  </si>
  <si>
    <t>7 = (3/PIB)</t>
  </si>
  <si>
    <t>1.4.02-Servicios de protección contra incendios</t>
  </si>
  <si>
    <t>2.2-Agropecuaria, caza, pesca y silvicultura</t>
  </si>
  <si>
    <t>2.2.04-Conservación, ampliación y explotación racionalizada de reservas forestales.</t>
  </si>
  <si>
    <t>2.2.06-Gestión o apoyo de labores de reforestación</t>
  </si>
  <si>
    <t>2.4-Energía y combustible</t>
  </si>
  <si>
    <t>2.4.03-Combustible</t>
  </si>
  <si>
    <t>2.4.04-Energía eléctrica de fuentes termoeléctricas</t>
  </si>
  <si>
    <t>2.4.08-Energía eléctrica de fuentes nucleares</t>
  </si>
  <si>
    <t>2.4.09-Conservación, aprovechamiento y explotación racionalizada de fuentes de electricidad</t>
  </si>
  <si>
    <t>2.5-Minería, manufactura y construcción</t>
  </si>
  <si>
    <t>2.5.01-Extracción de recursos minerales</t>
  </si>
  <si>
    <t>2.6-Transporte</t>
  </si>
  <si>
    <t>2.6.03-Transporte por ferrocarril</t>
  </si>
  <si>
    <t>3-PROTECCIÓN DEL MEDIO AMBIENTE</t>
  </si>
  <si>
    <t>3.1-Protección del aire, agua y suelo</t>
  </si>
  <si>
    <t>3.1.01-Reducción de la contaminación</t>
  </si>
  <si>
    <t>3.1.04-Protección del suelo contra la erosión y otras formas de degradación física</t>
  </si>
  <si>
    <t>3.2-Protección de la biodiversidad y ordenación de desechos</t>
  </si>
  <si>
    <t>3.2.02-Ordenación de desechos</t>
  </si>
  <si>
    <t>3.2.04-Conciencia y conocimiento de la biodiversidad</t>
  </si>
  <si>
    <t>3.2.06-Economía verde</t>
  </si>
  <si>
    <t>3.2.09-Áreas protegidas y otras medidas de conservación</t>
  </si>
  <si>
    <t>3.2.10-Restauración</t>
  </si>
  <si>
    <t>3.2.11-Uso sostenible</t>
  </si>
  <si>
    <t>3.2.12-Prevención de la producción de residuos por modificación de procesos</t>
  </si>
  <si>
    <t>3.2.14-Tratamiento y eliminación de residuos no peligrosos en vertederos</t>
  </si>
  <si>
    <t>3.2.98-Investigación y desarrollo relacionado con la protección del medio ambiente</t>
  </si>
  <si>
    <t>3.2.99-Planificación, gestión y supervisión de la protección del medio ambiente</t>
  </si>
  <si>
    <t>3.3-Cambio Climático</t>
  </si>
  <si>
    <t>3.3.01-Mixtos</t>
  </si>
  <si>
    <t>3.3.02-Mitigación</t>
  </si>
  <si>
    <t>3.3.03-Conocimiento del riesgo de desastres climáticos</t>
  </si>
  <si>
    <t>3.3.04-Gobernanza del riesgo de desastres climáticos</t>
  </si>
  <si>
    <t>3.3.05-Reducción del riesgo de desastres climáticos</t>
  </si>
  <si>
    <t>3.3.06-Respuesta y recuperación de desastres climáticos</t>
  </si>
  <si>
    <t>3.3.07-Otras medidas de adaptación</t>
  </si>
  <si>
    <t>3.3.99-Planificación, gestión y supervisión de cambio climático</t>
  </si>
  <si>
    <t>Total general</t>
  </si>
  <si>
    <t>2. Para el PIB 2024 se utilizó el PIB del Panorama Macroeconómico actualizado al 21 de agosto de 2024, elaborado por el Ministerio de Economía Planificación y Desarrollo.</t>
  </si>
  <si>
    <t>VARIACIÓN 2024/2023</t>
  </si>
  <si>
    <t>% PIB</t>
  </si>
  <si>
    <t>PERCIBIDO*</t>
  </si>
  <si>
    <t>% EJECUCION*</t>
  </si>
  <si>
    <t>ABS.</t>
  </si>
  <si>
    <t>REL.</t>
  </si>
  <si>
    <t>5 = (4/3)</t>
  </si>
  <si>
    <t>6 = (4 - 1)</t>
  </si>
  <si>
    <t>7 = (6/1)</t>
  </si>
  <si>
    <t>8= 4/PIB</t>
  </si>
  <si>
    <t>1.1 Ingresos Corrientes</t>
  </si>
  <si>
    <t>1.1.1 - Impuestos</t>
  </si>
  <si>
    <t>1.1.1.1 - Impuestos sobre el ingreso, las utilidades  y las ganancias de capital</t>
  </si>
  <si>
    <t>1.1.1.3 - Impuestos sobre la propiedad</t>
  </si>
  <si>
    <t>1.1.1.4 - Impuestos sobre los bienes y servicios</t>
  </si>
  <si>
    <t>1.1.1.5 - Impuestos sobre el comercio y las transacciones internacionales/comercio exterior</t>
  </si>
  <si>
    <t>1.1.1.6 - Impuestos ecológicos</t>
  </si>
  <si>
    <t>1.1.1.9 - Impuestos diversos</t>
  </si>
  <si>
    <t>1.1.2 - Contribuciones a la seguridad social</t>
  </si>
  <si>
    <t>1.1.2.1 - Contribuciones de los empleados</t>
  </si>
  <si>
    <t>1.1.2.2 - Contribuciones de los empleadores</t>
  </si>
  <si>
    <t>1.1.3 - Ventas de bienes y servicios</t>
  </si>
  <si>
    <t>1.1.3.1 - Ventas de establecimientos no de mercado</t>
  </si>
  <si>
    <t>1.1.3.3 - Derechos administrativos</t>
  </si>
  <si>
    <t>1.1.4 - Rentas de la propiedad</t>
  </si>
  <si>
    <t>1.1.4.1-Intereses</t>
  </si>
  <si>
    <t>1.1.4.2 - Rentas de la propiedad distinta de intereses</t>
  </si>
  <si>
    <t>1.1.6 - Transferencias corrientes recibidas</t>
  </si>
  <si>
    <t>1.1.7 - Multas y sanciones pecuniarias</t>
  </si>
  <si>
    <t>1.1.9 - Otros ingresos corrientes</t>
  </si>
  <si>
    <t xml:space="preserve">1.2 Ingresos De Capital </t>
  </si>
  <si>
    <t>1.2.1 - Venta (disposición) de activos no financieros (a valores brutos)</t>
  </si>
  <si>
    <t>1.2.4 - Transferencias de capital recibidas</t>
  </si>
  <si>
    <t>1.2.5 - Recuperación de inversiones financieras realizadas con fines de política</t>
  </si>
  <si>
    <t>Total de Ingresos (1.1 + 1.2)</t>
  </si>
  <si>
    <t>Donaciones</t>
  </si>
  <si>
    <t>Total de Ingresos con Donaciones</t>
  </si>
  <si>
    <r>
      <t xml:space="preserve">Notas: </t>
    </r>
    <r>
      <rPr>
        <sz val="12"/>
        <rFont val="Avenir Next LT Pro"/>
        <family val="2"/>
      </rPr>
      <t>*Cifras preliminares.</t>
    </r>
  </si>
  <si>
    <t xml:space="preserve">1. Se incluyen los Recursos de Captación Directa. </t>
  </si>
  <si>
    <t>3. Se utilizó el PIB del Panorama Macroeconómico actualizado al 03 de junio del 2024, elaborado por el Ministerio de Economía Planificación y Desarrollo.</t>
  </si>
  <si>
    <r>
      <t xml:space="preserve">Fuente: </t>
    </r>
    <r>
      <rPr>
        <sz val="12"/>
        <rFont val="Avenir Next LT Pro"/>
        <family val="2"/>
      </rPr>
      <t>Sistema de Información de la Gestión Financiera (SIGEF).</t>
    </r>
  </si>
  <si>
    <t>Valores en millones de RD$</t>
  </si>
  <si>
    <r>
      <t xml:space="preserve">Nota: </t>
    </r>
    <r>
      <rPr>
        <sz val="8"/>
        <color theme="1"/>
        <rFont val="Avenir Next LT Pro"/>
        <family val="2"/>
      </rPr>
      <t>*Cifras Preliminares.</t>
    </r>
  </si>
  <si>
    <r>
      <t xml:space="preserve">Fuente: </t>
    </r>
    <r>
      <rPr>
        <sz val="8"/>
        <color theme="1"/>
        <rFont val="Avenir Next LT Pro"/>
        <family val="2"/>
      </rPr>
      <t>Sistema de Información de la Gestión Financiera (SIGEF).</t>
    </r>
  </si>
  <si>
    <t>Ilustración 2. Composición del gasto del gobierno central por finalidad</t>
  </si>
  <si>
    <t>Notas:</t>
  </si>
  <si>
    <t>País</t>
  </si>
  <si>
    <t xml:space="preserve">Provincia </t>
  </si>
  <si>
    <t>Montos</t>
  </si>
  <si>
    <t xml:space="preserve">República Dominicana </t>
  </si>
  <si>
    <t xml:space="preserve">Distrito Nacional </t>
  </si>
  <si>
    <t xml:space="preserve">Azua </t>
  </si>
  <si>
    <t>Bahoruco</t>
  </si>
  <si>
    <t>Barahona</t>
  </si>
  <si>
    <t>Dajabón</t>
  </si>
  <si>
    <t>Duarte</t>
  </si>
  <si>
    <t>Elías Piña</t>
  </si>
  <si>
    <t>El seibo</t>
  </si>
  <si>
    <t>Espaillat</t>
  </si>
  <si>
    <t>Independencia</t>
  </si>
  <si>
    <t>La Altagracia</t>
  </si>
  <si>
    <t>La Romana</t>
  </si>
  <si>
    <t>La vega</t>
  </si>
  <si>
    <t xml:space="preserve">María Trinidad Sánchez </t>
  </si>
  <si>
    <t>Monte Cristí</t>
  </si>
  <si>
    <t>Pedernales</t>
  </si>
  <si>
    <t>Peravia</t>
  </si>
  <si>
    <t>Puerto Plata</t>
  </si>
  <si>
    <t>Hermanas Mirabal</t>
  </si>
  <si>
    <t>Samaná</t>
  </si>
  <si>
    <t>San Cristobal</t>
  </si>
  <si>
    <t>San Juan</t>
  </si>
  <si>
    <t>San Pedro de Macorís</t>
  </si>
  <si>
    <t>Sanchez Ramírez</t>
  </si>
  <si>
    <t>Santiago</t>
  </si>
  <si>
    <t>Santiago Rodríguez</t>
  </si>
  <si>
    <t>Valverde</t>
  </si>
  <si>
    <t>Monseñor Nouel</t>
  </si>
  <si>
    <t>Monte Plata</t>
  </si>
  <si>
    <t>Hato Mayor</t>
  </si>
  <si>
    <t>San José de Ocoa</t>
  </si>
  <si>
    <t xml:space="preserve">Santo Domingo </t>
  </si>
  <si>
    <t>VIGENTE*</t>
  </si>
  <si>
    <r>
      <t>COMPROMETIDO</t>
    </r>
    <r>
      <rPr>
        <b/>
        <vertAlign val="superscript"/>
        <sz val="16"/>
        <color theme="0"/>
        <rFont val="Avenir Next LT Pro"/>
        <family val="2"/>
      </rPr>
      <t>*</t>
    </r>
  </si>
  <si>
    <r>
      <t>DEVENGADO</t>
    </r>
    <r>
      <rPr>
        <b/>
        <vertAlign val="superscript"/>
        <sz val="16"/>
        <color theme="0"/>
        <rFont val="Avenir Next LT Pro"/>
        <family val="2"/>
      </rPr>
      <t>*</t>
    </r>
  </si>
  <si>
    <t>PAGADO*</t>
  </si>
  <si>
    <t>6 = (4-1)</t>
  </si>
  <si>
    <t>7 = (4/PIB)</t>
  </si>
  <si>
    <t>PODER LEGISLATIVO</t>
  </si>
  <si>
    <t>0101 - SENADO DE LA REPÚBLICA</t>
  </si>
  <si>
    <t>0102 - CÁMARA DE DIPUTADOS</t>
  </si>
  <si>
    <t>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</si>
  <si>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</si>
  <si>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</si>
  <si>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</si>
  <si>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</si>
  <si>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</si>
  <si>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</si>
  <si>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</si>
  <si>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</si>
  <si>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</si>
  <si>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</si>
  <si>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</si>
  <si>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</si>
  <si>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</si>
  <si>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</si>
  <si>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</si>
  <si>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</si>
  <si>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</si>
  <si>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</si>
  <si>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</si>
  <si>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</si>
  <si>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</si>
  <si>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</si>
  <si>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</si>
  <si>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PODER JUDICIAL</t>
  </si>
  <si>
    <t>0301 - PODER JUDICIAL</t>
  </si>
  <si>
    <t>ORGANISMOS ESPECIALES</t>
  </si>
  <si>
    <t>0401 - JUNTA CENTRAL ELECTORAL</t>
  </si>
  <si>
    <t>0402 - CÁMARA DE CUENTAS</t>
  </si>
  <si>
    <t>0403 - TRIBUNAL CONSTITUCIONAL</t>
  </si>
  <si>
    <t>0404 - DEFENSOR DEL PUEBLO</t>
  </si>
  <si>
    <t>0405 - TRIBUNAL SUPERIOR  ELECTORAL (TSE)</t>
  </si>
  <si>
    <t>0406-OFICINA NACIONAL DE DEFENSA PÚBLICA</t>
  </si>
  <si>
    <t>OTROS</t>
  </si>
  <si>
    <t>0998 - ADMINISTRACION DE DEUDA PUBLICA Y ACTIVOS FINANCIEROS</t>
  </si>
  <si>
    <t>0999 - ADMINISTRACION DE OBLIGACIONES DEL TESORO NACIONAL</t>
  </si>
  <si>
    <r>
      <t xml:space="preserve">Notas: </t>
    </r>
    <r>
      <rPr>
        <sz val="11"/>
        <color theme="1"/>
        <rFont val="Avenir Next LT Pro"/>
        <family val="2"/>
      </rPr>
      <t>*Cifras preliminares.</t>
    </r>
  </si>
  <si>
    <t xml:space="preserve">2. Se utilizó el PIB del Panorama Macroeconómico actualizado al 21 de agosto del 2024, elaborado por el Ministerio de Economía Planificación y Desarrollo. </t>
  </si>
  <si>
    <t xml:space="preserve">Tabla 2. Ingresos por Clasificación Económica </t>
  </si>
  <si>
    <r>
      <t>PAGADO</t>
    </r>
    <r>
      <rPr>
        <b/>
        <vertAlign val="superscript"/>
        <sz val="16"/>
        <color theme="0"/>
        <rFont val="Avenir Next LT Pro"/>
        <family val="2"/>
      </rPr>
      <t>*</t>
    </r>
  </si>
  <si>
    <t>% EJECUCION</t>
  </si>
  <si>
    <t>7= (5/3)</t>
  </si>
  <si>
    <t>8 = (5-1)</t>
  </si>
  <si>
    <t>9= 8/1</t>
  </si>
  <si>
    <t>10 = (5/PIB)</t>
  </si>
  <si>
    <t>2.1.2 - Gastos de consumo</t>
  </si>
  <si>
    <t>2.1.3 - Prestaciones de la seguridad social</t>
  </si>
  <si>
    <t>2.1.5 - Subvenciones otorgadas a empresas</t>
  </si>
  <si>
    <t>2.1.6 - Transferencias corrientes</t>
  </si>
  <si>
    <t>2.1.6.1 - Transferencias al sector privado</t>
  </si>
  <si>
    <t>2.1.6.2 - Transferencias al sector público</t>
  </si>
  <si>
    <t>2.1.6.3 - Transferencia al sector externo</t>
  </si>
  <si>
    <t>2.1.6.4 - Transferencias a otras instituciones públicas</t>
  </si>
  <si>
    <t>2.1.9 - Otros gastos corrientes</t>
  </si>
  <si>
    <t>2.2.1 - Construcciones en proceso</t>
  </si>
  <si>
    <t>2.2.2 - Activos fijos (formación bruta de capital fijo)</t>
  </si>
  <si>
    <t>2.2.4 - Objetos de valor</t>
  </si>
  <si>
    <t>2.2.5 - Activos no producidos</t>
  </si>
  <si>
    <t>2.2.6 - Transferencias de capital</t>
  </si>
  <si>
    <t>2.2.6.1 - Transferencias de capital al sector privado</t>
  </si>
  <si>
    <t>2.2.6.2 - Transferencias de capital al sector público</t>
  </si>
  <si>
    <t>2.2.6.7 - Otras transferencias de capital</t>
  </si>
  <si>
    <t>2.2.8 - Gastos de capital, reserva presupuestaria</t>
  </si>
  <si>
    <t>Gráfico 2. Transferencias corrientes otorgadas a Instituciones</t>
  </si>
  <si>
    <t xml:space="preserve">Nota: </t>
  </si>
  <si>
    <t>Gráfico 3. Transferencias de capital otorgadas a Instituciones</t>
  </si>
  <si>
    <t xml:space="preserve">Valores en Millones de RD$ </t>
  </si>
  <si>
    <t>(Título - Subtítulo - Grupo - Auxiliar)</t>
  </si>
  <si>
    <t>1.1-Ingresos Corrientes</t>
  </si>
  <si>
    <t>1.1.1-Impuestos</t>
  </si>
  <si>
    <t>1.1.1.1.01-Impuesto sobre la renta de las personas</t>
  </si>
  <si>
    <t>1.1.1.1.02-Impuesto sobre la renta proveniente de salarios</t>
  </si>
  <si>
    <t>1.1.1.1.03-Impuesto sobre la renta originada en la prestación de servicios en general</t>
  </si>
  <si>
    <t>1.1.1.1.04-Impuesto sobre premios</t>
  </si>
  <si>
    <t>1.1.1.1.05-Retención sobre premios bancas de lotería y deportivas</t>
  </si>
  <si>
    <t>1.1.1.1.06-Impuesto sobre la renta proveniente de alquileres y arrendamientos</t>
  </si>
  <si>
    <t>1.1.1.1.07-Impuesto sobre retribuciones complementarias</t>
  </si>
  <si>
    <t>1.1.1.2.01-Impuesto sobre la renta de las empresas</t>
  </si>
  <si>
    <t>1.1.1.2.02-Impuesto casinos de juego</t>
  </si>
  <si>
    <t>1.1.1.2.03-Impuesto por juegos telefónicos</t>
  </si>
  <si>
    <t>1.1.1.2.04-Impuesto sobre ventas zonas francas</t>
  </si>
  <si>
    <t>1.1.1.2.05-Impuesto sobre ventas zonas francas comerciales</t>
  </si>
  <si>
    <t>1.1.1.2.07-Impuesto sobre utilidades netas mineras</t>
  </si>
  <si>
    <t>1.1.1.2.09-Impuesto sobre las ganancias de capital</t>
  </si>
  <si>
    <t>1.1.1.3.01-Impuesto por provisión de bienes y servicios en general</t>
  </si>
  <si>
    <t>1.1.1.3.02-Impuesto por otro tipo de rentas no especificado</t>
  </si>
  <si>
    <t>1.1.1.3.03-Impuesto por pagos al exterior en general</t>
  </si>
  <si>
    <t>1.1.1.3.04-Impuesto sobre ventas bancas de apuesta de lotería</t>
  </si>
  <si>
    <t>1.1.1.3.05-Impuesto sobre ventas bancas deportivas</t>
  </si>
  <si>
    <t>1.1.1.3.06-Impuesto sobre máquinas tragamonedas</t>
  </si>
  <si>
    <t>1.1.1.3.07-Impuesto por dividendos pagados o acreditados en el país</t>
  </si>
  <si>
    <t>1.1.1.3.08-Impuesto por intereses pagados o acreditados en el exterior</t>
  </si>
  <si>
    <t>1.1.1.4.01-Interés indemnizatorio de los impuestos sobre los ingresos de personas físicas</t>
  </si>
  <si>
    <t>1.1.1.4.03-Interés indemnizatorio de los impuestos sobre los ingresos de empresas y otras corporaciones</t>
  </si>
  <si>
    <t>1.1.1.4.04-Recargos, multas y sanciones del impuesto sobre los ingresos de empresas y otras corporaciones</t>
  </si>
  <si>
    <t>1.1.1.4.05-Recargo casinos</t>
  </si>
  <si>
    <t>1.1.1.4.06-Recargo máquinas tragamonedas</t>
  </si>
  <si>
    <t>1.1.1.4.07-Intereses y recargos en la contribución de residuos sólidos</t>
  </si>
  <si>
    <t>1.1.1.3-Impuestos sobre la propiedad</t>
  </si>
  <si>
    <t>1.1.3.1.01-Impuesto sobre viviendas suntuarias y solares urbanos no edificados</t>
  </si>
  <si>
    <t>1.1.3.1.02-Impuesto sobre los activos</t>
  </si>
  <si>
    <t>1.1.3.1.03-Impuesto sobre las operaciones inmobiliarias</t>
  </si>
  <si>
    <t>1.1.3.1.04-Impuesto sobre las sucesiones y donaciones</t>
  </si>
  <si>
    <t>1.1.3.1.05-Impuesto sobre transferencia de bienes muebles</t>
  </si>
  <si>
    <t>1.1.3.1.07-Impuesto sobre la constitución de compañías por acciones y en comandita</t>
  </si>
  <si>
    <t>1.1.3.1.08-Impuesto sobre transacciones vehículo de motor</t>
  </si>
  <si>
    <t>1.1.3.1.09-Impuesto sobre cheques</t>
  </si>
  <si>
    <t>1.1.3.2.01-Intereses indemnizatorios sobre el patrimonio</t>
  </si>
  <si>
    <t>1.1.3.2.06-Interés indemnizatorio sobre operaciones inmobiliarias</t>
  </si>
  <si>
    <t>1.1.3.2.07-Recargo por mora impuesto sobre operaciones inmobiliarias</t>
  </si>
  <si>
    <t>1.1.3.2.08-Interés indemnizatorio sobre las sucesiones y donaciones</t>
  </si>
  <si>
    <t>1.1.3.2.09-Recargo por mora impuesto sobre las sucesiones y donaciones</t>
  </si>
  <si>
    <t>1.1.3.2.10-Recargos sobre cheques</t>
  </si>
  <si>
    <t>1.1.3.2.11-Interés indemnizatorio sobre cheques</t>
  </si>
  <si>
    <t>1.1.3.2.12-Interés indemnizatorio traspasos vehículos de motor</t>
  </si>
  <si>
    <t>1.1.3.2.13-Recargo por mora, multas y sanciones sobre la tenencia del patrimonio</t>
  </si>
  <si>
    <t>1.1.1.4-Impuestos sobre los bienes y servicios</t>
  </si>
  <si>
    <t>1.1.4.1.01-Impuesto sobre la Transferencia de Bienes Industrializados y Servicios (ITBIS)</t>
  </si>
  <si>
    <t>1.1.4.1.02-Impuesto adicional sobre mercancías y servicios</t>
  </si>
  <si>
    <t>1.1.4.1.03-Impuesto sobre ventas condicionales de muebles</t>
  </si>
  <si>
    <t>1.1.4.2.03-Impuesto adicional de RD$2.0 al consumo de gasoil y gasolina premium-regular</t>
  </si>
  <si>
    <t>1.1.4.2.07-Impuesto selectivo ron y demás aguardientes de caña</t>
  </si>
  <si>
    <t>1.1.4.2.10-Impuesto selectivo aguardiente de uvas</t>
  </si>
  <si>
    <t>1.1.4.2.11-Impuesto selectivo gin y ginebra</t>
  </si>
  <si>
    <t>1.1.4.2.12-Impuesto selectivo whisky</t>
  </si>
  <si>
    <t>1.1.4.2.13-Impuesto selectivo licores</t>
  </si>
  <si>
    <t>1.1.4.2.14-Impuesto selectivo vodka</t>
  </si>
  <si>
    <t>1.1.4.2.15-Impuesto selectivo vinos de uvas</t>
  </si>
  <si>
    <t>1.1.4.2.16-Impuesto selectivo vermut y derivados de uvas frescas</t>
  </si>
  <si>
    <t>1.1.4.2.17-Impuesto selectivo a las cervezas</t>
  </si>
  <si>
    <t>1.1.4.2.18-Impuesto selectivo demás bebidas fermentadas</t>
  </si>
  <si>
    <t>1.1.4.2.19-Impuesto específico a derivados del alcohol</t>
  </si>
  <si>
    <t>1.1.4.2.22-Impuesto sobre estampillas de los fósforos</t>
  </si>
  <si>
    <t>1.1.4.2.23-Impuesto selectivo cigarrillos que contengan tabaco</t>
  </si>
  <si>
    <t>1.1.4.2.26-Impuesto selectivo ad valorem a los cigarrillos</t>
  </si>
  <si>
    <t>1.1.4.2.27-Impuesto específico al tabaco y el cigarrillo</t>
  </si>
  <si>
    <t>1.1.4.2.28-Impuesto selectivo demás mercancías</t>
  </si>
  <si>
    <t>1.1.4.2.29-Impuesto selectivo de seguros</t>
  </si>
  <si>
    <t>1.1.4.2.30-Impuesto selectivo sobre las telecomunicaciones</t>
  </si>
  <si>
    <t>1.1.4.2.31-Impuesto para contribuir al desarrollo de las telecomunicaciones (CDT)</t>
  </si>
  <si>
    <t>1.1.4.2.37-Impuesto por uso de servicio de las telecomunicaciones para el sistema de emergencia 9-1-1</t>
  </si>
  <si>
    <t>1.1.4.3.01-Impuesto de 17 % registro propiedad de vehículos</t>
  </si>
  <si>
    <t>1.1.4.3.02-Derecho de circulación vehículos de motor</t>
  </si>
  <si>
    <t>1.1.4.3.03-Impuesto específico de bancas de lotería</t>
  </si>
  <si>
    <t>1.1.4.3.04-Impuesto específico bancas deportivas</t>
  </si>
  <si>
    <t>1.1.4.3.05-Licencias para portar armas de fuego</t>
  </si>
  <si>
    <t>1.1.4.3.11-Permiso p/inst. laboratorios industriales y farmacéuticos</t>
  </si>
  <si>
    <t>1.1.4.3.28-Impuesto sobre tramitación de documentos</t>
  </si>
  <si>
    <t>1.1.4.3.33-Licencias de construcción</t>
  </si>
  <si>
    <t>1.1.4.4.01-Interés indemnizatorio sobre ITBIS</t>
  </si>
  <si>
    <t>1.1.4.4.02-Recargos por mora, multas y sanciones sobre ITBIS</t>
  </si>
  <si>
    <t>1.1.4.4.03-Interés indemnizatorio sobre las mercancías</t>
  </si>
  <si>
    <t>1.1.4.4.04-Recargos por mora, multas y sanciones sobre mercancías</t>
  </si>
  <si>
    <t>1.1.4.4.05-Interés indemnizatorio sobre los servicios</t>
  </si>
  <si>
    <t>1.1.4.4.06-Recargo por mora y multa sobre los servicios</t>
  </si>
  <si>
    <t>1.1.4.4.07-Interés indemnizatorio selectivo de seguros</t>
  </si>
  <si>
    <t>1.1.4.4.08-Recargo y sanciones selectivo de seguros</t>
  </si>
  <si>
    <t>1.1.4.4.09-Interés indemnizatorio sobre las telecomunicaciones</t>
  </si>
  <si>
    <t>1.1.4.4.10-Recargo por mora, multas y sanciones sobre las telecomunicaciones</t>
  </si>
  <si>
    <t>1.1.4.4.12-Recargo y sanciones vehículos de motor</t>
  </si>
  <si>
    <t>1.1.1.5-Impuestos sobre el comercio y las transacciones internacionales/comercio exterior</t>
  </si>
  <si>
    <t>1.1.5.1.01-Impuestos arancelarios</t>
  </si>
  <si>
    <t>1.1.5.3.01-Impuesto a la salida de pasajeros al exterior por aeropuertos y puertos</t>
  </si>
  <si>
    <t>1.1.5.3.02-Impuesto a la salida de pasajeros al exterior por la región fronteriza</t>
  </si>
  <si>
    <t>1.1.5.3.03-Derechos consulares</t>
  </si>
  <si>
    <t>1.1.5.3.05-Impuesto de estampillas bebidas alcohólicas importadas</t>
  </si>
  <si>
    <t>1.1.5.3.08-Impuesto sobre mercancías declaradas en depósitos</t>
  </si>
  <si>
    <t>1.1.1.6-Impuestos ecológicos</t>
  </si>
  <si>
    <t>1.1.6.1.02-Impuestos sobre las emisiones del Co2 por km de los vehículos de motor</t>
  </si>
  <si>
    <t>1.1.1.9-Impuestos diversos</t>
  </si>
  <si>
    <t>1.1.9.1.01-Impuesto sobre constitución de fianzas y consignación de valores</t>
  </si>
  <si>
    <t>1.1.2-Contribuciones a la seguridad social</t>
  </si>
  <si>
    <t>1.1.2.1-Contribuciones de los empleados</t>
  </si>
  <si>
    <t>1.2.1.2.02-Contribución de empleados del sector público</t>
  </si>
  <si>
    <t>1.2.2.2.02-Contribución de empleados del sector público</t>
  </si>
  <si>
    <t>1.2.2.2.03-Contribución de empleados al plan de pensiones de la P.N</t>
  </si>
  <si>
    <t>1.1.2.2-Contribuciones de los empleadores</t>
  </si>
  <si>
    <t>1.2.2.1.02-Contribución patronal del sector público</t>
  </si>
  <si>
    <t>1.1.3-Ventas de bienes y servicios</t>
  </si>
  <si>
    <t>1.1.3.1-Ventas de establecimientos no de mercado</t>
  </si>
  <si>
    <t>1.5.1.1.01-Ventas de almonedas (pública subasta)</t>
  </si>
  <si>
    <t>1.5.1.1.02-Venta de medicamentos PROMESE</t>
  </si>
  <si>
    <t>1.5.1.1.03-Venta de gacetas oficiales</t>
  </si>
  <si>
    <t>1.5.1.1.99-Otras ventas de mercancías</t>
  </si>
  <si>
    <t>1.5.1.2.01-Venta de servicios isla Catalina</t>
  </si>
  <si>
    <t>1.5.1.2.02-Venta de formularios de aduanas</t>
  </si>
  <si>
    <t>1.5.1.2.03-Otras ventas de servicios del gobierno central</t>
  </si>
  <si>
    <t>1.5.1.2.04-Ingresos de la CUT</t>
  </si>
  <si>
    <t>1.5.1.2.05-Servicios de transporte (incluye OMSA, METRO)</t>
  </si>
  <si>
    <t>1.5.1.2.06-Otras ventas de servicios de las descentralizadas y autónomas no financieras</t>
  </si>
  <si>
    <t>1.5.1.2.99-Otras ventas de servicios</t>
  </si>
  <si>
    <t>1.5.1.5.02-Otros arrendamiento de bienes inmuebles</t>
  </si>
  <si>
    <t>1.1.3.3-Derechos administrativos</t>
  </si>
  <si>
    <t>1.5.1.3.02-Tasa por expedición y renovación de pasaportes</t>
  </si>
  <si>
    <t>1.5.1.3.03-Tarjeta de turismo</t>
  </si>
  <si>
    <t>1.5.1.3.05-Tasas por conceptos de mensuras catastrales</t>
  </si>
  <si>
    <t>1.5.1.3.18-Certificaciones vida y costumbre</t>
  </si>
  <si>
    <t>1.5.1.4.01-Venta de sellos especiales para el Colegio de Abogados</t>
  </si>
  <si>
    <t>1.5.1.4.02-Servicios de laboratorios del Ministerio de Obras Públicas</t>
  </si>
  <si>
    <t>1.5.1.4.03-Impuesto sobre inscripciones en registro de tierra</t>
  </si>
  <si>
    <t>1.5.1.4.15-Contribución por costo confección placas exoneradas</t>
  </si>
  <si>
    <t>1.5.1.4.35-Otros registros contratos y cobros</t>
  </si>
  <si>
    <t>1.5.1.4.41-Retención a contratistas de obras públicas (supervisión de obras y otros)</t>
  </si>
  <si>
    <t>1.5.1.4.43-Margen de desarrollo del gas natural vehicular</t>
  </si>
  <si>
    <t>1.1.4-Rentas de la propiedad</t>
  </si>
  <si>
    <t>1.6.1.2.02-Intereses por colocación de inversiones financieras del mercado interno</t>
  </si>
  <si>
    <t>1.1.4.2-Rentas de la propiedad distinta de intereses</t>
  </si>
  <si>
    <t>1.6.1.1.01-Fondo Patrimonial de Empresas Reformadas (Fonper)</t>
  </si>
  <si>
    <t>1.6.1.1.02-Dividendos Banco de Reservas</t>
  </si>
  <si>
    <t>1.6.1.3.01-Regalías netas de fundición minera</t>
  </si>
  <si>
    <t>1.6.1.3.02-Permisos para explotar yacimientos mineros</t>
  </si>
  <si>
    <t>1.6.1.3.03-Explotación yacimientos mineros</t>
  </si>
  <si>
    <t>1.6.1.3.04-Explotación Falconbridge</t>
  </si>
  <si>
    <t>1.6.1.3.09-Alquileres o arrendamientos de bienes muebles</t>
  </si>
  <si>
    <t>1.6.1.5.01-Interés indemnizatorio de las regalías mineras en US$</t>
  </si>
  <si>
    <t>1.1.6-Transferencias y donaciones corrientes recibidas</t>
  </si>
  <si>
    <t>1.1.6.1-Transferencias del sector privado</t>
  </si>
  <si>
    <t>1.4.1.1.01-Zonas francas</t>
  </si>
  <si>
    <t>1.4.1.1.99-Otras</t>
  </si>
  <si>
    <t>1.1.6.2-Transferencias del sector público</t>
  </si>
  <si>
    <t>1.4.1.2.01-Del gobierno central</t>
  </si>
  <si>
    <t>1.4.1.3.01-De instituciones públicas descentralizadas y autónomas no financieras</t>
  </si>
  <si>
    <t>1.4.1.4.01-Transferencias corrientes recibidas de instituciones públicas de la seg. soc.</t>
  </si>
  <si>
    <t>1.4.1.8.01-Transferencias corrientes recibidas de empresas públicas no financieras nacionales</t>
  </si>
  <si>
    <t>1.4.1.9.01-Transferencias corrientes recibidas de instituciones públicas financieras no monetarias</t>
  </si>
  <si>
    <t>1.1.6.5-Donaciones corrientes</t>
  </si>
  <si>
    <t>1.3.1.1.01-Donaciones corrientes en dinero de gobiernos extranjeros</t>
  </si>
  <si>
    <t>1.3.1.2.02-Donaciones corrientes en especie y servicios de organismos internacionales</t>
  </si>
  <si>
    <t>1.1.7-Multas y sanciones pecuniarias</t>
  </si>
  <si>
    <t>1.1.7.1-Multas y sanciones Pecuniarias</t>
  </si>
  <si>
    <t>1.6.3.1.01-Multas por delitos, evasión e incumplimiento al Código Tributario</t>
  </si>
  <si>
    <t>1.6.3.1.03-Multas de tránsito</t>
  </si>
  <si>
    <t>1.6.3.1.07-Multas Seguro Social, contratos de trabajo</t>
  </si>
  <si>
    <t>1.1.9-Otros ingresos corrientes</t>
  </si>
  <si>
    <t>1.1.9.1-Otros ingresos corrientes</t>
  </si>
  <si>
    <t>1.6.4.1.01-Depósitos en exceso</t>
  </si>
  <si>
    <t>1.6.4.1.02-Miscelaneos</t>
  </si>
  <si>
    <t>1.6.4.1.04-Fianzas Judiciales y depósitos en consignación</t>
  </si>
  <si>
    <t>1.6.4.1.07-Ingresos por diferencial del gas licuado de petróleo</t>
  </si>
  <si>
    <t>1.6.4.1.09-Devolución de recursos a la CUT años anteriores</t>
  </si>
  <si>
    <t>1.6.4.1.10-Patrimonio público recuperado</t>
  </si>
  <si>
    <t>1.6.4.1.99-Otros ingresos diversos</t>
  </si>
  <si>
    <t>1.9.1.1.01-Ingresos a especificar Dirección General Imps. Internos</t>
  </si>
  <si>
    <t>1.9.2.1.01-Ingresos a especificar Dirección General de Aduanas</t>
  </si>
  <si>
    <t>1.2-Ingresos de capital</t>
  </si>
  <si>
    <t>1.2.1-Venta (disposición) de activos no financieros (a valores brutos)</t>
  </si>
  <si>
    <t>1.2.1.1-Venta de activos fijos</t>
  </si>
  <si>
    <t>1.7.1.4.01-Automóviles y camiones</t>
  </si>
  <si>
    <t>1.2.4-Transferencias de capital recibidas</t>
  </si>
  <si>
    <t>1.2.4.2-Transferencias del sector publico</t>
  </si>
  <si>
    <t>1.4.2.2.99-Otros</t>
  </si>
  <si>
    <t>1.4.2.4.01-De instituciones públicas de la seguridad social</t>
  </si>
  <si>
    <t>1.4.2.8.03-Transferencias de capital recibidas de la CDEEE-EDEESTE</t>
  </si>
  <si>
    <t>1.4.2.8.04-Transferencias de capital recibidas de la CDEEE-EDENORTE</t>
  </si>
  <si>
    <t>1.4.2.8.05-Transferencias de capital recibidas de la CDEEE-EDESUR</t>
  </si>
  <si>
    <t>1.2.4.4-Donaciones de capital</t>
  </si>
  <si>
    <t>1.3.2.1.01-Donaciones de capital en dinero de gobiernos extranjeros</t>
  </si>
  <si>
    <t>1.3.2.2.01-Donaciones de capital en dinero de organismos internacionales</t>
  </si>
  <si>
    <t>1.2.5-Recuperación de inversiones financieras realizadas con fines de política</t>
  </si>
  <si>
    <t>1.2.5.4-Recuperación de préstamos realizados con fines de política</t>
  </si>
  <si>
    <t>1.8.1.4.01-Recuperación de préstamos de largo plazo del sector público</t>
  </si>
  <si>
    <t>1. Fecha de imputación al 30/04/2024 // Fecha de registro al 07/05/2024</t>
  </si>
  <si>
    <t>PRESUPUESTO INICIAL (Ley 80-23)</t>
  </si>
  <si>
    <t>DEVENGADO</t>
  </si>
  <si>
    <t>Vars.</t>
  </si>
  <si>
    <t>(Región - Provincia - Función)</t>
  </si>
  <si>
    <t xml:space="preserve">Abs. </t>
  </si>
  <si>
    <t>Rel.</t>
  </si>
  <si>
    <t>09-ESPAILLAT</t>
  </si>
  <si>
    <t>4.1-Vivienda y servicios comunitarios</t>
  </si>
  <si>
    <t>4.3-Actividades deportivas, recreativas, culturales y religiosas</t>
  </si>
  <si>
    <t>4.4-Educación</t>
  </si>
  <si>
    <t>18-PUERTO PLATA</t>
  </si>
  <si>
    <t>25-SANTIAGO</t>
  </si>
  <si>
    <t>99-MULTIPROVINCIAL</t>
  </si>
  <si>
    <t>13-LA VEGA</t>
  </si>
  <si>
    <t>06-DUARTE</t>
  </si>
  <si>
    <t>2.9-Otros servicios económicos</t>
  </si>
  <si>
    <t>19-HERMANAS MIRABAL</t>
  </si>
  <si>
    <t>05-DAJABON</t>
  </si>
  <si>
    <t>1.3-Defensa nacional</t>
  </si>
  <si>
    <t>15-MONTE CRISTI</t>
  </si>
  <si>
    <t>26-SANTIAGO RODRIGUEZ</t>
  </si>
  <si>
    <t>27-VALVERDE</t>
  </si>
  <si>
    <t>17-PERAVIA</t>
  </si>
  <si>
    <t>03-BAHORUCO</t>
  </si>
  <si>
    <t>04-BARAHONA</t>
  </si>
  <si>
    <t>10-INDEPENDENCIA</t>
  </si>
  <si>
    <t>16-PEDERNALES</t>
  </si>
  <si>
    <t>02-AZUA</t>
  </si>
  <si>
    <t>22-SAN JUAN</t>
  </si>
  <si>
    <t>08-EL SEIBO</t>
  </si>
  <si>
    <t>11-LA ALTAGRACIA</t>
  </si>
  <si>
    <t>12-LA ROMANA</t>
  </si>
  <si>
    <t>29-MONTE PLATA</t>
  </si>
  <si>
    <t>30-HATO MAYOR</t>
  </si>
  <si>
    <t>01-DISTRITO NACIONAL</t>
  </si>
  <si>
    <t>32-SANTO DOMINGO</t>
  </si>
  <si>
    <t>88-MULTIREGIONAL</t>
  </si>
  <si>
    <t>98-NACIONAL</t>
  </si>
  <si>
    <t xml:space="preserve">Gobierno Central </t>
  </si>
  <si>
    <t>VIGENTE</t>
  </si>
  <si>
    <t>COMPROMISO</t>
  </si>
  <si>
    <t>PAGADO</t>
  </si>
  <si>
    <t>(Capítulo - Subcapítulo - Unidad Ejecutora - Programa)</t>
  </si>
  <si>
    <t>(Ley 80-23)</t>
  </si>
  <si>
    <t>TOTAL GENERAL</t>
  </si>
  <si>
    <t>(Finalidad - Función - Sub Función)</t>
  </si>
  <si>
    <t>1.1.01-Órganos ejecutivos y legislativos</t>
  </si>
  <si>
    <t>1.1.02-Gestión administrativa, financiera, fiscal, económica y planificación</t>
  </si>
  <si>
    <t>1.1.03-Transferencias a instituciones públicas incluidos los gobiernos locales</t>
  </si>
  <si>
    <t>1.1.04-Órganos electorales y promoción de la participación ciudadana</t>
  </si>
  <si>
    <t>1.2-Relaciones internacionales</t>
  </si>
  <si>
    <t>1.2.01-Relaciones internacionales desde oficinas en el país</t>
  </si>
  <si>
    <t>1.2.02-Relaciones internacionales desde oficinas en el exterior</t>
  </si>
  <si>
    <t>1.3.01-Defensa militar</t>
  </si>
  <si>
    <t>1.3.03-Defensa civil</t>
  </si>
  <si>
    <t>1.3.04-Conocimiento del riesgo de desastres no climáticos</t>
  </si>
  <si>
    <t>1.3.06-Reducción del riesgo de desastres no climáticos</t>
  </si>
  <si>
    <t>1.3.98-Investigación y desarrollo para la defensa militar, civil y gestión de riesgos de desastres no climáticos</t>
  </si>
  <si>
    <t>1.4.01-Servicios de seguridad interior</t>
  </si>
  <si>
    <t>1.4.03-Administración y servicios de justicia</t>
  </si>
  <si>
    <t>1.4.04-Prisiones</t>
  </si>
  <si>
    <t>1.4.05-Servicios de migraciones</t>
  </si>
  <si>
    <t>1.4.98-Investigación y desarrollo relacionados con la justicia, orden público y seguridad</t>
  </si>
  <si>
    <t>2.1.01-Asuntos económicos y regulación del comercio</t>
  </si>
  <si>
    <t>2.1.02-Asuntos laborales generales</t>
  </si>
  <si>
    <t>2.2.01-Agropecuaria</t>
  </si>
  <si>
    <t>2.2.02-Caza y pesca</t>
  </si>
  <si>
    <t>2.2.99-Planificación, gestión y supervisión agropecuaria, caza, pesca y silvicultura</t>
  </si>
  <si>
    <t>2.3-Riego</t>
  </si>
  <si>
    <t>2.3.01-Riego</t>
  </si>
  <si>
    <t>2.5.02-Manufacturas</t>
  </si>
  <si>
    <t>2.6.01-Transporte por carretera</t>
  </si>
  <si>
    <t>2.6.02-Transporte por agua</t>
  </si>
  <si>
    <t>2.6.04-Transporte aéreo</t>
  </si>
  <si>
    <t>2.6.99-Planificación, gestión y supervisión del transporte</t>
  </si>
  <si>
    <t>2.7-Comunicaciones</t>
  </si>
  <si>
    <t>2.7.01-Comunicaciones</t>
  </si>
  <si>
    <t>2.8-Banca y seguros</t>
  </si>
  <si>
    <t>2.8.02-Operación de la banca y del sector seguros</t>
  </si>
  <si>
    <t>2.9.01-Comercio de distribución almacenamiento y depósito</t>
  </si>
  <si>
    <t>2.9.02-Hoteles y restaurantes</t>
  </si>
  <si>
    <t>2.9.03-Turismo</t>
  </si>
  <si>
    <t>2.9.98-Investigación y desarrollo relacionados con los servicios económicos</t>
  </si>
  <si>
    <t>3.1.02-Administración del agua</t>
  </si>
  <si>
    <t>3.1.03-Ordenación de aguas residuales, drenaje y alcantarillado</t>
  </si>
  <si>
    <t>3.2.03-Acceso y participación de los beneficios de la biodiversidad</t>
  </si>
  <si>
    <t>3.2.05-Bioseguridad</t>
  </si>
  <si>
    <t>3.2.07-Biodiversidad y planificación del desarrollo</t>
  </si>
  <si>
    <t>3.2.08-Gestión de la contaminación</t>
  </si>
  <si>
    <t>4.1.01-Urbanización y servicios comunitarios</t>
  </si>
  <si>
    <t>4.1.02-Desarrollo comunitario</t>
  </si>
  <si>
    <t>4.1.03-Abastecimiento de agua potable</t>
  </si>
  <si>
    <t>4.1.99-Planificación, gestión y supervisión de vivienda y servicios comunitarios</t>
  </si>
  <si>
    <t>4.2.01-Servicios para pacientes externos</t>
  </si>
  <si>
    <t>4.2.02-Servicios hospitalarios</t>
  </si>
  <si>
    <t>4.2.03-Servicios de la salud pública y prevención de la salud</t>
  </si>
  <si>
    <t>4.2.98-Investigación y desarrollo relacionados con la salud</t>
  </si>
  <si>
    <t>4.2.99-Planificación, gestión y supervisión de la salud</t>
  </si>
  <si>
    <t>4.3.01-Deportes de alto rendimiento</t>
  </si>
  <si>
    <t>4.3.02-Servicios recreativos y deportivos</t>
  </si>
  <si>
    <t>4.3.03-Servicios culturales</t>
  </si>
  <si>
    <t>4.3.04-Servicios de radio, televisión y servicios editoriales</t>
  </si>
  <si>
    <t>4.3.05-Servicios religiosos y otros servicios comunitarios religiosos</t>
  </si>
  <si>
    <t>4.3.99-Planificación, gestión y supervisión de las actividades deportivas, recreativas, culturales y religiosas</t>
  </si>
  <si>
    <t>4.4.01-Educación inicial</t>
  </si>
  <si>
    <t>4.4.02-Educación primaria</t>
  </si>
  <si>
    <t>4.4.03-Educación secundaria</t>
  </si>
  <si>
    <t>4.4.04-Educación superior</t>
  </si>
  <si>
    <t>4.4.05-Educación de adultos</t>
  </si>
  <si>
    <t>4.4.06-Educación técnica</t>
  </si>
  <si>
    <t>4.4.07-Educación vocacional</t>
  </si>
  <si>
    <t>4.4.08-Enseñanza y capacitación para defensa y seguridad</t>
  </si>
  <si>
    <t>4.4.09-Enseñanza no atribuible a ningún nivel</t>
  </si>
  <si>
    <t>4.4.98-Investigación y desarrollo relacionados con la educación</t>
  </si>
  <si>
    <t>4.4.99-Planificación, gestión y supervisión de la educación</t>
  </si>
  <si>
    <t>4.5.01-Edad avanzada, pensiones (por edad o incapacidad)</t>
  </si>
  <si>
    <t>4.5.02-Enfermedad</t>
  </si>
  <si>
    <t>4.5.03-Invalidez</t>
  </si>
  <si>
    <t>4.5.06-Desempleo</t>
  </si>
  <si>
    <t>4.5.07-Vivienda social</t>
  </si>
  <si>
    <t>4.5.09-Juventud</t>
  </si>
  <si>
    <t>4.5.10-Asistencia social</t>
  </si>
  <si>
    <t>4.5.98-Investigación y desarrollo relacionado con la protección social</t>
  </si>
  <si>
    <t>4.5.99-Planificación, gestión y supervisión de la protección social</t>
  </si>
  <si>
    <t>5-INTERESES DE LA DEUDA PÚBLICA</t>
  </si>
  <si>
    <t>5.1-Intereses y comisiones de deuda pública</t>
  </si>
  <si>
    <t>5.1.01-Intereses y comisiones de deuda pública</t>
  </si>
  <si>
    <t>01-REGION CIBAO NORTE</t>
  </si>
  <si>
    <t>02-REGION CIBAO SUR</t>
  </si>
  <si>
    <t>24-SANCHEZ RAMIREZ</t>
  </si>
  <si>
    <t>28-MONSENOR NOUEL</t>
  </si>
  <si>
    <t>03-REGION CIBAO NORDESTE</t>
  </si>
  <si>
    <t>14-MARIA TRINIDAD SANCHEZ</t>
  </si>
  <si>
    <t>20-SAMANA</t>
  </si>
  <si>
    <t>04-REGION CIBAO NOROESTE</t>
  </si>
  <si>
    <t>05-REGION VALDESIA</t>
  </si>
  <si>
    <t>21-SAN CRISTOBAL</t>
  </si>
  <si>
    <t>31-SAN JOSE DE OCOA</t>
  </si>
  <si>
    <t>06-REGION ENRIQUILLO</t>
  </si>
  <si>
    <t>07-REGION EL VALLE</t>
  </si>
  <si>
    <t>07-ELIAS PINA</t>
  </si>
  <si>
    <t>08-REGION YUMA</t>
  </si>
  <si>
    <t>09-REGION HIGUAMO</t>
  </si>
  <si>
    <t>23-SAN PEDRO DE MACORIS</t>
  </si>
  <si>
    <t>10-REGION OZAMA O METROPOLITANA</t>
  </si>
  <si>
    <t>(Noviembre 2024)</t>
  </si>
  <si>
    <t>1. Fecha de imputación al 30/11/2024 // Fecha de registro al 07/12/2024.</t>
  </si>
  <si>
    <t>Noviembre 2023 y 2024</t>
  </si>
  <si>
    <t>PERCIBIDO NOVIEMBRE</t>
  </si>
  <si>
    <t>2. Fecha de recaudación al 30/11/2024// Fecha de registro al 07/12/2024</t>
  </si>
  <si>
    <t>Tabla 3. Gastos del Gobierno Central por Clasificación Económica (Noviembre 2023 y 2024)</t>
  </si>
  <si>
    <t>DEVENGADO NOVIEMBRE</t>
  </si>
  <si>
    <t>NOVIEMBRE</t>
  </si>
  <si>
    <t>1.Fecha de imputación al 30/11/2024 // Fecha de registro al 07/12/2024.</t>
  </si>
  <si>
    <t>1. Los datos presentados corresponden al acumulado del mes de noviembre con fecha de registro al 07/12/2024</t>
  </si>
  <si>
    <t>Tabla 4. Gastos de Gobierno Central por Clasificación Institucional (Noviembre 2023 vs 2024)</t>
  </si>
  <si>
    <t>0998 - ADMINISTRACIÓN DE DEUDA PÚBLICA Y ACTIVOS FINANCIEROS</t>
  </si>
  <si>
    <t>0999 - ADMINISTRACIÓN DE OBLIGACIONES DEL TESORO NACIONAL</t>
  </si>
  <si>
    <t>1.Fecha de imputación al 30/11/2024 // Fecha de registro al 07/12/2024</t>
  </si>
  <si>
    <t>Anexo 1. Ingresos por Clasificación Económica (Noviembre 2024)</t>
  </si>
  <si>
    <t>1.1.1.1-Impuestos sobre el ingreso, las utilidades  y las ganancias de capital</t>
  </si>
  <si>
    <t>1.1.1.1.08-Impuesto sobre intereses pagados por entidades financieras a personas  físicas residentes</t>
  </si>
  <si>
    <t>1.1.1.1.09-Impuesto sobre intereses pagados por entidades financieras a personas  físicas no residentes</t>
  </si>
  <si>
    <t>1.1.1.2.12-Impuesto sobre intereses pagados por entidades financieras a personas  jurídicas  residentes</t>
  </si>
  <si>
    <t>1.1.4.2.01-Impuesto específico sobre los hidrocarburos, Ley  112-00</t>
  </si>
  <si>
    <t>1.1.4.2.02-Impuesto selectivo ad  valorem sobre  hidrocarburos, Ley  557-05</t>
  </si>
  <si>
    <t>1.1.4.2.04-Impuesto selectivo ad  valorem alcohol</t>
  </si>
  <si>
    <t>1.1.4.2.08-Impuesto a las demás  bebidas alcoholicas</t>
  </si>
  <si>
    <t>1.5.1.3.01-Tasas judiciales sobre actos  expedidos por el Poder Judicial</t>
  </si>
  <si>
    <t>1.6.1.5.02-Recargos, multas y sanciones de las regalías  mineras en US$</t>
  </si>
  <si>
    <t>1.3.1.2.01-Donaciones corrientes  en dinero de organismos internacionales</t>
  </si>
  <si>
    <t>Grand Total</t>
  </si>
  <si>
    <t>Anexo 2. Distribución Geográfica de Proyectos de Inversión (Noviembre 2024)</t>
  </si>
  <si>
    <t>Anexo 3. Distribución por Programas (Noviembre 2024)</t>
  </si>
  <si>
    <t>0101 - SENADO DE LA REPUBLICA</t>
  </si>
  <si>
    <t>01 - CÁMARA  DE SENADORES</t>
  </si>
  <si>
    <t>0001 - SENADO DE LA REPÚBLICA DOMINICANA</t>
  </si>
  <si>
    <t>98 - Administración de contribuciones especiales</t>
  </si>
  <si>
    <t>11 - Representación, fiscalización y gestión legislativa</t>
  </si>
  <si>
    <t>0102 - CAMARA DE DIPUTADOS</t>
  </si>
  <si>
    <t>01 - CAMARA DE DIPUTADOS</t>
  </si>
  <si>
    <t>0001 - CÁMARA DE DIPUTADOS</t>
  </si>
  <si>
    <t>0201 - PRESIDENCIA DE LA REPUBLICA</t>
  </si>
  <si>
    <t>01 - MINISTERIO ADMINISTRATIVO DE LA PRESIDENCIA</t>
  </si>
  <si>
    <t>0001 - SECRETARIADO ADMINISTRATIVO DE LA PRESIDENCIA</t>
  </si>
  <si>
    <t>01 - Actividades centrales</t>
  </si>
  <si>
    <t>99 - Administración de activos, pasivos y transferencias</t>
  </si>
  <si>
    <t>11 - Fondo a cargo del Poder Ejecutivo</t>
  </si>
  <si>
    <t>0005 - GOBERNACIÓN  DEL EDIFICIO GUBERNAMENTAL JUAN PABLO DUARTE</t>
  </si>
  <si>
    <t>0009 - COMISIÓN PRESIDENCIAL DE APOYO AL DESARROLLO PROVINCIAL</t>
  </si>
  <si>
    <t>22 - Apoyo al desarrollo provincial</t>
  </si>
  <si>
    <t>0010 - CONSEJO NACIONAL PARA EL CAMBIO CLIMATICO Y MECANISMO DE DESARROLLO LIMPIO</t>
  </si>
  <si>
    <t>24 - Formulación de políticas para la mitigación y adaptación al cambio climático</t>
  </si>
  <si>
    <t>0012 - CONSEJO NACIONAL DE DROGAS</t>
  </si>
  <si>
    <t>15 - Gestión integrada del control y reducción de la demanda de drogas y administración de bienes incautados</t>
  </si>
  <si>
    <t>0014 - OFICINA DE CUSTODIA Y ADM. DE LOS BIENES INCAUTADOS Y DECOMISADOS</t>
  </si>
  <si>
    <t>0018 - COMISIÓN PERMANENTE DE EFEMÉRIDES PATRIA</t>
  </si>
  <si>
    <t>18 - Coordinacion y Fomento de las Actividades Culturales</t>
  </si>
  <si>
    <t>0024 - AUTORIDAD NACIONAL DE ASUNTOS MARITIMOS (ANAMAR)</t>
  </si>
  <si>
    <t>23 - Promoción del desarrollo y fortalecimiento del sector marítimo y marino nacional</t>
  </si>
  <si>
    <t>0029 - VICE PRESIDENCIA DE LA REPUBLICA</t>
  </si>
  <si>
    <t>0031 - DIRECCION DE PRENSA DEL PRESIDENTE</t>
  </si>
  <si>
    <t>25 - Estrategia, comunicación, publicidad y prensa gubernamental</t>
  </si>
  <si>
    <t>0032 - DIRECCION DE ESTRATEGIA Y COMUNICACION GUBERNAMENTAL</t>
  </si>
  <si>
    <t>0033 - ECO5RD</t>
  </si>
  <si>
    <t>26 - Implementación de estrategias y acciones para la economía circular y gestión de residuos sólidos</t>
  </si>
  <si>
    <t>0034 - DIRECCIÓN NACIONAL DE CONTROL DE DROGAS (DNCD)</t>
  </si>
  <si>
    <t>02 - GABINETE DE LA POLITICA SOCIAL</t>
  </si>
  <si>
    <t>0001 - GABINETE SOCIAL DE LA PRESIDENCIA</t>
  </si>
  <si>
    <t>12 - Protección social</t>
  </si>
  <si>
    <t>16 - Fomento de la inclusión socioeconómica de adolescentes y jóvenes de 14 a 24 años en condición de vulnerabilidad</t>
  </si>
  <si>
    <t>0003 - PLAN PRESIDENCIAL CONTRA LA POBREZA</t>
  </si>
  <si>
    <t>14 - Asistencia social integral</t>
  </si>
  <si>
    <t>0004 - COMISION PRESIDENCIAL DE APOYO AL DESARROLLO BARRIAL</t>
  </si>
  <si>
    <t>13 - Desarrollo social comunitario</t>
  </si>
  <si>
    <t>0007 - PROGRAMA SUPÉRATE</t>
  </si>
  <si>
    <t>41 - Prevención y atención de la tuberculosis</t>
  </si>
  <si>
    <t>45 - Reducción de embarazo en adolescentes</t>
  </si>
  <si>
    <t>0008 - ADMINISTRADORA DE SUBSIDIOS SOCIALES</t>
  </si>
  <si>
    <t>0010 - CONSEJO NACIONAL DE LA PERSONA ENVEJECIENTE</t>
  </si>
  <si>
    <t>15 - Desarrollo integral y protección al adulto mayor</t>
  </si>
  <si>
    <t>0014 - COMEDORES ECONÓMICOS DEL ESTADO</t>
  </si>
  <si>
    <t>0015 - DIRECCIÓN GENERAL DE DESARROLLO DE LA COMUNIDAD</t>
  </si>
  <si>
    <t>0016 - DIRECCION GENERAL DE DESARROLLO FRONTERIZO</t>
  </si>
  <si>
    <t>04 - CONTRALORIA GENERAL DE LA REPUBLICA</t>
  </si>
  <si>
    <t>0001 - CONTRALORIA GENERAL DE LA REPUBLICA</t>
  </si>
  <si>
    <t>11 - Control fiscal</t>
  </si>
  <si>
    <t>06 - MINISTERIO DE LA PRESIDENCIA</t>
  </si>
  <si>
    <t>0001 - MINISTERIO DE LA PRESIDENCIA</t>
  </si>
  <si>
    <t>13 - Atención y prevención de desastres</t>
  </si>
  <si>
    <t>0004 - SERVICIO INTEGRAL DE EMERGENCIAS</t>
  </si>
  <si>
    <t>12 - Servicio integral de emergencias</t>
  </si>
  <si>
    <t>0005 - UNIDAD EJECUTORA PARA LA READECUACION DE BARRIOS  Y ENTORNOS (URBE)</t>
  </si>
  <si>
    <t>18 - Desarrollo territorial y de comunidades</t>
  </si>
  <si>
    <t>0006 - CENTRO DE OPERACIONES DE EMERGENCIAS (COE)</t>
  </si>
  <si>
    <t>0008 - DIRECCIÓN GENERAL DE ÉTICA E INTEGRIDAD GUBERNAMENTAL</t>
  </si>
  <si>
    <t>16 - Promoción y fomento de la ética en el sector público</t>
  </si>
  <si>
    <t>0009 - DIRECCIÓN GENERAL DE PROYECTOS ESTRATÉGICOS Y ESPECIALES DE LA PRESIDENCIA DE LA REPÚBLICA (PROPEEP)</t>
  </si>
  <si>
    <t>19 - Coordinación e implementación de intervenciones estratégica</t>
  </si>
  <si>
    <t>0010 - UNIDAD TECNICA EJECUTORA DE TITULACION DE TERRENOS DEL ESTADO</t>
  </si>
  <si>
    <t>14 - Fomento del sector inmobiliario del Estado</t>
  </si>
  <si>
    <t>0202 - MINISTERIO DE  INTERIOR Y POLICIA</t>
  </si>
  <si>
    <t>01 - MINISTERIO DE INTERIOR Y POLICIA</t>
  </si>
  <si>
    <t>0001 - MINISTERIO DE INTERIOR Y POLICIA</t>
  </si>
  <si>
    <t>11 - Asistencia y Prevencion Para Seguridad Ciudadana</t>
  </si>
  <si>
    <t>12 - Servicios de control y regulación migratoria</t>
  </si>
  <si>
    <t>15 - Gestión integral provincial</t>
  </si>
  <si>
    <t>50 - Reducción de crímenes y delitos que afectan a la seguridad ciudadana</t>
  </si>
  <si>
    <t>0002 - DIRECCIÓN GENERAL DE MIGRACIÓN</t>
  </si>
  <si>
    <t>0003 - INSTITUTO NACIONAL DE MIGRACION</t>
  </si>
  <si>
    <t>14 - Investigación, formación y capacitación</t>
  </si>
  <si>
    <t>0004 - CUERPO DE BOMBEROS DE SANTO DOMINGO, DISTRITO NACIONAL</t>
  </si>
  <si>
    <t>13 - Atencion de Emergencia a Ciudadanos</t>
  </si>
  <si>
    <t>0005 - CUERPO DE BOMBEROS SANTO DOMINGO NORTE</t>
  </si>
  <si>
    <t>0006 - CUERPO DE BOMBEROS SANTO DOMINGO ESTE</t>
  </si>
  <si>
    <t>0007 - CUERPO DE BOMBEROS DE SANTO DOMINGO DE BOCA CHICA</t>
  </si>
  <si>
    <t>0008 - CUERPO DE BOMBEROS DE SANTO DOMINGO DE LOS ALCARRIZOS</t>
  </si>
  <si>
    <t>0009 - CUERPO DE BOMBEROS DE SANTO DOMINGO DE PEDRO BRAND</t>
  </si>
  <si>
    <t>0010 - CUERPO DE BOMBEROS DE SANTO DOMINGO OESTE</t>
  </si>
  <si>
    <t>02 - POLICIA NACIONAL</t>
  </si>
  <si>
    <t>0001 - POLICÍA NACIONAL</t>
  </si>
  <si>
    <t>11 - Servicios de seguridad ciudadana y orden público</t>
  </si>
  <si>
    <t>0002 - INSTITUTO POLICIAL DE EDUCACION</t>
  </si>
  <si>
    <t>13 - Formación y cultura de la P.N.</t>
  </si>
  <si>
    <t>0004 - DIRECCION CENTRAL  DE  POLICIA DE TURISMO</t>
  </si>
  <si>
    <t>0005 - DIRECCION GENERAL DE SEGURIDAD DE TRANSITO Y TRANSPORTE TERRESTRE (DIGESETT)</t>
  </si>
  <si>
    <t>12 - Servicios de ordenamiento y asistencia del transporte terrestre</t>
  </si>
  <si>
    <t>0007 - DIRECCION GENERAL DE LA RESERVA DE LA POLICIA NACIONAL</t>
  </si>
  <si>
    <t>14 - Servicios de salud, seguridad y bienestar social de la P.N.</t>
  </si>
  <si>
    <t>0008 - HOSPITAL GENERAL DOCENTE DE LA POLICIA NACIONAL</t>
  </si>
  <si>
    <t>0009 - COMITÉ DE RETIRO DE LA POLICIA NACIONAL</t>
  </si>
  <si>
    <t>01 - MINISTERIO DE DEFENSA</t>
  </si>
  <si>
    <t>0001 - MINISTERIO DE DEFENSA</t>
  </si>
  <si>
    <t>0002 - DIRECCION GENERAL DE ESCUELAS VOCACIONALES</t>
  </si>
  <si>
    <t>13 - Educación y Capacitacion Militar</t>
  </si>
  <si>
    <t>0003 - DIRECCIÓN GENERAL DE COMUNIDADES FRONTERIZAS</t>
  </si>
  <si>
    <t>12 - Servicios de salud y asistencia social</t>
  </si>
  <si>
    <t>0004 - INSTITUTO DE SEGURIDAD SOCIAL DE LAS FUERZAS ARMADAS</t>
  </si>
  <si>
    <t>0005 - HOSPITAL CENTRAL FUERZAS  ARMADAS</t>
  </si>
  <si>
    <t>0006 - INSTITUTO CARTOGRÁFICO MILITAR DE LAS FUERZAS ARMADAS</t>
  </si>
  <si>
    <t>11 - Defensa nacional</t>
  </si>
  <si>
    <t>0007 - ESC DE GRAD.DE COM.Y ESTADO MAYOR CONJ.'GRAL DE DIV. GREGORIO LUPERON'</t>
  </si>
  <si>
    <t>0008 - CÍRCULO DEPORTIVO DE LAS FUERZAS ARMADAS Y LA POLICIA NACIONAL</t>
  </si>
  <si>
    <t>0009 - ESCUELA DE GRADUADOS EN DERECHOS HUMANOS Y DERECHO INTERNACIONAL HUMANITARIO</t>
  </si>
  <si>
    <t>0010 - 'ESCUELA DE GRADUADOS DE ALTOS ESTUDIOS ESTRATÉGICOS' (EGAEE)</t>
  </si>
  <si>
    <t>0011 - COMISION PERMANENTE PARA LA REFORMA Y MODERNIZACIÓN DE LAS  FF.AA Y P.N.</t>
  </si>
  <si>
    <t>0012 - CUERPO ESPECIALIZADO DE SEGURIDAD FRONTERIZA TERRESTRE</t>
  </si>
  <si>
    <t>0014 - DIRECCION GENERAL DE LA RESERVA DE LAS FUERZAS ARMADAS Y POLICIA NACIONAL</t>
  </si>
  <si>
    <t>0015 - CUERPOS ESPECIALIZADOS DE SEGURIDAD PORTUARIA</t>
  </si>
  <si>
    <t>0017 - SERVICIO MILITAR VOLUNTARIO</t>
  </si>
  <si>
    <t>0019 - SUPERINTENDENCIA DE VIGILANCIA Y SEGURIDAD PRIVADA</t>
  </si>
  <si>
    <t>0020 - CUERPO ESPECIALIZADO PARA LA SEGURIDAD DEL METRO DE SANTO DOMINGO</t>
  </si>
  <si>
    <t>0026 - Cuerpo Especializado de Seguridad Aeroportuaria y de Aviación Civil (CESAC)</t>
  </si>
  <si>
    <t>0027 - DIRECCION GENERAL DEL PLAN SOCIAL DEL MINISTERIO DE DEFENSA</t>
  </si>
  <si>
    <t>0028 - INSTITUTO SUPERIOR PARA LA DEFENSA ' GENERAL JUAN PABLO DUARTE DIEZ' INSUDE.</t>
  </si>
  <si>
    <t>0030 - SERVICIO NACIONAL DE PROTECCIÓN AMBIENTAL</t>
  </si>
  <si>
    <t>0031 - DIRECCIÓN GENERAL DE LA INDUSTRIA MILITAR DE LAS FUERZAS ARMADAS</t>
  </si>
  <si>
    <t>0032 - CUERPO DE SEGURIDAD PRESIDENCIAL (CUSEP)</t>
  </si>
  <si>
    <t>02 - EJERCITO DE LA  REPUBLICA DOMINICANA</t>
  </si>
  <si>
    <t>0001 - EJERCITO DE LA REPUBLICA DOMINICANA</t>
  </si>
  <si>
    <t>11 - Defensa terrestre</t>
  </si>
  <si>
    <t>0002 - ACADEMIA MILITAR BATALLA DE LA CARRERA</t>
  </si>
  <si>
    <t>12 - Educación  y capacitación militar</t>
  </si>
  <si>
    <t>0003 - ESCUELA DE GRADUADOS DE ESTUDIOS MILITARES DEL EJÉRCITO DE REP. DOM.</t>
  </si>
  <si>
    <t>0004 - PRIMER REGIMIENTO DE LA GUARDIA PRESIDENCIAL</t>
  </si>
  <si>
    <t>03 - ARMADA DE LA REPUBLICA DOMINICANA</t>
  </si>
  <si>
    <t>0001 - ARMADA DE LA REPÚBLICA DOMINICANA</t>
  </si>
  <si>
    <t>11 - Defensa naval</t>
  </si>
  <si>
    <t>12 - Educación y capacitación naval</t>
  </si>
  <si>
    <t>13 - Servicios de salud</t>
  </si>
  <si>
    <t>0002 - DIRECCION GENERAL DE DRAGAS, PRESAS Y BALIZAMIENTO, M.G</t>
  </si>
  <si>
    <t>0003 - SERVICIOS DE PESCA</t>
  </si>
  <si>
    <t>04 - FUERZA AEREA DE LA  REPUBLICA DOMINICANA</t>
  </si>
  <si>
    <t>0001 - FUERZA AEREA DE LA  REPUBLICA DOMINICANA</t>
  </si>
  <si>
    <t>11 - Defensa aérea</t>
  </si>
  <si>
    <t>0002 - HOSPITAL MILITAR FAD DR RAMON DE LARA</t>
  </si>
  <si>
    <t>13 - Servicio de salud</t>
  </si>
  <si>
    <t>0003 - FORMACION Y CAPACITACION TECNICO PROFESIONAL (IMESA)</t>
  </si>
  <si>
    <t>12 - Educacion y Capacitacion MIlitar</t>
  </si>
  <si>
    <t>01 - MINISTERIO DE RELACIONES EXTERIORES</t>
  </si>
  <si>
    <t>0001 - MINISTERIO DE RELACIONES EXTERIORES</t>
  </si>
  <si>
    <t>11 - Aplicación de política exterior y fomento de las relaciones comerciales</t>
  </si>
  <si>
    <t>0002 - DIRECCIÓN GENERAL DE PASAPORTES</t>
  </si>
  <si>
    <t>12 - Expedición, renovación y control de pasaportes</t>
  </si>
  <si>
    <t>0003 - INSTITUTO DE EDUCACIÓN SUPERIOR</t>
  </si>
  <si>
    <t>13 - Desarrollo y fortalecimiento de las capacidades en el ámbito diplomático consular y comercial</t>
  </si>
  <si>
    <t>0004 - CONSEJO NACIONAL DE FRONTERAS</t>
  </si>
  <si>
    <t>14 - Promoción del desarrollo social y económico de los pueblos fronterizos</t>
  </si>
  <si>
    <t>0005 - COMISION NACIONAL DE NEGOCIACIONES  COMERCIALES (CNNC)</t>
  </si>
  <si>
    <t>01 - MINISTERIO DE HACIENDA</t>
  </si>
  <si>
    <t>0001 - MINISTERIO DE HACIENDA</t>
  </si>
  <si>
    <t>19 - Modernización de la administración financiera</t>
  </si>
  <si>
    <t>0002 - DIRECCION NACIONAL DE CATASTRO</t>
  </si>
  <si>
    <t>12 - Catastro de bienes inmuebles a nivel nacional</t>
  </si>
  <si>
    <t>0003 - ADMINISTRACION GENERAL DE BIENES NACIONALES</t>
  </si>
  <si>
    <t>13 - Administración general de bienes nacionales</t>
  </si>
  <si>
    <t>0004 - DIRECCION GENERAL DE CONTRATACIONES PUBLICAS</t>
  </si>
  <si>
    <t>14 - Regulación, supervisión y fomento de las compras públicas</t>
  </si>
  <si>
    <t>0005 - DIRECCION GENERAL DE POLITICA Y LEGISLACION TRIBUTARIA</t>
  </si>
  <si>
    <t>15 - Formulación de políticas tributaria y gestión de las exoneraciones</t>
  </si>
  <si>
    <t>0006 - CENTRO DE CAPACITACIÓN EN POLÍTICA Y GESTIÓN FISCAL</t>
  </si>
  <si>
    <t>16 - Desarrollo y fortalecimiento de las capacidades en finanzas públicas</t>
  </si>
  <si>
    <t>0008 - TESORERÍA NACIONAL</t>
  </si>
  <si>
    <t>11 - Administración de las operaciones del tesoro</t>
  </si>
  <si>
    <t>0009 - DIRECCIÓN GENERAL DE CONTABILIDAD GUBERNAMENTAL</t>
  </si>
  <si>
    <t>17 - Servicios de contabilidad gubernamental</t>
  </si>
  <si>
    <t>0010 - DIRECCION GENERAL  DE PRESUPUESTO</t>
  </si>
  <si>
    <t>20 - Gestión del sistema presupuestario dominicano</t>
  </si>
  <si>
    <t>0011 - DIRECCIÓN GENERAL DE CRÉDITO PÚBLICO</t>
  </si>
  <si>
    <t>18 - Administracion de Credito Publico</t>
  </si>
  <si>
    <t>0012 - DIRECCION GENERAL DE JUBILACIONES Y PENSIONES A CARGO DEL ESTADO</t>
  </si>
  <si>
    <t>21 - Administracion de Pensiones y Jubilaciones</t>
  </si>
  <si>
    <t>01 - MINISTERIO DE EDUCACION</t>
  </si>
  <si>
    <t>0001 - MINISTERIO DE EDUCACION</t>
  </si>
  <si>
    <t>03 - Actividades comunes a los programas 13, 14, 19 y 23</t>
  </si>
  <si>
    <t>11 - SERVICIOS TECNICOS PEDAGOGICOS</t>
  </si>
  <si>
    <t>13 - Servicios de educación primaria para niños y niñas de 6 a 11 años</t>
  </si>
  <si>
    <t>14 - Servicios de educación secundaria para niños (as) y adolescentes de 12 a 17 años</t>
  </si>
  <si>
    <t>15 - Servicios de educación de adultos - incluye adolescentes y jóvenes mayores de 14 años</t>
  </si>
  <si>
    <t>17 - Instalaciones escolares seguras, inclusivas y sostenibles</t>
  </si>
  <si>
    <t>18 - Formación y desarrollo de la carrera docente</t>
  </si>
  <si>
    <t>19 - Servicios de educación especial para niños(as), adolescentes y jóvenes de 0-20 años</t>
  </si>
  <si>
    <t>23 - Servicio educativo del grado preprimario nivel inicial</t>
  </si>
  <si>
    <t>0002 - OFICINA DE COOPERACIÓN INTERNACIONAL (OCI)</t>
  </si>
  <si>
    <t>21 - Gestión y coordinación de la cooperación internacional educativa</t>
  </si>
  <si>
    <t>0004 - INSTITUTO NACIONAL DE EDUCACIÓN FÍSICA</t>
  </si>
  <si>
    <t>0005 - INSTITUTO NACIONAL DE BIENESTAR MAGISTERIAL</t>
  </si>
  <si>
    <t>20 - Gestión y coordinación de los servicios de bienestar magisterial</t>
  </si>
  <si>
    <t>0006 - INSTITUTO DOM. DE EVALUACIÓN E INVESTIGACIÓN DE LA CALIDAD EDUCATIVA</t>
  </si>
  <si>
    <t>0007 - INSTITUTO NACIONAL DE FORMACION Y CAPACITACION MAGISTERIAL</t>
  </si>
  <si>
    <t>0008 - INSTITUTO SUPERIOR DE FORMACIÓN DOCENTE  SALOME UREÑA</t>
  </si>
  <si>
    <t>0010 - INSTITUTO NACIONAL DE BIENESTAR ESTUDIANTIL (INABIE)</t>
  </si>
  <si>
    <t>16 - Servicios de bienestar estudiantil</t>
  </si>
  <si>
    <t>0011 - CENTRO DE ATENCIÓN INTEGRAL PARA LA DISCAPACIDAD (CAID)</t>
  </si>
  <si>
    <t>01 - MINISTERIO DE SALUD PUBLICA Y ASISTENCIA SOCIAL</t>
  </si>
  <si>
    <t>0001 - MINISTERIO DE SALUD PUBLICA Y ASISTENCIA SOCIAL</t>
  </si>
  <si>
    <t>23 - Dirección y coordinación del Sistema Nacional de Salud</t>
  </si>
  <si>
    <t>24 - Regulación sanitaria</t>
  </si>
  <si>
    <t>25 - Gestión y provisión de salud colectiva</t>
  </si>
  <si>
    <t>42 - Prevención, diagnóstico y tratamiento VIH/SIDA</t>
  </si>
  <si>
    <t>43 - Detección oportuna y atención al cáncer</t>
  </si>
  <si>
    <t>0007 - CONSEJO NACIONAL PARA EL VIH SIDA</t>
  </si>
  <si>
    <t>0017 - PROGRAMA DE MEDICAMENTOS ESENCIALES</t>
  </si>
  <si>
    <t>18 - PROVISION DE MEDICAMENTOS, INSUMOS SANITARIOS Y REACTIVOS DE LABORATORIO</t>
  </si>
  <si>
    <t>0031 - CENTRO DE ATENCION INTEGRAL PARA LA DISCAPACIDAD (CAID)</t>
  </si>
  <si>
    <t>22 - Calidad de vida e inclusión social de niños con discapacidad intelectual (CAID)</t>
  </si>
  <si>
    <t>0032 - DIRECCIÓN GENERAL DE MEDICAMENTOS, ALIMENTOS Y PRODUCTOS SANITARIOS (DIGEMAPS)</t>
  </si>
  <si>
    <t>01 - MINISTERIO DE DEPORTES Y RECREACIÓN</t>
  </si>
  <si>
    <t>0001 - MINISTERIO DE DEPORTES Y RECREACIÓN</t>
  </si>
  <si>
    <t>11 - Construcción, reparación y mantenimiento de instalaciones deportivas</t>
  </si>
  <si>
    <t>12 - Apoyo y supervisión al deporte federado y alto rendimiento</t>
  </si>
  <si>
    <t>13 - Formación, capacitación y asistencia técnica deportiva</t>
  </si>
  <si>
    <t>14 - Fomento del deporte escolar y universitario</t>
  </si>
  <si>
    <t>15 - Fomento de la recreación, la actividad física y el deporte de tiempo libre</t>
  </si>
  <si>
    <t>0002 - COMISIÓN HÍPICA NACIONAL</t>
  </si>
  <si>
    <t>0003 - DIRECCION DEL COMISIONADO NACIONAL DE BEISBOL</t>
  </si>
  <si>
    <t>20 - Fomento y apoyo al desarrollo y regulación del  béisbol</t>
  </si>
  <si>
    <t>01 - MINISTERIO DE TRABAJO</t>
  </si>
  <si>
    <t>0001 - MINISTERIO DE TRABAJO</t>
  </si>
  <si>
    <t>12 - Libre ejercicio de los derechos laborales en el sector formal privado</t>
  </si>
  <si>
    <t>13 - Protección de la seguridad social de los trabajadores y trabajadoras: ambiente laboral sano y seguro</t>
  </si>
  <si>
    <t>21 - Aumento del empleo</t>
  </si>
  <si>
    <t>01 - MINISTERIO DE AGRICULTURA</t>
  </si>
  <si>
    <t>0001 - MINISTERIO DE AGRICULTURA</t>
  </si>
  <si>
    <t>03 - Actividades comunes a los programas 11 y 14</t>
  </si>
  <si>
    <t>11 - Fomento de la producción agrícola</t>
  </si>
  <si>
    <t>12 - Transferencia de tecnologías agropecuarias</t>
  </si>
  <si>
    <t>14 - Inocuidad agroalimentaria y sanidad vegetal</t>
  </si>
  <si>
    <t>0002 - DIRECCIÓN GENERAL DE GANADERÍA</t>
  </si>
  <si>
    <t>13 - Sanidad animal, asistencia técnica y fomento pecuario</t>
  </si>
  <si>
    <t>18 - Prevención y control de enfermedades bovinas</t>
  </si>
  <si>
    <t>19 - Fomento y desarrollo de la productividad de los sistemas de producción de leche bovina</t>
  </si>
  <si>
    <t>0003 - OFICINA DE TRATADOS COMERCIALES AGRICOLAS</t>
  </si>
  <si>
    <t>0005 - DIRECCION EJECUTIVA DE LA COMISION DE FOMENTO A LA TECNIFICACION DEL SISTEMA NACIONAL DE RIEGO</t>
  </si>
  <si>
    <t>15 - Fomento del uso eficiente y racional del agua para la agricultura</t>
  </si>
  <si>
    <t>0006 - CONSEJO NACIONAL DE PRODUCCIÓN PECUARIA (CONAPROPE)</t>
  </si>
  <si>
    <t>0007 - CONSEJO NACIONAL PARA LA REGLAMENTACIÓN Y FOMENTO DE LA INDUSTRIA LECHERA</t>
  </si>
  <si>
    <t>0211 - MINISTERIO DE OBRAS PUBLICAS Y COMUNICACIONES</t>
  </si>
  <si>
    <t>01 - MINISTERIO DE OBRAS PUBLICAS Y COMUNICACIONES</t>
  </si>
  <si>
    <t>0001 - MINISTERIO DE OBRAS PUBLICAS Y COMUNICACIONES</t>
  </si>
  <si>
    <t>11 - Desarrollo de la infraestructura física de calles y avenidas</t>
  </si>
  <si>
    <t>12 - Mantenimiento, seguridad y asistencia vial</t>
  </si>
  <si>
    <t>13 - Desarrollo en la infraestructura física de carreteras</t>
  </si>
  <si>
    <t>14 - Desarrollo en la infraestructura física de caminos vecinales</t>
  </si>
  <si>
    <t>15 - Desarrollo en la infraestructura física de puentes</t>
  </si>
  <si>
    <t>16 - Reconstrucción y Rehabilitación de Obras Hidráulicas y de Drenaje</t>
  </si>
  <si>
    <t>17 - Desarrollo en la infraestructura física de edificaciones para los servicios sociales</t>
  </si>
  <si>
    <t>18 - Desarrollo en la infraestructura física de muelles y puertos</t>
  </si>
  <si>
    <t>19 - Gestión del sistema de peajes</t>
  </si>
  <si>
    <t>0002 - DIRECCION GENERAL DE EMBELLECIMIENTO DE CARRETERAS Y AVENIDAS DE CIRCUNV.</t>
  </si>
  <si>
    <t>22 - Embellecimiento de avenidas y carreteras</t>
  </si>
  <si>
    <t>0003 - OFICINA PARA EL REORDENAMIENTO DEL TRANSPORTE</t>
  </si>
  <si>
    <t>23 - Acceso y uso adecuado del servicio de transporte</t>
  </si>
  <si>
    <t>0006 - OFICINA NAC. DE EVALUACIÓN SÍSMICA Y VULNERABILIDAD DE INFRAESTRUCTURA</t>
  </si>
  <si>
    <t>0009 - OFICINA NACIONAL DE METEOROLOGÍA</t>
  </si>
  <si>
    <t>24 - Investigación e información meteorológica</t>
  </si>
  <si>
    <t>0010 - COMISION PRESIDENCIAL PARA LA MODERNIZACION Y SEGURIDAD PORTUARIAS</t>
  </si>
  <si>
    <t>25 - Promoción para la modernización y seguridad portuaria</t>
  </si>
  <si>
    <t>0011 - JUNTA DE AVIACIÓN CIVIL</t>
  </si>
  <si>
    <t>26 - Reglamentación y supervisión del transporte aéreo</t>
  </si>
  <si>
    <t>01 - MINISTERIO DE INDUSTRIA, COMERCIO Y MIPYMES (MICM)</t>
  </si>
  <si>
    <t>0001 - MINISTERIO DE INDUSTRIA, COMERCIO y MIPYMES (MICM)</t>
  </si>
  <si>
    <t>11 - Fomento y desarrollo de la productividad y competitividad del sector industrial</t>
  </si>
  <si>
    <t>17 - Supervisión, regulación y fomento del comercio</t>
  </si>
  <si>
    <t>18 - Fomento y desarrollo de la micro, pequeña y mediana empresa</t>
  </si>
  <si>
    <t>19 - Fortalecimiento del Sistema Dominicano de la Calidad</t>
  </si>
  <si>
    <t>0007 - INDUSTRIA NACIONAL DE LA AGUJA</t>
  </si>
  <si>
    <t>16 - Fomento y desarrollo de la industria de la confección téxtil</t>
  </si>
  <si>
    <t>0008 - OFICINA NACIONAL DE DERECHO DE AUTOR</t>
  </si>
  <si>
    <t>0009 - DIRECCION DE FOMENTO Y DESARROLLO DE LA ARTESANIA NACIONAL (FODEARTE)</t>
  </si>
  <si>
    <t>0010 - CONSEJO DE COORDINACIÓN DE LA ZONA ESPECIAL DE DESARROLLO FRONTERIZO (CCDF)</t>
  </si>
  <si>
    <t>01 - MINISTERIO DE TURISMO</t>
  </si>
  <si>
    <t>0001 - MINISTERIO DE TURISMO</t>
  </si>
  <si>
    <t>11 - FOMENTO Y PROMOCION TURISTICA</t>
  </si>
  <si>
    <t>12 - Supervisión y regulación de los servicios turísticos</t>
  </si>
  <si>
    <t>0002 - COMITE EJECUTOR DE INFRAESTRUCTA EN ZONAS TURISTICAS (CEIZTUR)</t>
  </si>
  <si>
    <t>13 - Fomento y desarrollo de infraestructuras turísticas</t>
  </si>
  <si>
    <t>0214 - PROCURADURÍA GENERAL DE LA REPUBLICA</t>
  </si>
  <si>
    <t>01 - PROCURADURIA GENERAL DE LA REPUBLICA</t>
  </si>
  <si>
    <t>0001 - PROCURADURÍA GENERAL DE LA REPÚBLICA DOMINICANA</t>
  </si>
  <si>
    <t>11 - Representación y defensa del interés público social</t>
  </si>
  <si>
    <t>12 - Coordinacion y Funcionamiento del Sistema Penitenciario Dominicano</t>
  </si>
  <si>
    <t>13 - Gestión de los Servicios Periciales e Investigación Forense</t>
  </si>
  <si>
    <t>01 - MINISTERIO DE LA  MUJER</t>
  </si>
  <si>
    <t>0001 - MINISTERIO DE LA MUJER</t>
  </si>
  <si>
    <t>11 - Coordinación intersectorial</t>
  </si>
  <si>
    <t>12 - Fomento y promoción de la perspectiva de género en la educación y capacitación</t>
  </si>
  <si>
    <t>13 - Prevención y atención a la violencia de género e intrafamiliar</t>
  </si>
  <si>
    <t>15 - Promoción de los derechos integrales de la mujer</t>
  </si>
  <si>
    <t>01 - MINISTERIO DE CULTURA</t>
  </si>
  <si>
    <t>0001 - MINISTERIO DE CULTURA</t>
  </si>
  <si>
    <t>11 - Conservación, restauración, salvaguarda patrimonio cultura material e inmaterial</t>
  </si>
  <si>
    <t>13 - Fomento, difusión y desarrollo de la cultura</t>
  </si>
  <si>
    <t>0002 - ORQUESTA SINFÓNICA NACIONAL</t>
  </si>
  <si>
    <t>0003 - BIBLIOTECA NACIONAL PEDRO HENRÍQUEZ UREÑA</t>
  </si>
  <si>
    <t>12 - Difusión patrimonio cultural [material e inmaterial]</t>
  </si>
  <si>
    <t>0005 - DIRECCIÓN GENERAL DE BELLAS ARTES</t>
  </si>
  <si>
    <t>0006 - DIRECCIÓN GENERAL DE MUSEOS</t>
  </si>
  <si>
    <t>01 - MINISTERIO DE LA JUVENTUD</t>
  </si>
  <si>
    <t>0001 - MINISTERIO DE LA JUVENTUD</t>
  </si>
  <si>
    <t>11 - Desarrollo integral de la juventud</t>
  </si>
  <si>
    <t>01 - MINISTERIO DE MEDIO AMBIENTE Y REC. NAT.</t>
  </si>
  <si>
    <t>0001 - MINISTERIO  DE MEDIO AMBIENTE Y RECURSOS NATURALES</t>
  </si>
  <si>
    <t>03 - Actividades comunes a los programas del 11 al 15</t>
  </si>
  <si>
    <t>11 - Conservación de la biodiversidad</t>
  </si>
  <si>
    <t>12 - Manejo sostenible de los recursos forestales</t>
  </si>
  <si>
    <t>13 - Manejo sostenible de recursos no renovables, de los suelos y las aguas</t>
  </si>
  <si>
    <t>14 - Gestión sostenible de los recursos costeros y marinos</t>
  </si>
  <si>
    <t>15 - Prevención y control de la calidad ambiental</t>
  </si>
  <si>
    <t>17 - Transversalización del cambio climático en las políticas nacionales</t>
  </si>
  <si>
    <t>0007 - UNIDAD TÉCNICA EJECUTORA DE PROYECTOS DE DESARROLLO AGROFORESTAL</t>
  </si>
  <si>
    <t>01 - MINISTERIO DE EDUCACION SUPERIOR CIENCIA Y TECNOLOGIA</t>
  </si>
  <si>
    <t>0001 - MINISTERIO DE EDUCACION SUPERIOR, CIENCIA Y TECNOLOGIA</t>
  </si>
  <si>
    <t>11 - Fomento y desarrollo de la educación superior</t>
  </si>
  <si>
    <t>12 - Fomento y desarrollo de la ciencia y la tecnología</t>
  </si>
  <si>
    <t>0002 - INSTITUTO TECNOLÓGICO DE LAS AMÉRICAS</t>
  </si>
  <si>
    <t>0003 - INSTITUTO TECNICO SUPERIOR COMUNITARIO</t>
  </si>
  <si>
    <t>0004 - COMISIÓN INTERNACIONAL ASESORA CIENCIA Y TECNOLOGÍA</t>
  </si>
  <si>
    <t>0220 - MINISTERIO DE ECONOMIA, PLANIFICACION Y DESARROLLO</t>
  </si>
  <si>
    <t>01 - MINISTERIO DE ECONOMIA, PLANIFICACION Y DESARROLLO</t>
  </si>
  <si>
    <t>0001 - MINISTERIO DE ECONOMIA, PLANIFICACION Y DESARROLLO</t>
  </si>
  <si>
    <t>13 - Análisis de estudios económicos y sociales</t>
  </si>
  <si>
    <t>14 - Planificación económica y social</t>
  </si>
  <si>
    <t>16 - Coordinación de la cooperación internacional</t>
  </si>
  <si>
    <t>18 - Ordenamiento territorial y desarrollo regional</t>
  </si>
  <si>
    <t>0005 - DIRECCION GENERAL DE COOPERACION MULTILATERAL</t>
  </si>
  <si>
    <t>0009 - OFICINA NACIONAL DE ESTADÍSTICAS</t>
  </si>
  <si>
    <t>12 - Normalización y producción de estadísticas nacionales</t>
  </si>
  <si>
    <t>0017 - GOBERNACIÓN DEL EDIFICIO DE OFICINAS GUBERNAMENTALES</t>
  </si>
  <si>
    <t>0018 - SISTEMA ÚNICO DE BENEFICIARIOS</t>
  </si>
  <si>
    <t>0221 - MINISTERIO DE ADMINISTRACION PUBLICA</t>
  </si>
  <si>
    <t>01 - MINISTERIO DE ADMINISTRACION PUBLICA (MAP)</t>
  </si>
  <si>
    <t>0001 - MINISTERIO DE ADMINISTRACION PUBLICA</t>
  </si>
  <si>
    <t>11 - Profesionalización de la función pública</t>
  </si>
  <si>
    <t>0002 - INSTITUTO NACIONAL DE ADMINISTRACIÓN PÚBLICA</t>
  </si>
  <si>
    <t>17 - Formación y capacitación de servidores de la administración pública</t>
  </si>
  <si>
    <t>0003 - OFICINA GUBERNAMENTAL DE TECNOLOGIA DE LA INFORMACION Y LA COMUNICACION (OGTIC)</t>
  </si>
  <si>
    <t>18 - Programación e implementación del gobierno electrónico y atención ciudadana</t>
  </si>
  <si>
    <t>01 - MINISTERIO DE ENERGIA Y MINAS</t>
  </si>
  <si>
    <t>0001 - MINISTERIO DE ENERGÍA Y MINAS</t>
  </si>
  <si>
    <t>11 - Regulación, fiscalización y desarrollo de la minería metálica, no metálica y MAPE</t>
  </si>
  <si>
    <t>12 - Regulación y desarrollo energético</t>
  </si>
  <si>
    <t>13 - Regulación y desarrollo de hidrocarburos</t>
  </si>
  <si>
    <t>0002 - DIRECCION GENERAL DE MINERIA</t>
  </si>
  <si>
    <t>01 - MINISTERIO DE LA VIVIENDA, HABITAT Y EDIFICACIONES (MIVHED)</t>
  </si>
  <si>
    <t>0001 - MINISTERIO DE LA VIVIENDA, HABITAT Y EDIFICACIONES (MIVHED)</t>
  </si>
  <si>
    <t>11 - Desarrollo de la vivienda y el hábitat</t>
  </si>
  <si>
    <t>12 - Construcción, reconstrucción y mejoramiento de edificaciones</t>
  </si>
  <si>
    <t>01 - PODER JUDICIAL</t>
  </si>
  <si>
    <t>0001 - CONSEJO DEL PODER JUDICIAL</t>
  </si>
  <si>
    <t>11 - ADMINISTRACION DE JUSTICIA</t>
  </si>
  <si>
    <t>01 - JUNTA CENTRAL ELECTORAL</t>
  </si>
  <si>
    <t>0001 - JUNTA CENTRAL ELECTORAL</t>
  </si>
  <si>
    <t>11 - Gestión de los procesos electorales</t>
  </si>
  <si>
    <t>12 - Gestion del Registro del Estado Civil</t>
  </si>
  <si>
    <t>13 - Administración de la cédula de identidad y electoral</t>
  </si>
  <si>
    <t>01 - CAMARA DE CUENTAS</t>
  </si>
  <si>
    <t>0001 - CÁMARA DE CUENTAS DE LA REPÚBLICA DOMINICANA</t>
  </si>
  <si>
    <t>11 - Control externo, fiscalización y análisis de los recursos públicos</t>
  </si>
  <si>
    <t>01 - TRIBUNAL CONSTITUCIONAL</t>
  </si>
  <si>
    <t>0001 - TRIBUNAL CONSTITUCIONAL</t>
  </si>
  <si>
    <t>11 - Administracion Constitucional</t>
  </si>
  <si>
    <t>01 - DEFENSOR DEL PUEBLO</t>
  </si>
  <si>
    <t>0001 - DEFENSOR DEL PUEBLO</t>
  </si>
  <si>
    <t>11 - Defensa de los derechos personales y colectivos frente a los servicios públicos</t>
  </si>
  <si>
    <t>0405 - TRIBUNAL SUPERIOR  ELECTORAL ( TSE)</t>
  </si>
  <si>
    <t>01 - TRIBUNAL SUPERIOR  ELECTORAL ( TSE)</t>
  </si>
  <si>
    <t>0001 - TRIBUNAL SUPERIOR  ELECTORAL TSE</t>
  </si>
  <si>
    <t>11 - Administración de justicia electoral</t>
  </si>
  <si>
    <t>0406 - OFICINA NACIONAL DE DEFENSA PUBLICA</t>
  </si>
  <si>
    <t>01 - OFICINA NACIONAL DE DEFENSA PUBLICA</t>
  </si>
  <si>
    <t>0001 - OFICINA NACIONAL DE DEFENSA PUBLICA</t>
  </si>
  <si>
    <t>11 - Servicio nacional de defensa pública</t>
  </si>
  <si>
    <t>01 - DEUDA PUBLICA Y OTRAS OPERACIONES FINANCIERAS</t>
  </si>
  <si>
    <t>0001 - MINISTERIO  DE HACIENDA (DEUDA PUBLICA)</t>
  </si>
  <si>
    <t>96 - Deuda publica y otras operaciones financieras</t>
  </si>
  <si>
    <t>01 - ADM. DE OBLIGACIONES DEL TESORO</t>
  </si>
  <si>
    <t>0001 - MINISTERIO DE HACIENDA (OBLIGACIONES DEL TESORO)</t>
  </si>
  <si>
    <t>11 - Pago Energia No Cortable</t>
  </si>
  <si>
    <t>97 - Subsidios del Estado</t>
  </si>
  <si>
    <t>05 - TESORO NACIONAL</t>
  </si>
  <si>
    <t>0001 - TESORERIA NACIONAL (TN)</t>
  </si>
  <si>
    <t>99 - OBLIGACIONES FINANCIERAS</t>
  </si>
  <si>
    <t>Anexo 4. Ejecución por Clasificación Funcional (Noviembre 2024)</t>
  </si>
  <si>
    <t>3.2.98-Investigación y desarrollo relacionado con la protección del  medio ambiente</t>
  </si>
  <si>
    <t>Nota: Excluye la inversión pública multiprovincial</t>
  </si>
  <si>
    <r>
      <t xml:space="preserve">Fuente: </t>
    </r>
    <r>
      <rPr>
        <sz val="10"/>
        <color theme="1"/>
        <rFont val="Avenir Next LT Pro"/>
        <family val="2"/>
      </rPr>
      <t>Sistema de Información de la Gestión Financiera (SIGEF).</t>
    </r>
  </si>
  <si>
    <r>
      <t xml:space="preserve">Fuente: </t>
    </r>
    <r>
      <rPr>
        <sz val="8"/>
        <color theme="1"/>
        <rFont val="Avenir Next LT Pro"/>
        <family val="2"/>
      </rPr>
      <t>Elaboración propia con datos del SIGEF.</t>
    </r>
  </si>
  <si>
    <t>1. Fecha de imputación al 30/11/2024// Fecha de registro al 07/12/2024</t>
  </si>
  <si>
    <t xml:space="preserve">3. El presupuesto vigente corresponde al presupuesto aprobado, referente a la Ley núm. 26-24 que modifica la Ley núm. 80-23 de Presupuesto General del Estado para el ejercicio presupuestario del año 2024. Adicionalmente, las modificaciones también cumplen con los criterios dispuestos en el artículo 48 de la Ley Orgánica de Presupuesto para el Sector Público (Ley núm. 423-06).                                      </t>
  </si>
  <si>
    <t xml:space="preserve">2. El presupuesto vigente corresponde al presupuesto aprobado, referente a la Ley núm. 26-24 que modifica la Ley núm. 80-23 de Presupuesto General del Estado para el ejercicio presupuestario del año 2024. Adicionalmente, las modificaciones también cumplen con los criterios dispuestos en el artículo 48 de la Ley Orgánica de Presupuesto para el Sector Público (Ley núm. 423-06).                                      </t>
  </si>
  <si>
    <t xml:space="preserve">4. El presupuesto vigente corresponde al presupuesto aprobado, referente a la Ley núm. 26-24 que modifica la Ley núm. 80-23 de Presupuesto General del Estado para el ejercicio presupuestario del año 2024. Adicionalmente, las modificaciones también cumplen con los criterios dispuestos en el artículo 48 de la Ley Orgánica de Presupuesto para el Sector Público (Ley núm. 423-06).                                      </t>
  </si>
  <si>
    <t>Tabla 1. Resultados Presupuestarios del Gobierno Central (Noviembre 2024)</t>
  </si>
  <si>
    <t>Ilustración 1. Top 3 Instituciones con Mayor Ejecución de Gastos - Noviembre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</si>
</sst>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0.0"/>
    <numFmt numFmtId="165" formatCode="_(* #,##0.0_);_(* \(#,##0.0\);_(* &quot;-&quot;??_);_(@_)"/>
    <numFmt numFmtId="166" formatCode="0.0%"/>
    <numFmt numFmtId="167" formatCode="#,##0.0,,_);\(#,##0.0,,\)"/>
    <numFmt numFmtId="168" formatCode="#,##0.0_);\(#,##0.0\)"/>
    <numFmt numFmtId="169" formatCode="#,##0.0,,"/>
    <numFmt numFmtId="170" formatCode="#,###.0,,"/>
    <numFmt numFmtId="171" formatCode="0.0000%"/>
    <numFmt numFmtId="172" formatCode="#,##0.00000_);\(#,##0.00000\)"/>
    <numFmt numFmtId="173" formatCode="0.000%"/>
  </numFmts>
  <fonts count="53" x14ac:knownFonts="1">
    <font>
      <sz val="11"/>
      <color theme="1"/>
      <name val="Calibri"/>
      <family val="2"/>
      <scheme val="minor"/>
    </font>
    <font>
      <sz val="11"/>
      <color theme="1"/>
      <name val="Calibri"/>
      <family val="2"/>
      <scheme val="minor"/>
    </font>
    <font>
      <sz val="11"/>
      <color indexed="8"/>
      <name val="Calibri"/>
      <family val="2"/>
      <scheme val="minor"/>
    </font>
    <font>
      <sz val="11"/>
      <color indexed="8"/>
      <name val="Avenir Next LT Pro"/>
      <family val="2"/>
    </font>
    <font>
      <sz val="11"/>
      <color theme="1"/>
      <name val="Avenir Next LT Pro"/>
      <family val="2"/>
    </font>
    <font>
      <b/>
      <sz val="16"/>
      <name val="Avenir Next LT Pro"/>
      <family val="2"/>
    </font>
    <font>
      <sz val="16"/>
      <name val="Avenir Next LT Pro"/>
      <family val="2"/>
    </font>
    <font>
      <b/>
      <sz val="18"/>
      <color theme="1"/>
      <name val="Avenir Next LT Pro"/>
      <family val="2"/>
    </font>
    <font>
      <b/>
      <sz val="11"/>
      <name val="Avenir Next LT Pro"/>
      <family val="2"/>
    </font>
    <font>
      <b/>
      <sz val="11"/>
      <color theme="1"/>
      <name val="Avenir Next LT Pro"/>
      <family val="2"/>
    </font>
    <font>
      <sz val="18"/>
      <color theme="1"/>
      <name val="Avenir Next LT Pro"/>
      <family val="2"/>
    </font>
    <font>
      <sz val="10"/>
      <color theme="1"/>
      <name val="Avenir Next LT Pro"/>
      <family val="2"/>
    </font>
    <font>
      <b/>
      <sz val="12"/>
      <name val="Avenir Next LT Pro"/>
      <family val="2"/>
    </font>
    <font>
      <sz val="12"/>
      <name val="Avenir Next LT Pro"/>
      <family val="2"/>
    </font>
    <font>
      <sz val="12"/>
      <color theme="1"/>
      <name val="Avenir Next LT Pro"/>
      <family val="2"/>
    </font>
    <font>
      <sz val="11"/>
      <name val="Avenir Next LT Pro"/>
      <family val="2"/>
    </font>
    <font>
      <b/>
      <sz val="16"/>
      <color theme="0"/>
      <name val="Avenir Next LT Pro"/>
      <family val="2"/>
    </font>
    <font>
      <b/>
      <sz val="16"/>
      <color theme="1"/>
      <name val="Avenir Next LT Pro"/>
      <family val="2"/>
    </font>
    <font>
      <sz val="16"/>
      <color theme="1"/>
      <name val="Avenir Next LT Pro"/>
      <family val="2"/>
    </font>
    <font>
      <sz val="10"/>
      <name val="Arial"/>
      <family val="2"/>
    </font>
    <font>
      <b/>
      <sz val="11"/>
      <color theme="0"/>
      <name val="Avenir Next LT Pro"/>
      <family val="2"/>
    </font>
    <font>
      <b/>
      <sz val="12"/>
      <color indexed="8"/>
      <name val="Avenir Next LT Pro"/>
      <family val="2"/>
    </font>
    <font>
      <b/>
      <sz val="11"/>
      <color indexed="8"/>
      <name val="Avenir Next LT Pro"/>
      <family val="2"/>
    </font>
    <font>
      <b/>
      <sz val="12"/>
      <color theme="1"/>
      <name val="Avenir Next LT Pro"/>
      <family val="2"/>
    </font>
    <font>
      <sz val="12"/>
      <color theme="1"/>
      <name val="Calibri"/>
      <family val="2"/>
      <scheme val="minor"/>
    </font>
    <font>
      <b/>
      <sz val="14"/>
      <name val="Avenir Next LT Pro"/>
      <family val="2"/>
    </font>
    <font>
      <sz val="14"/>
      <name val="Avenir Next LT Pro"/>
      <family val="2"/>
    </font>
    <font>
      <sz val="14"/>
      <color theme="1"/>
      <name val="Avenir Next LT Pro"/>
      <family val="2"/>
    </font>
    <font>
      <sz val="14"/>
      <color theme="0"/>
      <name val="Avenir Next LT Pro"/>
      <family val="2"/>
    </font>
    <font>
      <b/>
      <sz val="14"/>
      <color theme="1"/>
      <name val="Avenir Next LT Pro"/>
      <family val="2"/>
    </font>
    <font>
      <sz val="10"/>
      <color theme="0"/>
      <name val="Arial"/>
      <family val="2"/>
    </font>
    <font>
      <sz val="11"/>
      <color theme="0"/>
      <name val="Avenir Next LT Pro"/>
      <family val="2"/>
    </font>
    <font>
      <b/>
      <sz val="18"/>
      <color theme="0"/>
      <name val="Avenir Next LT Pro"/>
      <family val="2"/>
    </font>
    <font>
      <b/>
      <sz val="18"/>
      <name val="Avenir Next LT Pro"/>
      <family val="2"/>
    </font>
    <font>
      <sz val="18"/>
      <name val="Avenir Next LT Pro"/>
      <family val="2"/>
    </font>
    <font>
      <sz val="12"/>
      <color rgb="FF212529"/>
      <name val="Arial"/>
      <family val="2"/>
    </font>
    <font>
      <sz val="11"/>
      <color rgb="FFAB2818"/>
      <name val="Arial"/>
      <family val="2"/>
    </font>
    <font>
      <b/>
      <sz val="12"/>
      <color rgb="FF000000"/>
      <name val="Avenir Next LT Pro"/>
      <family val="2"/>
    </font>
    <font>
      <sz val="12"/>
      <color rgb="FF000000"/>
      <name val="Avenir Next LT Pro"/>
      <family val="2"/>
    </font>
    <font>
      <b/>
      <sz val="8"/>
      <color theme="1"/>
      <name val="Avenir Next LT Pro"/>
      <family val="2"/>
    </font>
    <font>
      <sz val="8"/>
      <color theme="1"/>
      <name val="Avenir Next LT Pro"/>
      <family val="2"/>
    </font>
    <font>
      <b/>
      <sz val="11"/>
      <color rgb="FF000000"/>
      <name val="Avenir Next LT Pro"/>
      <family val="2"/>
    </font>
    <font>
      <b/>
      <vertAlign val="superscript"/>
      <sz val="16"/>
      <color theme="0"/>
      <name val="Avenir Next LT Pro"/>
      <family val="2"/>
    </font>
    <font>
      <b/>
      <sz val="11"/>
      <color theme="1"/>
      <name val="Calibri"/>
      <family val="2"/>
      <scheme val="minor"/>
    </font>
    <font>
      <sz val="11"/>
      <color theme="4"/>
      <name val="Avenir Next LT Pro"/>
      <family val="2"/>
    </font>
    <font>
      <i/>
      <sz val="12"/>
      <color theme="1"/>
      <name val="Avenir Next LT Pro"/>
      <family val="2"/>
    </font>
    <font>
      <b/>
      <i/>
      <sz val="11"/>
      <color rgb="FFFFFFFF"/>
      <name val="Avenir Next LT Pro"/>
      <family val="2"/>
    </font>
    <font>
      <b/>
      <sz val="11"/>
      <color rgb="FFFFFFFF"/>
      <name val="Avenir Next LT Pro"/>
      <family val="2"/>
    </font>
    <font>
      <i/>
      <sz val="11"/>
      <color theme="1"/>
      <name val="Avenir Next LT Pro"/>
      <family val="2"/>
    </font>
    <font>
      <b/>
      <sz val="12"/>
      <color theme="1"/>
      <name val="Calibri"/>
      <family val="2"/>
      <scheme val="minor"/>
    </font>
    <font>
      <sz val="11"/>
      <name val="Calibri"/>
      <family val="2"/>
      <scheme val="minor"/>
    </font>
    <font>
      <b/>
      <sz val="10"/>
      <color theme="1"/>
      <name val="Avenir Next LT Pro"/>
      <family val="2"/>
    </font>
    <font>
      <sz val="10"/>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305496"/>
        <bgColor theme="4" tint="0.79998168889431442"/>
      </patternFill>
    </fill>
    <fill>
      <patternFill patternType="solid">
        <fgColor rgb="FF305496"/>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indexed="65"/>
        <bgColor indexed="64"/>
      </patternFill>
    </fill>
    <fill>
      <patternFill patternType="solid">
        <fgColor rgb="FFDDEBF7"/>
        <bgColor indexed="64"/>
      </patternFill>
    </fill>
    <fill>
      <patternFill patternType="solid">
        <fgColor theme="4" tint="0.79998168889431442"/>
        <bgColor theme="4" tint="0.79998168889431442"/>
      </patternFill>
    </fill>
    <fill>
      <patternFill patternType="solid">
        <fgColor theme="8" tint="0.79998168889431442"/>
        <bgColor theme="4" tint="0.79998168889431442"/>
      </patternFill>
    </fill>
    <fill>
      <patternFill patternType="solid">
        <fgColor theme="4" tint="0.59999389629810485"/>
        <bgColor indexed="64"/>
      </patternFill>
    </fill>
    <fill>
      <patternFill patternType="solid">
        <fgColor theme="4" tint="-0.499984740745262"/>
        <bgColor indexed="64"/>
      </patternFill>
    </fill>
  </fills>
  <borders count="9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theme="0"/>
      </right>
      <top/>
      <bottom/>
      <diagonal/>
    </border>
    <border>
      <left style="medium">
        <color theme="0"/>
      </left>
      <right style="medium">
        <color theme="0"/>
      </right>
      <top/>
      <bottom/>
      <diagonal/>
    </border>
    <border>
      <left style="medium">
        <color theme="0"/>
      </left>
      <right/>
      <top/>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style="medium">
        <color theme="0"/>
      </left>
      <right/>
      <top style="medium">
        <color theme="0"/>
      </top>
      <bottom/>
      <diagonal/>
    </border>
    <border>
      <left style="medium">
        <color theme="0"/>
      </left>
      <right style="medium">
        <color theme="0"/>
      </right>
      <top style="medium">
        <color theme="0"/>
      </top>
      <bottom/>
      <diagonal/>
    </border>
    <border>
      <left/>
      <right/>
      <top/>
      <bottom style="thin">
        <color theme="0"/>
      </bottom>
      <diagonal/>
    </border>
    <border>
      <left/>
      <right/>
      <top style="medium">
        <color theme="0"/>
      </top>
      <bottom style="medium">
        <color indexed="64"/>
      </bottom>
      <diagonal/>
    </border>
    <border>
      <left/>
      <right style="medium">
        <color theme="0"/>
      </right>
      <top style="medium">
        <color indexed="64"/>
      </top>
      <bottom/>
      <diagonal/>
    </border>
    <border>
      <left style="medium">
        <color theme="0"/>
      </left>
      <right/>
      <top style="medium">
        <color indexed="64"/>
      </top>
      <bottom style="medium">
        <color theme="0"/>
      </bottom>
      <diagonal/>
    </border>
    <border>
      <left/>
      <right/>
      <top style="medium">
        <color indexed="64"/>
      </top>
      <bottom style="medium">
        <color theme="0"/>
      </bottom>
      <diagonal/>
    </border>
    <border>
      <left/>
      <right style="medium">
        <color theme="0"/>
      </right>
      <top/>
      <bottom style="medium">
        <color theme="0"/>
      </bottom>
      <diagonal/>
    </border>
    <border>
      <left style="medium">
        <color theme="0"/>
      </left>
      <right style="medium">
        <color theme="0"/>
      </right>
      <top style="medium">
        <color theme="0"/>
      </top>
      <bottom style="medium">
        <color theme="0"/>
      </bottom>
      <diagonal/>
    </border>
    <border>
      <left/>
      <right/>
      <top style="medium">
        <color theme="0"/>
      </top>
      <bottom style="thin">
        <color theme="4"/>
      </bottom>
      <diagonal/>
    </border>
    <border>
      <left/>
      <right/>
      <top style="thin">
        <color theme="2" tint="-9.9978637043366805E-2"/>
      </top>
      <bottom style="thin">
        <color theme="2" tint="-9.9978637043366805E-2"/>
      </bottom>
      <diagonal/>
    </border>
    <border>
      <left/>
      <right/>
      <top style="thin">
        <color theme="2" tint="-9.9978637043366805E-2"/>
      </top>
      <bottom style="medium">
        <color theme="0"/>
      </bottom>
      <diagonal/>
    </border>
    <border>
      <left/>
      <right/>
      <top style="thin">
        <color theme="4"/>
      </top>
      <bottom style="thin">
        <color theme="2" tint="-9.9978637043366805E-2"/>
      </bottom>
      <diagonal/>
    </border>
    <border>
      <left/>
      <right/>
      <top style="thin">
        <color theme="4"/>
      </top>
      <bottom/>
      <diagonal/>
    </border>
    <border>
      <left/>
      <right/>
      <top style="thin">
        <color theme="2" tint="-9.9978637043366805E-2"/>
      </top>
      <bottom/>
      <diagonal/>
    </border>
    <border>
      <left/>
      <right style="medium">
        <color theme="0"/>
      </right>
      <top/>
      <bottom style="medium">
        <color indexed="64"/>
      </bottom>
      <diagonal/>
    </border>
    <border>
      <left style="medium">
        <color theme="0"/>
      </left>
      <right style="medium">
        <color theme="0"/>
      </right>
      <top/>
      <bottom style="medium">
        <color indexed="64"/>
      </bottom>
      <diagonal/>
    </border>
    <border>
      <left/>
      <right/>
      <top/>
      <bottom style="medium">
        <color indexed="64"/>
      </bottom>
      <diagonal/>
    </border>
    <border>
      <left style="medium">
        <color theme="0"/>
      </left>
      <right style="medium">
        <color theme="0"/>
      </right>
      <top style="medium">
        <color theme="1"/>
      </top>
      <bottom/>
      <diagonal/>
    </border>
    <border>
      <left/>
      <right/>
      <top/>
      <bottom style="medium">
        <color theme="0"/>
      </bottom>
      <diagonal/>
    </border>
    <border>
      <left/>
      <right style="medium">
        <color theme="0"/>
      </right>
      <top style="medium">
        <color theme="0"/>
      </top>
      <bottom/>
      <diagonal/>
    </border>
    <border>
      <left style="medium">
        <color theme="0"/>
      </left>
      <right/>
      <top style="medium">
        <color theme="0"/>
      </top>
      <bottom style="medium">
        <color theme="0"/>
      </bottom>
      <diagonal/>
    </border>
    <border>
      <left/>
      <right/>
      <top style="medium">
        <color theme="0"/>
      </top>
      <bottom/>
      <diagonal/>
    </border>
    <border>
      <left/>
      <right/>
      <top style="medium">
        <color theme="0"/>
      </top>
      <bottom style="thin">
        <color rgb="FF0070C0"/>
      </bottom>
      <diagonal/>
    </border>
    <border>
      <left/>
      <right/>
      <top style="thin">
        <color rgb="FF0070C0"/>
      </top>
      <bottom/>
      <diagonal/>
    </border>
    <border>
      <left/>
      <right/>
      <top/>
      <bottom style="thin">
        <color theme="2" tint="-9.9978637043366805E-2"/>
      </bottom>
      <diagonal/>
    </border>
    <border>
      <left/>
      <right/>
      <top style="thin">
        <color theme="2" tint="-9.9978637043366805E-2"/>
      </top>
      <bottom style="thin">
        <color theme="0" tint="-0.14999847407452621"/>
      </bottom>
      <diagonal/>
    </border>
    <border>
      <left/>
      <right/>
      <top/>
      <bottom style="thin">
        <color theme="2"/>
      </bottom>
      <diagonal/>
    </border>
    <border>
      <left/>
      <right/>
      <top/>
      <bottom style="thin">
        <color theme="0" tint="-0.14999847407452621"/>
      </bottom>
      <diagonal/>
    </border>
    <border>
      <left/>
      <right/>
      <top style="thin">
        <color theme="0" tint="-0.14999847407452621"/>
      </top>
      <bottom style="thin">
        <color theme="2" tint="-9.9978637043366805E-2"/>
      </bottom>
      <diagonal/>
    </border>
    <border>
      <left/>
      <right/>
      <top style="thin">
        <color theme="2" tint="-9.9978637043366805E-2"/>
      </top>
      <bottom style="thin">
        <color theme="0" tint="-0.249977111117893"/>
      </bottom>
      <diagonal/>
    </border>
    <border>
      <left style="medium">
        <color theme="0"/>
      </left>
      <right/>
      <top style="medium">
        <color theme="0"/>
      </top>
      <bottom style="medium">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medium">
        <color indexed="64"/>
      </top>
      <bottom/>
      <diagonal/>
    </border>
    <border>
      <left/>
      <right style="thin">
        <color theme="0"/>
      </right>
      <top style="medium">
        <color indexed="64"/>
      </top>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top style="thin">
        <color theme="0"/>
      </top>
      <bottom style="medium">
        <color indexed="64"/>
      </bottom>
      <diagonal/>
    </border>
    <border>
      <left/>
      <right/>
      <top/>
      <bottom style="thin">
        <color theme="4"/>
      </bottom>
      <diagonal/>
    </border>
    <border>
      <left/>
      <right/>
      <top style="thin">
        <color theme="2"/>
      </top>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right/>
      <top style="medium">
        <color indexed="64"/>
      </top>
      <bottom/>
      <diagonal/>
    </border>
    <border>
      <left style="medium">
        <color theme="0"/>
      </left>
      <right style="thin">
        <color theme="2"/>
      </right>
      <top style="medium">
        <color theme="0"/>
      </top>
      <bottom style="thin">
        <color theme="2"/>
      </bottom>
      <diagonal/>
    </border>
    <border>
      <left style="thin">
        <color theme="2"/>
      </left>
      <right style="thin">
        <color theme="2"/>
      </right>
      <top style="medium">
        <color theme="0"/>
      </top>
      <bottom style="thin">
        <color theme="2"/>
      </bottom>
      <diagonal/>
    </border>
    <border>
      <left style="thin">
        <color theme="2"/>
      </left>
      <right style="medium">
        <color theme="0"/>
      </right>
      <top style="medium">
        <color theme="0"/>
      </top>
      <bottom style="thin">
        <color theme="2"/>
      </bottom>
      <diagonal/>
    </border>
    <border>
      <left style="medium">
        <color theme="0"/>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thin">
        <color theme="2"/>
      </left>
      <right style="medium">
        <color theme="0"/>
      </right>
      <top style="thin">
        <color theme="2"/>
      </top>
      <bottom style="thin">
        <color theme="2"/>
      </bottom>
      <diagonal/>
    </border>
    <border>
      <left style="medium">
        <color theme="0"/>
      </left>
      <right style="thin">
        <color theme="2"/>
      </right>
      <top style="thin">
        <color theme="2"/>
      </top>
      <bottom style="medium">
        <color theme="0"/>
      </bottom>
      <diagonal/>
    </border>
    <border>
      <left style="thin">
        <color theme="2"/>
      </left>
      <right style="thin">
        <color theme="2"/>
      </right>
      <top style="thin">
        <color theme="2"/>
      </top>
      <bottom style="medium">
        <color theme="0"/>
      </bottom>
      <diagonal/>
    </border>
    <border>
      <left style="thin">
        <color theme="2"/>
      </left>
      <right style="medium">
        <color theme="0"/>
      </right>
      <top style="thin">
        <color theme="2"/>
      </top>
      <bottom style="medium">
        <color theme="0"/>
      </bottom>
      <diagonal/>
    </border>
    <border>
      <left/>
      <right style="medium">
        <color theme="0"/>
      </right>
      <top style="medium">
        <color theme="0"/>
      </top>
      <bottom style="medium">
        <color theme="0"/>
      </bottom>
      <diagonal/>
    </border>
    <border>
      <left/>
      <right/>
      <top style="thin">
        <color theme="2"/>
      </top>
      <bottom style="thin">
        <color theme="2"/>
      </bottom>
      <diagonal/>
    </border>
    <border>
      <left/>
      <right/>
      <top style="thin">
        <color theme="4"/>
      </top>
      <bottom style="thin">
        <color theme="2"/>
      </bottom>
      <diagonal/>
    </border>
    <border>
      <left style="medium">
        <color theme="0"/>
      </left>
      <right/>
      <top/>
      <bottom style="medium">
        <color indexed="64"/>
      </bottom>
      <diagonal/>
    </border>
    <border>
      <left style="medium">
        <color theme="0"/>
      </left>
      <right style="medium">
        <color theme="0"/>
      </right>
      <top style="medium">
        <color indexed="64"/>
      </top>
      <bottom style="medium">
        <color theme="0"/>
      </bottom>
      <diagonal/>
    </border>
    <border>
      <left/>
      <right style="medium">
        <color theme="0"/>
      </right>
      <top style="medium">
        <color indexed="64"/>
      </top>
      <bottom style="medium">
        <color theme="0"/>
      </bottom>
      <diagonal/>
    </border>
    <border>
      <left/>
      <right/>
      <top style="medium">
        <color theme="0"/>
      </top>
      <bottom style="medium">
        <color theme="0"/>
      </bottom>
      <diagonal/>
    </border>
    <border>
      <left/>
      <right/>
      <top style="thin">
        <color indexed="65"/>
      </top>
      <bottom style="thin">
        <color theme="2"/>
      </bottom>
      <diagonal/>
    </border>
    <border>
      <left/>
      <right/>
      <top style="thin">
        <color indexed="65"/>
      </top>
      <bottom style="thin">
        <color theme="4"/>
      </bottom>
      <diagonal/>
    </border>
    <border>
      <left/>
      <right style="medium">
        <color theme="0"/>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right/>
      <top style="thin">
        <color theme="8" tint="0.39997558519241921"/>
      </top>
      <bottom/>
      <diagonal/>
    </border>
    <border>
      <left style="medium">
        <color theme="0"/>
      </left>
      <right style="medium">
        <color theme="0"/>
      </right>
      <top/>
      <bottom style="thin">
        <color theme="0"/>
      </bottom>
      <diagonal/>
    </border>
    <border>
      <left style="medium">
        <color theme="0"/>
      </left>
      <right style="medium">
        <color theme="0"/>
      </right>
      <top style="thin">
        <color theme="0"/>
      </top>
      <bottom style="medium">
        <color theme="0"/>
      </bottom>
      <diagonal/>
    </border>
    <border>
      <left/>
      <right/>
      <top style="thin">
        <color theme="4" tint="-0.249977111117893"/>
      </top>
      <bottom style="medium">
        <color theme="4" tint="-0.249977111117893"/>
      </bottom>
      <diagonal/>
    </border>
    <border>
      <left style="medium">
        <color theme="0"/>
      </left>
      <right/>
      <top/>
      <bottom style="thin">
        <color theme="0"/>
      </bottom>
      <diagonal/>
    </border>
    <border>
      <left/>
      <right style="medium">
        <color theme="0"/>
      </right>
      <top/>
      <bottom style="thin">
        <color theme="0"/>
      </bottom>
      <diagonal/>
    </border>
    <border>
      <left style="medium">
        <color theme="0"/>
      </left>
      <right style="medium">
        <color theme="0"/>
      </right>
      <top style="thin">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right/>
      <top style="thin">
        <color theme="0"/>
      </top>
      <bottom style="thin">
        <color theme="0"/>
      </bottom>
      <diagonal/>
    </border>
    <border>
      <left/>
      <right/>
      <top/>
      <bottom style="thin">
        <color theme="4" tint="0.39997558519241921"/>
      </bottom>
      <diagonal/>
    </border>
    <border>
      <left/>
      <right/>
      <top/>
      <bottom style="thin">
        <color theme="4" tint="-0.249977111117893"/>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9" fillId="0" borderId="0"/>
    <xf numFmtId="0" fontId="19" fillId="0" borderId="0"/>
    <xf numFmtId="0" fontId="19" fillId="0" borderId="0"/>
    <xf numFmtId="9" fontId="2" fillId="0" borderId="0" applyFont="0" applyFill="0" applyBorder="0" applyAlignment="0" applyProtection="0"/>
    <xf numFmtId="0" fontId="1"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cellStyleXfs>
  <cellXfs count="518">
    <xf numFmtId="0" fontId="0" fillId="0" borderId="0" xfId="0"/>
    <xf numFmtId="0" fontId="3" fillId="0" borderId="0" xfId="3" applyFont="1"/>
    <xf numFmtId="0" fontId="8" fillId="3" borderId="1" xfId="6" applyFont="1" applyFill="1" applyBorder="1"/>
    <xf numFmtId="0" fontId="3" fillId="2" borderId="0" xfId="3" applyFont="1" applyFill="1"/>
    <xf numFmtId="0" fontId="9" fillId="0" borderId="0" xfId="7" applyFont="1" applyAlignment="1">
      <alignment vertical="center"/>
    </xf>
    <xf numFmtId="0" fontId="4" fillId="0" borderId="0" xfId="8" applyFont="1"/>
    <xf numFmtId="0" fontId="4" fillId="0" borderId="0" xfId="7" applyFont="1" applyAlignment="1">
      <alignment vertical="center"/>
    </xf>
    <xf numFmtId="4" fontId="3" fillId="0" borderId="0" xfId="3" applyNumberFormat="1" applyFont="1"/>
    <xf numFmtId="0" fontId="4" fillId="0" borderId="0" xfId="7" applyFont="1"/>
    <xf numFmtId="0" fontId="14" fillId="0" borderId="0" xfId="7" applyFont="1"/>
    <xf numFmtId="0" fontId="8" fillId="0" borderId="0" xfId="7" applyFont="1" applyAlignment="1">
      <alignment vertical="center" wrapText="1" readingOrder="1"/>
    </xf>
    <xf numFmtId="0" fontId="15" fillId="0" borderId="0" xfId="7" applyFont="1" applyAlignment="1">
      <alignment vertical="top" wrapText="1" readingOrder="1"/>
    </xf>
    <xf numFmtId="0" fontId="4" fillId="0" borderId="11" xfId="7" applyFont="1" applyBorder="1" applyAlignment="1">
      <alignment horizontal="center"/>
    </xf>
    <xf numFmtId="166" fontId="4" fillId="0" borderId="0" xfId="9" applyNumberFormat="1" applyFont="1"/>
    <xf numFmtId="43" fontId="4" fillId="0" borderId="0" xfId="10" applyFont="1"/>
    <xf numFmtId="4" fontId="1" fillId="0" borderId="0" xfId="7" applyNumberFormat="1" applyAlignment="1">
      <alignment vertical="center" wrapText="1"/>
    </xf>
    <xf numFmtId="0" fontId="16" fillId="4" borderId="16" xfId="7" applyFont="1" applyFill="1" applyBorder="1" applyAlignment="1">
      <alignment horizontal="center" vertical="center"/>
    </xf>
    <xf numFmtId="0" fontId="4" fillId="0" borderId="0" xfId="7" applyFont="1" applyAlignment="1">
      <alignment horizontal="center"/>
    </xf>
    <xf numFmtId="0" fontId="17" fillId="6" borderId="17" xfId="7" applyFont="1" applyFill="1" applyBorder="1" applyAlignment="1">
      <alignment horizontal="left" vertical="center" wrapText="1"/>
    </xf>
    <xf numFmtId="167" fontId="17" fillId="6" borderId="17" xfId="7" applyNumberFormat="1" applyFont="1" applyFill="1" applyBorder="1" applyAlignment="1">
      <alignment horizontal="center" vertical="center"/>
    </xf>
    <xf numFmtId="166" fontId="0" fillId="0" borderId="0" xfId="2" applyNumberFormat="1" applyFont="1"/>
    <xf numFmtId="39" fontId="4" fillId="0" borderId="0" xfId="7" applyNumberFormat="1" applyFont="1"/>
    <xf numFmtId="0" fontId="17" fillId="0" borderId="0" xfId="7" applyFont="1" applyAlignment="1">
      <alignment horizontal="left" vertical="center" wrapText="1" indent="1"/>
    </xf>
    <xf numFmtId="167" fontId="17" fillId="0" borderId="0" xfId="7" applyNumberFormat="1" applyFont="1" applyAlignment="1">
      <alignment horizontal="center" vertical="center"/>
    </xf>
    <xf numFmtId="0" fontId="18" fillId="0" borderId="18" xfId="7" applyFont="1" applyBorder="1" applyAlignment="1">
      <alignment horizontal="left" vertical="center" wrapText="1" indent="2"/>
    </xf>
    <xf numFmtId="167" fontId="18" fillId="0" borderId="18" xfId="7" applyNumberFormat="1" applyFont="1" applyBorder="1" applyAlignment="1">
      <alignment horizontal="center" vertical="center"/>
    </xf>
    <xf numFmtId="0" fontId="18" fillId="0" borderId="19" xfId="7" applyFont="1" applyBorder="1" applyAlignment="1">
      <alignment horizontal="left" vertical="center" wrapText="1" indent="2"/>
    </xf>
    <xf numFmtId="167" fontId="18" fillId="0" borderId="19" xfId="7" applyNumberFormat="1" applyFont="1" applyBorder="1" applyAlignment="1">
      <alignment horizontal="center" vertical="center"/>
    </xf>
    <xf numFmtId="0" fontId="17" fillId="0" borderId="20" xfId="7" applyFont="1" applyBorder="1" applyAlignment="1">
      <alignment horizontal="left" vertical="center" wrapText="1" indent="1"/>
    </xf>
    <xf numFmtId="167" fontId="17" fillId="0" borderId="21" xfId="7" applyNumberFormat="1" applyFont="1" applyBorder="1" applyAlignment="1">
      <alignment horizontal="center" vertical="center"/>
    </xf>
    <xf numFmtId="166" fontId="4" fillId="0" borderId="0" xfId="11" applyNumberFormat="1" applyFont="1"/>
    <xf numFmtId="0" fontId="18" fillId="0" borderId="0" xfId="12" applyFont="1" applyAlignment="1">
      <alignment horizontal="left" vertical="center" wrapText="1" indent="2"/>
    </xf>
    <xf numFmtId="166" fontId="4" fillId="0" borderId="0" xfId="7" applyNumberFormat="1" applyFont="1"/>
    <xf numFmtId="0" fontId="18" fillId="0" borderId="22" xfId="12" applyFont="1" applyBorder="1" applyAlignment="1">
      <alignment horizontal="left" vertical="center" wrapText="1" indent="2"/>
    </xf>
    <xf numFmtId="0" fontId="17" fillId="0" borderId="22" xfId="7" applyFont="1" applyBorder="1" applyAlignment="1">
      <alignment horizontal="left" vertical="center" wrapText="1" indent="1"/>
    </xf>
    <xf numFmtId="0" fontId="18" fillId="0" borderId="18" xfId="12" applyFont="1" applyBorder="1" applyAlignment="1">
      <alignment horizontal="left" vertical="center" wrapText="1" indent="2"/>
    </xf>
    <xf numFmtId="167" fontId="17" fillId="0" borderId="18" xfId="7" applyNumberFormat="1" applyFont="1" applyBorder="1" applyAlignment="1">
      <alignment horizontal="center" vertical="center"/>
    </xf>
    <xf numFmtId="167" fontId="18" fillId="0" borderId="0" xfId="7" applyNumberFormat="1" applyFont="1" applyAlignment="1">
      <alignment horizontal="center" vertical="center"/>
    </xf>
    <xf numFmtId="167" fontId="18" fillId="0" borderId="22" xfId="7" applyNumberFormat="1" applyFont="1" applyBorder="1" applyAlignment="1">
      <alignment horizontal="center" vertical="center"/>
    </xf>
    <xf numFmtId="166" fontId="4" fillId="0" borderId="0" xfId="11" applyNumberFormat="1" applyFont="1" applyBorder="1" applyAlignment="1">
      <alignment horizontal="center" vertical="center"/>
    </xf>
    <xf numFmtId="0" fontId="16" fillId="5" borderId="23" xfId="7" applyFont="1" applyFill="1" applyBorder="1" applyAlignment="1">
      <alignment horizontal="left" vertical="center"/>
    </xf>
    <xf numFmtId="167" fontId="16" fillId="5" borderId="24" xfId="7" applyNumberFormat="1" applyFont="1" applyFill="1" applyBorder="1" applyAlignment="1">
      <alignment horizontal="center" vertical="center"/>
    </xf>
    <xf numFmtId="0" fontId="20" fillId="0" borderId="0" xfId="7" applyFont="1" applyAlignment="1">
      <alignment horizontal="left" vertical="center"/>
    </xf>
    <xf numFmtId="167" fontId="20" fillId="0" borderId="0" xfId="7" applyNumberFormat="1" applyFont="1" applyAlignment="1">
      <alignment horizontal="center" vertical="center"/>
    </xf>
    <xf numFmtId="166" fontId="4" fillId="0" borderId="0" xfId="11" applyNumberFormat="1" applyFont="1" applyFill="1" applyBorder="1"/>
    <xf numFmtId="0" fontId="21" fillId="0" borderId="0" xfId="7" applyFont="1" applyAlignment="1">
      <alignment vertical="center"/>
    </xf>
    <xf numFmtId="0" fontId="22" fillId="0" borderId="0" xfId="7" applyFont="1"/>
    <xf numFmtId="0" fontId="23" fillId="0" borderId="0" xfId="7" applyFont="1" applyAlignment="1">
      <alignment vertical="center"/>
    </xf>
    <xf numFmtId="0" fontId="24" fillId="0" borderId="0" xfId="8" applyFont="1"/>
    <xf numFmtId="0" fontId="1" fillId="0" borderId="0" xfId="8"/>
    <xf numFmtId="0" fontId="1" fillId="0" borderId="25" xfId="8" applyBorder="1"/>
    <xf numFmtId="0" fontId="8" fillId="6" borderId="1" xfId="7" applyFont="1" applyFill="1" applyBorder="1"/>
    <xf numFmtId="167" fontId="9" fillId="6" borderId="2" xfId="13" applyNumberFormat="1" applyFont="1" applyFill="1" applyBorder="1" applyAlignment="1">
      <alignment horizontal="center" vertical="center"/>
    </xf>
    <xf numFmtId="0" fontId="16" fillId="4" borderId="16" xfId="7" applyFont="1" applyFill="1" applyBorder="1" applyAlignment="1">
      <alignment horizontal="center" vertical="center" wrapText="1"/>
    </xf>
    <xf numFmtId="0" fontId="16" fillId="4" borderId="27" xfId="7" applyFont="1" applyFill="1" applyBorder="1" applyAlignment="1">
      <alignment horizontal="center" vertical="center" wrapText="1"/>
    </xf>
    <xf numFmtId="0" fontId="16" fillId="4" borderId="29" xfId="7" applyFont="1" applyFill="1" applyBorder="1" applyAlignment="1">
      <alignment horizontal="center" vertical="center" wrapText="1"/>
    </xf>
    <xf numFmtId="0" fontId="16" fillId="4" borderId="0" xfId="7" applyFont="1" applyFill="1" applyAlignment="1">
      <alignment horizontal="center" vertical="center" wrapText="1"/>
    </xf>
    <xf numFmtId="167" fontId="17" fillId="6" borderId="30" xfId="7" applyNumberFormat="1" applyFont="1" applyFill="1" applyBorder="1" applyAlignment="1">
      <alignment horizontal="center" vertical="center"/>
    </xf>
    <xf numFmtId="167" fontId="17" fillId="6" borderId="31" xfId="7" applyNumberFormat="1" applyFont="1" applyFill="1" applyBorder="1" applyAlignment="1">
      <alignment horizontal="center" vertical="center"/>
    </xf>
    <xf numFmtId="166" fontId="17" fillId="6" borderId="17" xfId="11" applyNumberFormat="1" applyFont="1" applyFill="1" applyBorder="1" applyAlignment="1">
      <alignment horizontal="center" vertical="center"/>
    </xf>
    <xf numFmtId="166" fontId="1" fillId="0" borderId="0" xfId="11" applyNumberFormat="1"/>
    <xf numFmtId="167" fontId="17" fillId="0" borderId="32" xfId="7" applyNumberFormat="1" applyFont="1" applyBorder="1" applyAlignment="1">
      <alignment horizontal="center" vertical="center"/>
    </xf>
    <xf numFmtId="166" fontId="17" fillId="0" borderId="21" xfId="11" applyNumberFormat="1" applyFont="1" applyBorder="1" applyAlignment="1">
      <alignment horizontal="center" vertical="center"/>
    </xf>
    <xf numFmtId="166" fontId="18" fillId="0" borderId="19" xfId="11" applyNumberFormat="1" applyFont="1" applyBorder="1" applyAlignment="1">
      <alignment horizontal="center" vertical="center"/>
    </xf>
    <xf numFmtId="43" fontId="1" fillId="0" borderId="0" xfId="10"/>
    <xf numFmtId="167" fontId="17" fillId="0" borderId="33" xfId="7" applyNumberFormat="1" applyFont="1" applyBorder="1" applyAlignment="1">
      <alignment horizontal="center" vertical="center"/>
    </xf>
    <xf numFmtId="166" fontId="17" fillId="0" borderId="20" xfId="11" applyNumberFormat="1" applyFont="1" applyBorder="1" applyAlignment="1">
      <alignment horizontal="center" vertical="center"/>
    </xf>
    <xf numFmtId="166" fontId="18" fillId="0" borderId="18" xfId="11" applyNumberFormat="1" applyFont="1" applyBorder="1" applyAlignment="1">
      <alignment horizontal="center" vertical="center"/>
    </xf>
    <xf numFmtId="166" fontId="18" fillId="0" borderId="18" xfId="11" applyNumberFormat="1" applyFont="1" applyFill="1" applyBorder="1" applyAlignment="1">
      <alignment horizontal="center" vertical="center"/>
    </xf>
    <xf numFmtId="0" fontId="17" fillId="0" borderId="18" xfId="7" applyFont="1" applyBorder="1" applyAlignment="1">
      <alignment horizontal="left" vertical="center" wrapText="1" indent="1"/>
    </xf>
    <xf numFmtId="166" fontId="17" fillId="0" borderId="18" xfId="11" applyNumberFormat="1" applyFont="1" applyFill="1" applyBorder="1" applyAlignment="1">
      <alignment horizontal="center" vertical="center"/>
    </xf>
    <xf numFmtId="0" fontId="18" fillId="0" borderId="34" xfId="7" applyFont="1" applyBorder="1" applyAlignment="1">
      <alignment horizontal="left" vertical="center" wrapText="1" indent="2"/>
    </xf>
    <xf numFmtId="0" fontId="18" fillId="0" borderId="22" xfId="7" applyFont="1" applyBorder="1" applyAlignment="1">
      <alignment horizontal="left" vertical="center" wrapText="1" indent="2"/>
    </xf>
    <xf numFmtId="166" fontId="17" fillId="0" borderId="18" xfId="11" applyNumberFormat="1" applyFont="1" applyBorder="1" applyAlignment="1">
      <alignment horizontal="center" vertical="center"/>
    </xf>
    <xf numFmtId="0" fontId="18" fillId="0" borderId="0" xfId="7" applyFont="1" applyAlignment="1">
      <alignment horizontal="left" vertical="center" wrapText="1" indent="2"/>
    </xf>
    <xf numFmtId="166" fontId="18" fillId="0" borderId="35" xfId="11" applyNumberFormat="1" applyFont="1" applyBorder="1" applyAlignment="1">
      <alignment horizontal="center" vertical="center"/>
    </xf>
    <xf numFmtId="167" fontId="18" fillId="0" borderId="33" xfId="7" applyNumberFormat="1" applyFont="1" applyBorder="1" applyAlignment="1">
      <alignment horizontal="center" vertical="center"/>
    </xf>
    <xf numFmtId="166" fontId="18" fillId="0" borderId="33" xfId="11" applyNumberFormat="1" applyFont="1" applyBorder="1" applyAlignment="1">
      <alignment horizontal="center" vertical="center"/>
    </xf>
    <xf numFmtId="166" fontId="18" fillId="0" borderId="34" xfId="11" applyNumberFormat="1" applyFont="1" applyBorder="1" applyAlignment="1">
      <alignment horizontal="center" vertical="center"/>
    </xf>
    <xf numFmtId="166" fontId="18" fillId="0" borderId="36" xfId="11" applyNumberFormat="1" applyFont="1" applyBorder="1" applyAlignment="1">
      <alignment horizontal="center" vertical="center"/>
    </xf>
    <xf numFmtId="166" fontId="18" fillId="0" borderId="0" xfId="11" applyNumberFormat="1" applyFont="1" applyBorder="1" applyAlignment="1">
      <alignment horizontal="center" vertical="center"/>
    </xf>
    <xf numFmtId="167" fontId="17" fillId="0" borderId="22" xfId="7" applyNumberFormat="1" applyFont="1" applyBorder="1" applyAlignment="1">
      <alignment horizontal="center" vertical="center"/>
    </xf>
    <xf numFmtId="167" fontId="18" fillId="0" borderId="37" xfId="7" applyNumberFormat="1" applyFont="1" applyBorder="1" applyAlignment="1">
      <alignment horizontal="center" vertical="center"/>
    </xf>
    <xf numFmtId="167" fontId="18" fillId="0" borderId="38" xfId="7" applyNumberFormat="1" applyFont="1" applyBorder="1" applyAlignment="1">
      <alignment horizontal="center" vertical="center"/>
    </xf>
    <xf numFmtId="166" fontId="16" fillId="5" borderId="39" xfId="11" applyNumberFormat="1" applyFont="1" applyFill="1" applyBorder="1" applyAlignment="1">
      <alignment horizontal="center" vertical="center"/>
    </xf>
    <xf numFmtId="168" fontId="0" fillId="0" borderId="0" xfId="0" applyNumberFormat="1"/>
    <xf numFmtId="166" fontId="1" fillId="0" borderId="0" xfId="2" applyNumberFormat="1"/>
    <xf numFmtId="166" fontId="0" fillId="0" borderId="0" xfId="11" applyNumberFormat="1" applyFont="1"/>
    <xf numFmtId="10" fontId="0" fillId="0" borderId="0" xfId="11" applyNumberFormat="1" applyFont="1"/>
    <xf numFmtId="0" fontId="27" fillId="0" borderId="0" xfId="8" applyFont="1"/>
    <xf numFmtId="0" fontId="28" fillId="0" borderId="0" xfId="8" applyFont="1"/>
    <xf numFmtId="0" fontId="30" fillId="0" borderId="0" xfId="8" applyFont="1"/>
    <xf numFmtId="165" fontId="31" fillId="0" borderId="0" xfId="10" applyNumberFormat="1" applyFont="1" applyFill="1" applyBorder="1" applyAlignment="1">
      <alignment horizontal="center" vertical="center"/>
    </xf>
    <xf numFmtId="0" fontId="4" fillId="0" borderId="25" xfId="8" applyFont="1" applyBorder="1"/>
    <xf numFmtId="0" fontId="31" fillId="0" borderId="25" xfId="8" applyFont="1" applyBorder="1"/>
    <xf numFmtId="0" fontId="32" fillId="4" borderId="41" xfId="8" applyFont="1" applyFill="1" applyBorder="1" applyAlignment="1">
      <alignment horizontal="center" vertical="center" wrapText="1"/>
    </xf>
    <xf numFmtId="0" fontId="8" fillId="3" borderId="1" xfId="8" applyFont="1" applyFill="1" applyBorder="1"/>
    <xf numFmtId="167" fontId="9" fillId="7" borderId="2" xfId="13" applyNumberFormat="1" applyFont="1" applyFill="1" applyBorder="1" applyAlignment="1">
      <alignment horizontal="center" vertical="center"/>
    </xf>
    <xf numFmtId="0" fontId="32" fillId="4" borderId="51" xfId="8" applyFont="1" applyFill="1" applyBorder="1" applyAlignment="1">
      <alignment horizontal="center" vertical="center" wrapText="1"/>
    </xf>
    <xf numFmtId="0" fontId="32" fillId="4" borderId="53" xfId="8" applyFont="1" applyFill="1" applyBorder="1" applyAlignment="1">
      <alignment horizontal="center" vertical="center"/>
    </xf>
    <xf numFmtId="0" fontId="32" fillId="4" borderId="53" xfId="8" applyFont="1" applyFill="1" applyBorder="1" applyAlignment="1">
      <alignment horizontal="center" vertical="center" wrapText="1"/>
    </xf>
    <xf numFmtId="0" fontId="32" fillId="4" borderId="54" xfId="8" applyFont="1" applyFill="1" applyBorder="1" applyAlignment="1">
      <alignment horizontal="center" vertical="center" wrapText="1"/>
    </xf>
    <xf numFmtId="0" fontId="7" fillId="3" borderId="55" xfId="8" applyFont="1" applyFill="1" applyBorder="1" applyAlignment="1">
      <alignment horizontal="left"/>
    </xf>
    <xf numFmtId="169" fontId="33" fillId="3" borderId="55" xfId="10" applyNumberFormat="1" applyFont="1" applyFill="1" applyBorder="1" applyAlignment="1">
      <alignment horizontal="right" vertical="center"/>
    </xf>
    <xf numFmtId="166" fontId="33" fillId="3" borderId="55" xfId="11" applyNumberFormat="1" applyFont="1" applyFill="1" applyBorder="1" applyAlignment="1">
      <alignment horizontal="right" vertical="center"/>
    </xf>
    <xf numFmtId="166" fontId="4" fillId="0" borderId="0" xfId="10" applyNumberFormat="1" applyFont="1"/>
    <xf numFmtId="43" fontId="4" fillId="0" borderId="0" xfId="8" applyNumberFormat="1" applyFont="1"/>
    <xf numFmtId="0" fontId="7" fillId="8" borderId="0" xfId="8" applyFont="1" applyFill="1" applyAlignment="1">
      <alignment horizontal="left" indent="1"/>
    </xf>
    <xf numFmtId="169" fontId="33" fillId="0" borderId="0" xfId="10" applyNumberFormat="1" applyFont="1" applyFill="1" applyBorder="1" applyAlignment="1">
      <alignment horizontal="right" vertical="center"/>
    </xf>
    <xf numFmtId="166" fontId="33" fillId="0" borderId="0" xfId="11" applyNumberFormat="1" applyFont="1" applyFill="1" applyBorder="1" applyAlignment="1">
      <alignment horizontal="right" vertical="center"/>
    </xf>
    <xf numFmtId="169" fontId="33" fillId="8" borderId="0" xfId="10" applyNumberFormat="1" applyFont="1" applyFill="1" applyBorder="1" applyAlignment="1">
      <alignment horizontal="right" vertical="center"/>
    </xf>
    <xf numFmtId="166" fontId="33" fillId="8" borderId="0" xfId="11" applyNumberFormat="1" applyFont="1" applyFill="1" applyBorder="1" applyAlignment="1">
      <alignment horizontal="right" vertical="center"/>
    </xf>
    <xf numFmtId="10" fontId="4" fillId="0" borderId="0" xfId="10" applyNumberFormat="1" applyFont="1"/>
    <xf numFmtId="0" fontId="10" fillId="8" borderId="0" xfId="8" applyFont="1" applyFill="1" applyAlignment="1">
      <alignment horizontal="left" wrapText="1" indent="2"/>
    </xf>
    <xf numFmtId="169" fontId="34" fillId="0" borderId="0" xfId="10" applyNumberFormat="1" applyFont="1" applyFill="1" applyBorder="1" applyAlignment="1">
      <alignment horizontal="right" vertical="center"/>
    </xf>
    <xf numFmtId="170" fontId="34" fillId="0" borderId="0" xfId="10" applyNumberFormat="1" applyFont="1" applyFill="1" applyBorder="1" applyAlignment="1">
      <alignment horizontal="right" vertical="center"/>
    </xf>
    <xf numFmtId="166" fontId="34" fillId="0" borderId="0" xfId="11" applyNumberFormat="1" applyFont="1" applyFill="1" applyBorder="1" applyAlignment="1">
      <alignment horizontal="right" vertical="center"/>
    </xf>
    <xf numFmtId="166" fontId="34" fillId="8" borderId="0" xfId="11" applyNumberFormat="1" applyFont="1" applyFill="1" applyBorder="1" applyAlignment="1">
      <alignment horizontal="right" vertical="center"/>
    </xf>
    <xf numFmtId="0" fontId="10" fillId="8" borderId="0" xfId="8" applyFont="1" applyFill="1" applyAlignment="1">
      <alignment horizontal="left" indent="2"/>
    </xf>
    <xf numFmtId="171" fontId="4" fillId="0" borderId="0" xfId="11" applyNumberFormat="1" applyFont="1"/>
    <xf numFmtId="4" fontId="35" fillId="0" borderId="0" xfId="8" applyNumberFormat="1" applyFont="1"/>
    <xf numFmtId="4" fontId="36" fillId="0" borderId="0" xfId="8" applyNumberFormat="1" applyFont="1"/>
    <xf numFmtId="10" fontId="4" fillId="0" borderId="0" xfId="10" applyNumberFormat="1" applyFont="1" applyBorder="1"/>
    <xf numFmtId="166" fontId="4" fillId="0" borderId="0" xfId="2" applyNumberFormat="1" applyFont="1"/>
    <xf numFmtId="170" fontId="33" fillId="0" borderId="0" xfId="10" applyNumberFormat="1" applyFont="1" applyFill="1" applyBorder="1" applyAlignment="1">
      <alignment horizontal="right" vertical="center"/>
    </xf>
    <xf numFmtId="0" fontId="7" fillId="0" borderId="56" xfId="8" applyFont="1" applyBorder="1" applyAlignment="1">
      <alignment horizontal="left" indent="1"/>
    </xf>
    <xf numFmtId="169" fontId="33" fillId="0" borderId="56" xfId="10" applyNumberFormat="1" applyFont="1" applyFill="1" applyBorder="1" applyAlignment="1">
      <alignment horizontal="right" vertical="center"/>
    </xf>
    <xf numFmtId="166" fontId="33" fillId="0" borderId="56" xfId="11" applyNumberFormat="1" applyFont="1" applyBorder="1" applyAlignment="1">
      <alignment horizontal="right" vertical="center"/>
    </xf>
    <xf numFmtId="169" fontId="33" fillId="0" borderId="21" xfId="10" applyNumberFormat="1" applyFont="1" applyBorder="1" applyAlignment="1">
      <alignment horizontal="right" vertical="center"/>
    </xf>
    <xf numFmtId="166" fontId="33" fillId="0" borderId="21" xfId="11" applyNumberFormat="1" applyFont="1" applyBorder="1" applyAlignment="1">
      <alignment horizontal="right" vertical="center"/>
    </xf>
    <xf numFmtId="0" fontId="7" fillId="0" borderId="0" xfId="8" applyFont="1" applyAlignment="1">
      <alignment horizontal="left" indent="1"/>
    </xf>
    <xf numFmtId="166" fontId="33" fillId="0" borderId="0" xfId="11" applyNumberFormat="1" applyFont="1" applyBorder="1" applyAlignment="1">
      <alignment horizontal="right" vertical="center"/>
    </xf>
    <xf numFmtId="169" fontId="33" fillId="0" borderId="0" xfId="10" applyNumberFormat="1" applyFont="1" applyBorder="1" applyAlignment="1">
      <alignment horizontal="right" vertical="center"/>
    </xf>
    <xf numFmtId="0" fontId="32" fillId="5" borderId="40" xfId="8" applyFont="1" applyFill="1" applyBorder="1" applyAlignment="1">
      <alignment horizontal="left" vertical="center"/>
    </xf>
    <xf numFmtId="169" fontId="32" fillId="5" borderId="41" xfId="10" applyNumberFormat="1" applyFont="1" applyFill="1" applyBorder="1" applyAlignment="1">
      <alignment horizontal="right" vertical="center"/>
    </xf>
    <xf numFmtId="166" fontId="32" fillId="5" borderId="40" xfId="11" applyNumberFormat="1" applyFont="1" applyFill="1" applyBorder="1" applyAlignment="1">
      <alignment horizontal="right" vertical="center"/>
    </xf>
    <xf numFmtId="166" fontId="32" fillId="5" borderId="41" xfId="11" applyNumberFormat="1" applyFont="1" applyFill="1" applyBorder="1" applyAlignment="1">
      <alignment horizontal="right" vertical="center"/>
    </xf>
    <xf numFmtId="166" fontId="32" fillId="5" borderId="10" xfId="11" applyNumberFormat="1" applyFont="1" applyFill="1" applyBorder="1" applyAlignment="1">
      <alignment horizontal="right" vertical="center"/>
    </xf>
    <xf numFmtId="10" fontId="4" fillId="0" borderId="0" xfId="11" applyNumberFormat="1" applyFont="1"/>
    <xf numFmtId="0" fontId="10" fillId="0" borderId="0" xfId="8" applyFont="1" applyAlignment="1">
      <alignment horizontal="left" indent="1"/>
    </xf>
    <xf numFmtId="164" fontId="4" fillId="0" borderId="0" xfId="8" applyNumberFormat="1" applyFont="1"/>
    <xf numFmtId="0" fontId="32" fillId="5" borderId="57" xfId="8" applyFont="1" applyFill="1" applyBorder="1" applyAlignment="1">
      <alignment horizontal="left" vertical="center"/>
    </xf>
    <xf numFmtId="169" fontId="32" fillId="5" borderId="58" xfId="10" applyNumberFormat="1" applyFont="1" applyFill="1" applyBorder="1" applyAlignment="1">
      <alignment horizontal="right" vertical="center"/>
    </xf>
    <xf numFmtId="166" fontId="32" fillId="5" borderId="57" xfId="11" applyNumberFormat="1" applyFont="1" applyFill="1" applyBorder="1" applyAlignment="1">
      <alignment horizontal="right" vertical="center"/>
    </xf>
    <xf numFmtId="166" fontId="32" fillId="5" borderId="58" xfId="11" applyNumberFormat="1" applyFont="1" applyFill="1" applyBorder="1" applyAlignment="1">
      <alignment horizontal="right" vertical="center"/>
    </xf>
    <xf numFmtId="166" fontId="32" fillId="5" borderId="25" xfId="11" applyNumberFormat="1" applyFont="1" applyFill="1" applyBorder="1" applyAlignment="1">
      <alignment horizontal="right" vertical="center"/>
    </xf>
    <xf numFmtId="0" fontId="20" fillId="0" borderId="0" xfId="8" applyFont="1" applyAlignment="1">
      <alignment horizontal="left" vertical="center"/>
    </xf>
    <xf numFmtId="169" fontId="8" fillId="0" borderId="0" xfId="10" applyNumberFormat="1" applyFont="1" applyFill="1" applyBorder="1" applyAlignment="1">
      <alignment horizontal="center" vertical="center"/>
    </xf>
    <xf numFmtId="166" fontId="8" fillId="0" borderId="47" xfId="11" applyNumberFormat="1" applyFont="1" applyFill="1" applyBorder="1" applyAlignment="1">
      <alignment horizontal="center" vertical="center"/>
    </xf>
    <xf numFmtId="166" fontId="8" fillId="0" borderId="0" xfId="11" applyNumberFormat="1" applyFont="1" applyFill="1" applyBorder="1" applyAlignment="1">
      <alignment horizontal="center" vertical="center"/>
    </xf>
    <xf numFmtId="0" fontId="12" fillId="0" borderId="0" xfId="8" applyFont="1" applyAlignment="1">
      <alignment horizontal="left" vertical="center"/>
    </xf>
    <xf numFmtId="166" fontId="8" fillId="0" borderId="0" xfId="15" applyNumberFormat="1" applyFont="1" applyFill="1" applyBorder="1" applyAlignment="1">
      <alignment horizontal="center" vertical="center"/>
    </xf>
    <xf numFmtId="0" fontId="13" fillId="0" borderId="0" xfId="8" applyFont="1" applyAlignment="1">
      <alignment horizontal="left" vertical="center"/>
    </xf>
    <xf numFmtId="0" fontId="8" fillId="0" borderId="0" xfId="8" applyFont="1" applyAlignment="1">
      <alignment vertical="center"/>
    </xf>
    <xf numFmtId="0" fontId="31" fillId="0" borderId="0" xfId="8" applyFont="1"/>
    <xf numFmtId="0" fontId="14" fillId="0" borderId="0" xfId="8" applyFont="1"/>
    <xf numFmtId="0" fontId="14" fillId="0" borderId="0" xfId="8" applyFont="1" applyAlignment="1">
      <alignment vertical="center"/>
    </xf>
    <xf numFmtId="4" fontId="4" fillId="0" borderId="0" xfId="8" applyNumberFormat="1" applyFont="1"/>
    <xf numFmtId="0" fontId="39" fillId="0" borderId="0" xfId="8" applyFont="1" applyAlignment="1">
      <alignment vertical="center"/>
    </xf>
    <xf numFmtId="0" fontId="40" fillId="0" borderId="0" xfId="8" applyFont="1" applyAlignment="1">
      <alignment vertical="center"/>
    </xf>
    <xf numFmtId="0" fontId="2" fillId="0" borderId="0" xfId="17"/>
    <xf numFmtId="0" fontId="9" fillId="0" borderId="0" xfId="4" applyFont="1" applyAlignment="1">
      <alignment vertical="center"/>
    </xf>
    <xf numFmtId="49" fontId="8" fillId="0" borderId="0" xfId="16" applyNumberFormat="1" applyFont="1" applyAlignment="1">
      <alignment horizontal="center" vertical="center"/>
    </xf>
    <xf numFmtId="0" fontId="39" fillId="0" borderId="0" xfId="16" applyFont="1" applyAlignment="1">
      <alignment vertical="center"/>
    </xf>
    <xf numFmtId="0" fontId="40" fillId="0" borderId="0" xfId="16" applyFont="1" applyAlignment="1">
      <alignment horizontal="left" vertical="center"/>
    </xf>
    <xf numFmtId="0" fontId="39" fillId="0" borderId="0" xfId="16" applyFont="1" applyAlignment="1">
      <alignment horizontal="center" vertical="center"/>
    </xf>
    <xf numFmtId="0" fontId="15" fillId="0" borderId="0" xfId="7" applyFont="1"/>
    <xf numFmtId="0" fontId="10" fillId="0" borderId="0" xfId="7" applyFont="1"/>
    <xf numFmtId="0" fontId="4" fillId="0" borderId="25" xfId="7" applyFont="1" applyBorder="1" applyAlignment="1">
      <alignment horizontal="center"/>
    </xf>
    <xf numFmtId="0" fontId="8" fillId="0" borderId="0" xfId="7" applyFont="1"/>
    <xf numFmtId="0" fontId="16" fillId="5" borderId="3" xfId="7" applyFont="1" applyFill="1" applyBorder="1" applyAlignment="1">
      <alignment horizontal="center" vertical="center"/>
    </xf>
    <xf numFmtId="0" fontId="16" fillId="4" borderId="69" xfId="7" applyFont="1" applyFill="1" applyBorder="1" applyAlignment="1">
      <alignment horizontal="center" vertical="center" wrapText="1"/>
    </xf>
    <xf numFmtId="0" fontId="16" fillId="4" borderId="69" xfId="7" applyFont="1" applyFill="1" applyBorder="1" applyAlignment="1">
      <alignment horizontal="center" vertical="center"/>
    </xf>
    <xf numFmtId="0" fontId="16" fillId="4" borderId="29" xfId="7" applyFont="1" applyFill="1" applyBorder="1" applyAlignment="1">
      <alignment horizontal="center" vertical="center"/>
    </xf>
    <xf numFmtId="0" fontId="17" fillId="9" borderId="55" xfId="7" applyFont="1" applyFill="1" applyBorder="1"/>
    <xf numFmtId="167" fontId="17" fillId="9" borderId="55" xfId="7" applyNumberFormat="1" applyFont="1" applyFill="1" applyBorder="1" applyAlignment="1">
      <alignment horizontal="center" vertical="center"/>
    </xf>
    <xf numFmtId="166" fontId="17" fillId="9" borderId="55" xfId="11" applyNumberFormat="1" applyFont="1" applyFill="1" applyBorder="1" applyAlignment="1">
      <alignment horizontal="center" vertical="center"/>
    </xf>
    <xf numFmtId="0" fontId="18" fillId="0" borderId="21" xfId="7" applyFont="1" applyBorder="1" applyAlignment="1">
      <alignment horizontal="left" indent="1"/>
    </xf>
    <xf numFmtId="167" fontId="18" fillId="0" borderId="70" xfId="7" applyNumberFormat="1" applyFont="1" applyBorder="1" applyAlignment="1">
      <alignment horizontal="center" vertical="center"/>
    </xf>
    <xf numFmtId="167" fontId="18" fillId="0" borderId="35" xfId="7" applyNumberFormat="1" applyFont="1" applyBorder="1" applyAlignment="1">
      <alignment horizontal="center" vertical="center"/>
    </xf>
    <xf numFmtId="167" fontId="18" fillId="0" borderId="71" xfId="7" applyNumberFormat="1" applyFont="1" applyBorder="1" applyAlignment="1">
      <alignment horizontal="center" vertical="center"/>
    </xf>
    <xf numFmtId="166" fontId="18" fillId="0" borderId="71" xfId="11" applyNumberFormat="1" applyFont="1" applyBorder="1" applyAlignment="1">
      <alignment horizontal="center" vertical="center"/>
    </xf>
    <xf numFmtId="0" fontId="18" fillId="0" borderId="56" xfId="7" applyFont="1" applyBorder="1" applyAlignment="1">
      <alignment horizontal="left" indent="1"/>
    </xf>
    <xf numFmtId="166" fontId="18" fillId="0" borderId="0" xfId="11" applyNumberFormat="1" applyFont="1" applyAlignment="1">
      <alignment horizontal="center" vertical="center"/>
    </xf>
    <xf numFmtId="0" fontId="18" fillId="0" borderId="0" xfId="7" applyFont="1" applyAlignment="1">
      <alignment horizontal="left" indent="1"/>
    </xf>
    <xf numFmtId="0" fontId="18" fillId="0" borderId="70" xfId="7" applyFont="1" applyBorder="1" applyAlignment="1">
      <alignment horizontal="left" indent="1"/>
    </xf>
    <xf numFmtId="166" fontId="18" fillId="0" borderId="70" xfId="11" applyNumberFormat="1" applyFont="1" applyBorder="1" applyAlignment="1">
      <alignment horizontal="center" vertical="center"/>
    </xf>
    <xf numFmtId="172" fontId="4" fillId="0" borderId="0" xfId="7" applyNumberFormat="1" applyFont="1"/>
    <xf numFmtId="0" fontId="18" fillId="0" borderId="70" xfId="7" applyFont="1" applyBorder="1" applyAlignment="1">
      <alignment horizontal="left" wrapText="1" indent="1"/>
    </xf>
    <xf numFmtId="0" fontId="18" fillId="0" borderId="0" xfId="7" applyFont="1" applyAlignment="1">
      <alignment horizontal="left" wrapText="1" indent="1"/>
    </xf>
    <xf numFmtId="43" fontId="4" fillId="0" borderId="0" xfId="7" applyNumberFormat="1" applyFont="1"/>
    <xf numFmtId="0" fontId="18" fillId="0" borderId="56" xfId="7" applyFont="1" applyBorder="1" applyAlignment="1">
      <alignment horizontal="left" wrapText="1" indent="1"/>
    </xf>
    <xf numFmtId="0" fontId="18" fillId="0" borderId="35" xfId="7" applyFont="1" applyBorder="1" applyAlignment="1">
      <alignment horizontal="left" wrapText="1" indent="1"/>
    </xf>
    <xf numFmtId="0" fontId="18" fillId="0" borderId="71" xfId="7" applyFont="1" applyBorder="1" applyAlignment="1">
      <alignment horizontal="left" wrapText="1" indent="1"/>
    </xf>
    <xf numFmtId="0" fontId="18" fillId="0" borderId="35" xfId="7" applyFont="1" applyBorder="1" applyAlignment="1">
      <alignment horizontal="left" indent="1"/>
    </xf>
    <xf numFmtId="166" fontId="4" fillId="0" borderId="0" xfId="19" applyNumberFormat="1" applyFont="1"/>
    <xf numFmtId="0" fontId="16" fillId="5" borderId="23" xfId="7" applyFont="1" applyFill="1" applyBorder="1" applyAlignment="1">
      <alignment horizontal="left"/>
    </xf>
    <xf numFmtId="166" fontId="16" fillId="5" borderId="24" xfId="11" applyNumberFormat="1" applyFont="1" applyFill="1" applyBorder="1" applyAlignment="1">
      <alignment horizontal="center" vertical="center"/>
    </xf>
    <xf numFmtId="166" fontId="16" fillId="5" borderId="72" xfId="11" applyNumberFormat="1" applyFont="1" applyFill="1" applyBorder="1" applyAlignment="1">
      <alignment horizontal="center" vertical="center"/>
    </xf>
    <xf numFmtId="0" fontId="20" fillId="0" borderId="0" xfId="7" applyFont="1" applyAlignment="1">
      <alignment horizontal="left"/>
    </xf>
    <xf numFmtId="166" fontId="20" fillId="0" borderId="0" xfId="11" applyNumberFormat="1" applyFont="1" applyFill="1" applyBorder="1" applyAlignment="1">
      <alignment horizontal="center" vertical="center"/>
    </xf>
    <xf numFmtId="166" fontId="18" fillId="0" borderId="0" xfId="2" applyNumberFormat="1" applyFont="1"/>
    <xf numFmtId="0" fontId="27" fillId="0" borderId="0" xfId="7" applyFont="1"/>
    <xf numFmtId="0" fontId="27" fillId="0" borderId="11" xfId="7" applyFont="1" applyBorder="1" applyAlignment="1">
      <alignment horizontal="center"/>
    </xf>
    <xf numFmtId="0" fontId="16" fillId="5" borderId="73" xfId="7" applyFont="1" applyFill="1" applyBorder="1" applyAlignment="1">
      <alignment horizontal="center" vertical="center"/>
    </xf>
    <xf numFmtId="0" fontId="8" fillId="7" borderId="1" xfId="7" applyFont="1" applyFill="1" applyBorder="1"/>
    <xf numFmtId="4" fontId="4" fillId="0" borderId="0" xfId="7" applyNumberFormat="1" applyFont="1"/>
    <xf numFmtId="166" fontId="9" fillId="0" borderId="0" xfId="11" applyNumberFormat="1" applyFont="1" applyFill="1" applyBorder="1" applyAlignment="1">
      <alignment horizontal="center" vertical="center"/>
    </xf>
    <xf numFmtId="0" fontId="17" fillId="0" borderId="71" xfId="7" applyFont="1" applyBorder="1" applyAlignment="1">
      <alignment horizontal="left" vertical="center" wrapText="1" indent="1"/>
    </xf>
    <xf numFmtId="167" fontId="17" fillId="0" borderId="71" xfId="7" applyNumberFormat="1" applyFont="1" applyBorder="1" applyAlignment="1">
      <alignment horizontal="center" vertical="center"/>
    </xf>
    <xf numFmtId="166" fontId="17" fillId="0" borderId="71" xfId="11" applyNumberFormat="1" applyFont="1" applyBorder="1" applyAlignment="1">
      <alignment horizontal="center" vertical="center"/>
    </xf>
    <xf numFmtId="166" fontId="4" fillId="0" borderId="0" xfId="11" applyNumberFormat="1" applyFont="1" applyFill="1" applyBorder="1" applyAlignment="1">
      <alignment horizontal="center" vertical="center"/>
    </xf>
    <xf numFmtId="0" fontId="17" fillId="0" borderId="35" xfId="7" applyFont="1" applyBorder="1" applyAlignment="1">
      <alignment horizontal="left" vertical="center" wrapText="1" indent="1"/>
    </xf>
    <xf numFmtId="167" fontId="17" fillId="0" borderId="35" xfId="7" applyNumberFormat="1" applyFont="1" applyBorder="1" applyAlignment="1">
      <alignment horizontal="center" vertical="center"/>
    </xf>
    <xf numFmtId="166" fontId="17" fillId="0" borderId="35" xfId="11" applyNumberFormat="1" applyFont="1" applyFill="1" applyBorder="1" applyAlignment="1">
      <alignment horizontal="center" vertical="center"/>
    </xf>
    <xf numFmtId="166" fontId="17" fillId="0" borderId="35" xfId="11" applyNumberFormat="1" applyFont="1" applyBorder="1" applyAlignment="1">
      <alignment horizontal="center" vertical="center"/>
    </xf>
    <xf numFmtId="0" fontId="17" fillId="0" borderId="70" xfId="7" applyFont="1" applyBorder="1" applyAlignment="1">
      <alignment horizontal="left" vertical="center" wrapText="1" indent="1"/>
    </xf>
    <xf numFmtId="167" fontId="17" fillId="0" borderId="70" xfId="7" applyNumberFormat="1" applyFont="1" applyBorder="1" applyAlignment="1">
      <alignment horizontal="center" vertical="center"/>
    </xf>
    <xf numFmtId="166" fontId="17" fillId="0" borderId="70" xfId="11" applyNumberFormat="1" applyFont="1" applyFill="1" applyBorder="1" applyAlignment="1">
      <alignment horizontal="center" vertical="center"/>
    </xf>
    <xf numFmtId="166" fontId="17" fillId="0" borderId="70" xfId="11" applyNumberFormat="1" applyFont="1" applyBorder="1" applyAlignment="1">
      <alignment horizontal="center" vertical="center"/>
    </xf>
    <xf numFmtId="0" fontId="18" fillId="0" borderId="76" xfId="12" applyFont="1" applyBorder="1" applyAlignment="1">
      <alignment horizontal="left" vertical="center" wrapText="1" indent="2"/>
    </xf>
    <xf numFmtId="166" fontId="18" fillId="0" borderId="35" xfId="11" applyNumberFormat="1" applyFont="1" applyFill="1" applyBorder="1" applyAlignment="1">
      <alignment horizontal="center" vertical="center"/>
    </xf>
    <xf numFmtId="166" fontId="44" fillId="0" borderId="0" xfId="11" applyNumberFormat="1" applyFont="1" applyFill="1" applyBorder="1" applyAlignment="1">
      <alignment horizontal="center" vertical="center"/>
    </xf>
    <xf numFmtId="0" fontId="18" fillId="0" borderId="70" xfId="12" applyFont="1" applyBorder="1" applyAlignment="1">
      <alignment horizontal="left" vertical="center" wrapText="1" indent="2"/>
    </xf>
    <xf numFmtId="166" fontId="18" fillId="0" borderId="70" xfId="11" applyNumberFormat="1" applyFont="1" applyFill="1" applyBorder="1" applyAlignment="1">
      <alignment horizontal="center" vertical="center"/>
    </xf>
    <xf numFmtId="166" fontId="17" fillId="0" borderId="0" xfId="11" applyNumberFormat="1" applyFont="1" applyAlignment="1">
      <alignment horizontal="center" vertical="center"/>
    </xf>
    <xf numFmtId="166" fontId="17" fillId="0" borderId="0" xfId="11" applyNumberFormat="1" applyFont="1" applyBorder="1" applyAlignment="1">
      <alignment horizontal="center" vertical="center"/>
    </xf>
    <xf numFmtId="173" fontId="4" fillId="0" borderId="0" xfId="11" applyNumberFormat="1" applyFont="1" applyFill="1" applyBorder="1" applyAlignment="1">
      <alignment horizontal="center" vertical="center"/>
    </xf>
    <xf numFmtId="0" fontId="17" fillId="6" borderId="77" xfId="7" applyFont="1" applyFill="1" applyBorder="1" applyAlignment="1">
      <alignment horizontal="left" vertical="center" wrapText="1"/>
    </xf>
    <xf numFmtId="167" fontId="17" fillId="6" borderId="55" xfId="7" applyNumberFormat="1" applyFont="1" applyFill="1" applyBorder="1" applyAlignment="1">
      <alignment horizontal="center" vertical="center"/>
    </xf>
    <xf numFmtId="166" fontId="17" fillId="6" borderId="55" xfId="11" applyNumberFormat="1" applyFont="1" applyFill="1" applyBorder="1" applyAlignment="1">
      <alignment horizontal="center" vertical="center"/>
    </xf>
    <xf numFmtId="0" fontId="17" fillId="0" borderId="71" xfId="7" applyFont="1" applyBorder="1" applyAlignment="1">
      <alignment horizontal="left" vertical="center" indent="1"/>
    </xf>
    <xf numFmtId="0" fontId="17" fillId="0" borderId="70" xfId="7" applyFont="1" applyBorder="1" applyAlignment="1">
      <alignment horizontal="left" vertical="center" indent="1"/>
    </xf>
    <xf numFmtId="171" fontId="4" fillId="0" borderId="0" xfId="11" applyNumberFormat="1" applyFont="1" applyFill="1" applyBorder="1" applyAlignment="1">
      <alignment horizontal="center" vertical="center"/>
    </xf>
    <xf numFmtId="0" fontId="18" fillId="0" borderId="35" xfId="12" applyFont="1" applyBorder="1" applyAlignment="1">
      <alignment horizontal="left" vertical="center" wrapText="1" indent="2"/>
    </xf>
    <xf numFmtId="0" fontId="16" fillId="5" borderId="78" xfId="7" applyFont="1" applyFill="1" applyBorder="1" applyAlignment="1">
      <alignment horizontal="left" vertical="center"/>
    </xf>
    <xf numFmtId="167" fontId="16" fillId="5" borderId="79" xfId="7" applyNumberFormat="1" applyFont="1" applyFill="1" applyBorder="1" applyAlignment="1">
      <alignment horizontal="center" vertical="center"/>
    </xf>
    <xf numFmtId="166" fontId="16" fillId="5" borderId="79" xfId="11" applyNumberFormat="1" applyFont="1" applyFill="1" applyBorder="1" applyAlignment="1">
      <alignment horizontal="center" vertical="center"/>
    </xf>
    <xf numFmtId="10" fontId="4" fillId="0" borderId="0" xfId="11" applyNumberFormat="1" applyFont="1" applyFill="1" applyBorder="1" applyAlignment="1">
      <alignment horizontal="center" vertical="center"/>
    </xf>
    <xf numFmtId="43" fontId="43" fillId="0" borderId="80" xfId="7" applyNumberFormat="1" applyFont="1" applyBorder="1"/>
    <xf numFmtId="166" fontId="43" fillId="0" borderId="80" xfId="9" applyNumberFormat="1" applyFont="1" applyBorder="1"/>
    <xf numFmtId="167" fontId="4" fillId="0" borderId="0" xfId="7" applyNumberFormat="1" applyFont="1" applyAlignment="1">
      <alignment horizontal="center" vertical="center"/>
    </xf>
    <xf numFmtId="167" fontId="9" fillId="0" borderId="0" xfId="7" applyNumberFormat="1" applyFont="1" applyAlignment="1">
      <alignment horizontal="center" vertical="center"/>
    </xf>
    <xf numFmtId="0" fontId="1" fillId="0" borderId="0" xfId="4"/>
    <xf numFmtId="0" fontId="8" fillId="0" borderId="0" xfId="20" applyFont="1" applyAlignment="1">
      <alignment vertical="center" wrapText="1" readingOrder="1"/>
    </xf>
    <xf numFmtId="0" fontId="4" fillId="0" borderId="0" xfId="20" applyFont="1"/>
    <xf numFmtId="0" fontId="15" fillId="0" borderId="0" xfId="20" applyFont="1" applyAlignment="1">
      <alignment horizontal="center" vertical="top" wrapText="1" readingOrder="1"/>
    </xf>
    <xf numFmtId="0" fontId="15" fillId="0" borderId="0" xfId="20" applyFont="1" applyAlignment="1">
      <alignment vertical="top" wrapText="1" readingOrder="1"/>
    </xf>
    <xf numFmtId="0" fontId="20" fillId="5" borderId="82" xfId="20" applyFont="1" applyFill="1" applyBorder="1" applyAlignment="1">
      <alignment horizontal="center" vertical="center"/>
    </xf>
    <xf numFmtId="167" fontId="9" fillId="10" borderId="0" xfId="20" applyNumberFormat="1" applyFont="1" applyFill="1"/>
    <xf numFmtId="169" fontId="9" fillId="10" borderId="0" xfId="20" applyNumberFormat="1" applyFont="1" applyFill="1" applyAlignment="1">
      <alignment horizontal="right"/>
    </xf>
    <xf numFmtId="0" fontId="9" fillId="0" borderId="0" xfId="20" applyFont="1" applyAlignment="1">
      <alignment horizontal="left" indent="1"/>
    </xf>
    <xf numFmtId="169" fontId="9" fillId="0" borderId="0" xfId="20" applyNumberFormat="1" applyFont="1" applyAlignment="1">
      <alignment horizontal="right"/>
    </xf>
    <xf numFmtId="169" fontId="3" fillId="0" borderId="0" xfId="0" applyNumberFormat="1" applyFont="1" applyAlignment="1">
      <alignment horizontal="left" indent="4"/>
    </xf>
    <xf numFmtId="169" fontId="3" fillId="0" borderId="0" xfId="0" applyNumberFormat="1" applyFont="1" applyAlignment="1">
      <alignment horizontal="right"/>
    </xf>
    <xf numFmtId="0" fontId="9" fillId="3" borderId="0" xfId="20" applyFont="1" applyFill="1" applyAlignment="1">
      <alignment horizontal="left" indent="2"/>
    </xf>
    <xf numFmtId="169" fontId="9" fillId="3" borderId="0" xfId="20" applyNumberFormat="1" applyFont="1" applyFill="1" applyAlignment="1">
      <alignment horizontal="right"/>
    </xf>
    <xf numFmtId="169" fontId="22" fillId="0" borderId="0" xfId="0" applyNumberFormat="1" applyFont="1" applyAlignment="1">
      <alignment horizontal="left" indent="4"/>
    </xf>
    <xf numFmtId="169" fontId="22" fillId="0" borderId="0" xfId="0" applyNumberFormat="1" applyFont="1" applyAlignment="1">
      <alignment horizontal="right"/>
    </xf>
    <xf numFmtId="169" fontId="3" fillId="0" borderId="0" xfId="0" applyNumberFormat="1" applyFont="1" applyAlignment="1">
      <alignment horizontal="left" indent="6"/>
    </xf>
    <xf numFmtId="169" fontId="9" fillId="0" borderId="83" xfId="20" applyNumberFormat="1" applyFont="1" applyBorder="1" applyAlignment="1">
      <alignment horizontal="left"/>
    </xf>
    <xf numFmtId="169" fontId="9" fillId="0" borderId="83" xfId="20" applyNumberFormat="1" applyFont="1" applyBorder="1" applyAlignment="1">
      <alignment horizontal="right"/>
    </xf>
    <xf numFmtId="0" fontId="9" fillId="0" borderId="0" xfId="21" applyFont="1" applyAlignment="1">
      <alignment vertical="center"/>
    </xf>
    <xf numFmtId="0" fontId="4" fillId="0" borderId="0" xfId="22" applyFont="1"/>
    <xf numFmtId="0" fontId="1" fillId="0" borderId="0" xfId="22"/>
    <xf numFmtId="0" fontId="20" fillId="5" borderId="86" xfId="22" applyFont="1" applyFill="1" applyBorder="1" applyAlignment="1">
      <alignment horizontal="center" vertical="center"/>
    </xf>
    <xf numFmtId="0" fontId="20" fillId="5" borderId="87" xfId="22" applyFont="1" applyFill="1" applyBorder="1" applyAlignment="1">
      <alignment horizontal="center" vertical="center" wrapText="1"/>
    </xf>
    <xf numFmtId="0" fontId="20" fillId="5" borderId="88" xfId="22" applyFont="1" applyFill="1" applyBorder="1" applyAlignment="1">
      <alignment horizontal="center" vertical="center"/>
    </xf>
    <xf numFmtId="0" fontId="20" fillId="5" borderId="89" xfId="22" applyFont="1" applyFill="1" applyBorder="1" applyAlignment="1">
      <alignment horizontal="center" vertical="center" wrapText="1"/>
    </xf>
    <xf numFmtId="169" fontId="9" fillId="0" borderId="0" xfId="0" applyNumberFormat="1" applyFont="1" applyAlignment="1">
      <alignment horizontal="left" indent="1"/>
    </xf>
    <xf numFmtId="169" fontId="9" fillId="0" borderId="0" xfId="0" applyNumberFormat="1" applyFont="1" applyAlignment="1">
      <alignment horizontal="right"/>
    </xf>
    <xf numFmtId="169" fontId="9" fillId="0" borderId="21" xfId="22" applyNumberFormat="1" applyFont="1" applyBorder="1" applyAlignment="1">
      <alignment horizontal="right"/>
    </xf>
    <xf numFmtId="166" fontId="9" fillId="0" borderId="21" xfId="2" applyNumberFormat="1" applyFont="1" applyBorder="1" applyAlignment="1">
      <alignment horizontal="right"/>
    </xf>
    <xf numFmtId="169" fontId="4" fillId="0" borderId="0" xfId="0" applyNumberFormat="1" applyFont="1" applyAlignment="1">
      <alignment horizontal="left" indent="3"/>
    </xf>
    <xf numFmtId="169" fontId="4" fillId="0" borderId="0" xfId="0" applyNumberFormat="1" applyFont="1" applyAlignment="1">
      <alignment horizontal="right"/>
    </xf>
    <xf numFmtId="169" fontId="4" fillId="0" borderId="0" xfId="22" applyNumberFormat="1" applyFont="1" applyAlignment="1">
      <alignment horizontal="right"/>
    </xf>
    <xf numFmtId="166" fontId="4" fillId="0" borderId="0" xfId="2" applyNumberFormat="1" applyFont="1" applyAlignment="1">
      <alignment horizontal="right"/>
    </xf>
    <xf numFmtId="169" fontId="9" fillId="0" borderId="0" xfId="22" applyNumberFormat="1" applyFont="1" applyAlignment="1">
      <alignment horizontal="right"/>
    </xf>
    <xf numFmtId="166" fontId="9" fillId="0" borderId="0" xfId="2" applyNumberFormat="1" applyFont="1" applyAlignment="1">
      <alignment horizontal="right"/>
    </xf>
    <xf numFmtId="169" fontId="9" fillId="3" borderId="90" xfId="0" applyNumberFormat="1" applyFont="1" applyFill="1" applyBorder="1" applyAlignment="1">
      <alignment horizontal="left"/>
    </xf>
    <xf numFmtId="169" fontId="9" fillId="3" borderId="90" xfId="0" applyNumberFormat="1" applyFont="1" applyFill="1" applyBorder="1" applyAlignment="1">
      <alignment horizontal="right"/>
    </xf>
    <xf numFmtId="0" fontId="9" fillId="0" borderId="83" xfId="20" applyFont="1" applyBorder="1" applyAlignment="1">
      <alignment horizontal="left"/>
    </xf>
    <xf numFmtId="166" fontId="9" fillId="0" borderId="83" xfId="23" applyNumberFormat="1" applyFont="1" applyBorder="1" applyAlignment="1">
      <alignment horizontal="right"/>
    </xf>
    <xf numFmtId="0" fontId="4" fillId="0" borderId="0" xfId="24" applyFont="1"/>
    <xf numFmtId="0" fontId="45" fillId="0" borderId="0" xfId="20" applyFont="1" applyAlignment="1">
      <alignment vertical="center"/>
    </xf>
    <xf numFmtId="0" fontId="20" fillId="5" borderId="82" xfId="24" applyFont="1" applyFill="1" applyBorder="1" applyAlignment="1">
      <alignment horizontal="center" vertical="center"/>
    </xf>
    <xf numFmtId="0" fontId="20" fillId="5" borderId="6" xfId="24" applyFont="1" applyFill="1" applyBorder="1" applyAlignment="1">
      <alignment horizontal="center" vertical="center"/>
    </xf>
    <xf numFmtId="0" fontId="9" fillId="3" borderId="91" xfId="24" applyFont="1" applyFill="1" applyBorder="1" applyAlignment="1">
      <alignment horizontal="left"/>
    </xf>
    <xf numFmtId="169" fontId="9" fillId="11" borderId="91" xfId="24" applyNumberFormat="1" applyFont="1" applyFill="1" applyBorder="1" applyAlignment="1">
      <alignment horizontal="right"/>
    </xf>
    <xf numFmtId="0" fontId="3" fillId="0" borderId="0" xfId="0" applyFont="1" applyAlignment="1">
      <alignment horizontal="left" indent="2"/>
    </xf>
    <xf numFmtId="0" fontId="9" fillId="0" borderId="0" xfId="0" applyFont="1" applyAlignment="1">
      <alignment horizontal="left" indent="3"/>
    </xf>
    <xf numFmtId="0" fontId="3" fillId="0" borderId="0" xfId="0" applyFont="1" applyAlignment="1">
      <alignment horizontal="left" indent="4"/>
    </xf>
    <xf numFmtId="167" fontId="4" fillId="0" borderId="0" xfId="24" applyNumberFormat="1" applyFont="1"/>
    <xf numFmtId="169" fontId="1" fillId="0" borderId="0" xfId="24" applyNumberFormat="1"/>
    <xf numFmtId="0" fontId="9" fillId="0" borderId="0" xfId="24" applyFont="1"/>
    <xf numFmtId="0" fontId="4" fillId="0" borderId="0" xfId="24" applyFont="1" applyAlignment="1">
      <alignment horizontal="left" indent="2"/>
    </xf>
    <xf numFmtId="0" fontId="4" fillId="0" borderId="0" xfId="24" applyFont="1" applyAlignment="1">
      <alignment horizontal="left" indent="3"/>
    </xf>
    <xf numFmtId="167" fontId="9" fillId="0" borderId="0" xfId="24" applyNumberFormat="1" applyFont="1"/>
    <xf numFmtId="0" fontId="9" fillId="0" borderId="83" xfId="24" applyFont="1" applyBorder="1" applyAlignment="1">
      <alignment horizontal="left"/>
    </xf>
    <xf numFmtId="169" fontId="9" fillId="0" borderId="83" xfId="24" applyNumberFormat="1" applyFont="1" applyBorder="1" applyAlignment="1">
      <alignment horizontal="right"/>
    </xf>
    <xf numFmtId="0" fontId="8" fillId="0" borderId="0" xfId="25" applyFont="1" applyAlignment="1">
      <alignment vertical="center" wrapText="1" readingOrder="1"/>
    </xf>
    <xf numFmtId="0" fontId="4" fillId="0" borderId="0" xfId="26" applyFont="1"/>
    <xf numFmtId="0" fontId="15" fillId="0" borderId="0" xfId="25" applyFont="1" applyAlignment="1">
      <alignment vertical="top" wrapText="1" readingOrder="1"/>
    </xf>
    <xf numFmtId="168" fontId="4" fillId="0" borderId="0" xfId="26" applyNumberFormat="1" applyFont="1"/>
    <xf numFmtId="0" fontId="20" fillId="5" borderId="82" xfId="28" applyFont="1" applyFill="1" applyBorder="1" applyAlignment="1">
      <alignment horizontal="center" vertical="center"/>
    </xf>
    <xf numFmtId="0" fontId="20" fillId="5" borderId="6" xfId="28" applyFont="1" applyFill="1" applyBorder="1" applyAlignment="1">
      <alignment horizontal="center" vertical="center"/>
    </xf>
    <xf numFmtId="0" fontId="9" fillId="3" borderId="91" xfId="28" applyFont="1" applyFill="1" applyBorder="1" applyAlignment="1">
      <alignment horizontal="left"/>
    </xf>
    <xf numFmtId="167" fontId="9" fillId="11" borderId="91" xfId="28" applyNumberFormat="1" applyFont="1" applyFill="1" applyBorder="1" applyAlignment="1">
      <alignment horizontal="right"/>
    </xf>
    <xf numFmtId="169" fontId="3" fillId="0" borderId="0" xfId="0" applyNumberFormat="1" applyFont="1" applyAlignment="1">
      <alignment horizontal="left" indent="2"/>
    </xf>
    <xf numFmtId="169" fontId="3" fillId="0" borderId="0" xfId="0" applyNumberFormat="1" applyFont="1" applyAlignment="1">
      <alignment horizontal="left" indent="3"/>
    </xf>
    <xf numFmtId="0" fontId="9" fillId="0" borderId="83" xfId="26" applyFont="1" applyBorder="1" applyAlignment="1">
      <alignment horizontal="left"/>
    </xf>
    <xf numFmtId="167" fontId="9" fillId="0" borderId="83" xfId="26" applyNumberFormat="1" applyFont="1" applyBorder="1" applyAlignment="1">
      <alignment horizontal="right" vertical="center"/>
    </xf>
    <xf numFmtId="0" fontId="9" fillId="0" borderId="0" xfId="26" applyFont="1" applyAlignment="1">
      <alignment horizontal="left"/>
    </xf>
    <xf numFmtId="167" fontId="9" fillId="0" borderId="0" xfId="26" applyNumberFormat="1" applyFont="1" applyAlignment="1">
      <alignment horizontal="right" vertical="center"/>
    </xf>
    <xf numFmtId="0" fontId="9" fillId="0" borderId="0" xfId="25" applyFont="1" applyAlignment="1">
      <alignment vertical="center"/>
    </xf>
    <xf numFmtId="173" fontId="4" fillId="0" borderId="0" xfId="11" applyNumberFormat="1" applyFont="1"/>
    <xf numFmtId="0" fontId="4" fillId="0" borderId="0" xfId="29" applyFont="1"/>
    <xf numFmtId="0" fontId="5" fillId="0" borderId="0" xfId="30" applyFont="1" applyAlignment="1">
      <alignment vertical="center" wrapText="1" readingOrder="1"/>
    </xf>
    <xf numFmtId="0" fontId="6" fillId="0" borderId="0" xfId="30" applyFont="1" applyAlignment="1">
      <alignment horizontal="center" vertical="top" wrapText="1" readingOrder="1"/>
    </xf>
    <xf numFmtId="0" fontId="6" fillId="0" borderId="0" xfId="30" applyFont="1" applyAlignment="1">
      <alignment vertical="top" wrapText="1" readingOrder="1"/>
    </xf>
    <xf numFmtId="0" fontId="7" fillId="2" borderId="0" xfId="30" applyFont="1" applyFill="1"/>
    <xf numFmtId="43" fontId="9" fillId="3" borderId="2" xfId="31" applyFont="1" applyFill="1" applyBorder="1" applyAlignment="1">
      <alignment horizontal="center" vertical="center"/>
    </xf>
    <xf numFmtId="0" fontId="10" fillId="2" borderId="0" xfId="30" applyFont="1" applyFill="1"/>
    <xf numFmtId="165" fontId="11" fillId="0" borderId="0" xfId="31" applyNumberFormat="1" applyFont="1" applyAlignment="1">
      <alignment horizontal="right"/>
    </xf>
    <xf numFmtId="166" fontId="4" fillId="0" borderId="0" xfId="11" applyNumberFormat="1" applyFont="1" applyAlignment="1">
      <alignment horizontal="center"/>
    </xf>
    <xf numFmtId="0" fontId="22" fillId="12" borderId="92" xfId="3" applyFont="1" applyFill="1" applyBorder="1" applyAlignment="1">
      <alignment horizontal="center"/>
    </xf>
    <xf numFmtId="0" fontId="3" fillId="0" borderId="93" xfId="3" applyFont="1" applyBorder="1"/>
    <xf numFmtId="165" fontId="11" fillId="0" borderId="94" xfId="31" applyNumberFormat="1" applyFont="1" applyBorder="1" applyAlignment="1">
      <alignment horizontal="right"/>
    </xf>
    <xf numFmtId="165" fontId="3" fillId="0" borderId="95" xfId="3" applyNumberFormat="1" applyFont="1" applyBorder="1"/>
    <xf numFmtId="165" fontId="11" fillId="0" borderId="96" xfId="31" applyNumberFormat="1" applyFont="1" applyBorder="1" applyAlignment="1">
      <alignment horizontal="right"/>
    </xf>
    <xf numFmtId="165" fontId="3" fillId="0" borderId="97" xfId="3" applyNumberFormat="1" applyFont="1" applyBorder="1"/>
    <xf numFmtId="166" fontId="9" fillId="2" borderId="0" xfId="11" applyNumberFormat="1" applyFont="1" applyFill="1" applyAlignment="1">
      <alignment horizontal="center"/>
    </xf>
    <xf numFmtId="0" fontId="9" fillId="0" borderId="0" xfId="32" applyFont="1" applyAlignment="1">
      <alignment vertical="center"/>
    </xf>
    <xf numFmtId="0" fontId="4" fillId="0" borderId="0" xfId="33" applyFont="1"/>
    <xf numFmtId="0" fontId="9" fillId="3" borderId="0" xfId="0" applyFont="1" applyFill="1" applyAlignment="1">
      <alignment horizontal="left"/>
    </xf>
    <xf numFmtId="164" fontId="9" fillId="3" borderId="0" xfId="1" applyNumberFormat="1" applyFont="1" applyFill="1" applyBorder="1" applyAlignment="1">
      <alignment horizontal="right" wrapText="1"/>
    </xf>
    <xf numFmtId="165" fontId="9" fillId="3" borderId="0" xfId="1" applyNumberFormat="1" applyFont="1" applyFill="1" applyBorder="1" applyAlignment="1">
      <alignment horizontal="right" vertical="center"/>
    </xf>
    <xf numFmtId="166" fontId="9" fillId="3" borderId="0" xfId="2" applyNumberFormat="1" applyFont="1" applyFill="1" applyAlignment="1">
      <alignment horizontal="center"/>
    </xf>
    <xf numFmtId="166" fontId="9" fillId="3" borderId="0" xfId="2" applyNumberFormat="1" applyFont="1" applyFill="1" applyBorder="1" applyAlignment="1">
      <alignment horizontal="center" wrapText="1"/>
    </xf>
    <xf numFmtId="0" fontId="4" fillId="0" borderId="0" xfId="29" applyFont="1" applyAlignment="1">
      <alignment horizontal="left"/>
    </xf>
    <xf numFmtId="164" fontId="4" fillId="0" borderId="0" xfId="31" applyNumberFormat="1" applyFont="1" applyFill="1" applyBorder="1" applyAlignment="1">
      <alignment horizontal="right" wrapText="1"/>
    </xf>
    <xf numFmtId="166" fontId="4" fillId="0" borderId="0" xfId="11" applyNumberFormat="1" applyFont="1" applyFill="1" applyBorder="1" applyAlignment="1">
      <alignment horizontal="center" wrapText="1"/>
    </xf>
    <xf numFmtId="0" fontId="4" fillId="0" borderId="0" xfId="29" applyFont="1" applyAlignment="1">
      <alignment horizontal="left" indent="1"/>
    </xf>
    <xf numFmtId="164" fontId="15" fillId="0" borderId="0" xfId="31" applyNumberFormat="1" applyFont="1" applyFill="1" applyBorder="1" applyAlignment="1">
      <alignment horizontal="right" wrapText="1"/>
    </xf>
    <xf numFmtId="0" fontId="48" fillId="0" borderId="0" xfId="29" applyFont="1" applyAlignment="1">
      <alignment horizontal="left"/>
    </xf>
    <xf numFmtId="165" fontId="4" fillId="0" borderId="0" xfId="31" applyNumberFormat="1" applyFont="1" applyAlignment="1"/>
    <xf numFmtId="165" fontId="4" fillId="0" borderId="0" xfId="31" applyNumberFormat="1" applyFont="1" applyAlignment="1">
      <alignment horizontal="right"/>
    </xf>
    <xf numFmtId="0" fontId="9" fillId="3" borderId="0" xfId="0" applyFont="1" applyFill="1" applyAlignment="1">
      <alignment horizontal="left" vertical="center"/>
    </xf>
    <xf numFmtId="164" fontId="9" fillId="3" borderId="0" xfId="1" applyNumberFormat="1" applyFont="1" applyFill="1" applyBorder="1" applyAlignment="1">
      <alignment horizontal="right" vertical="center" wrapText="1"/>
    </xf>
    <xf numFmtId="0" fontId="9" fillId="2" borderId="0" xfId="29" applyFont="1" applyFill="1" applyAlignment="1">
      <alignment horizontal="left"/>
    </xf>
    <xf numFmtId="164" fontId="9" fillId="2" borderId="0" xfId="31" applyNumberFormat="1" applyFont="1" applyFill="1" applyBorder="1" applyAlignment="1">
      <alignment horizontal="right" vertical="center" wrapText="1"/>
    </xf>
    <xf numFmtId="165" fontId="8" fillId="2" borderId="0" xfId="31" applyNumberFormat="1" applyFont="1" applyFill="1" applyBorder="1" applyAlignment="1">
      <alignment horizontal="right" vertical="center"/>
    </xf>
    <xf numFmtId="0" fontId="1" fillId="0" borderId="0" xfId="33"/>
    <xf numFmtId="169" fontId="2" fillId="0" borderId="0" xfId="17" applyNumberFormat="1"/>
    <xf numFmtId="166" fontId="18" fillId="0" borderId="0" xfId="2" applyNumberFormat="1" applyFont="1" applyFill="1" applyBorder="1" applyAlignment="1">
      <alignment horizontal="center" vertical="center"/>
    </xf>
    <xf numFmtId="0" fontId="8" fillId="6" borderId="1" xfId="7" applyFont="1" applyFill="1" applyBorder="1" applyAlignment="1">
      <alignment vertical="center"/>
    </xf>
    <xf numFmtId="166" fontId="9" fillId="3" borderId="90" xfId="2" applyNumberFormat="1" applyFont="1" applyFill="1" applyBorder="1" applyAlignment="1">
      <alignment horizontal="right"/>
    </xf>
    <xf numFmtId="169" fontId="9" fillId="0" borderId="0" xfId="0" applyNumberFormat="1" applyFont="1" applyAlignment="1">
      <alignment horizontal="left" indent="3"/>
    </xf>
    <xf numFmtId="0" fontId="46" fillId="13" borderId="0" xfId="29" applyFont="1" applyFill="1" applyAlignment="1">
      <alignment horizontal="center" vertical="center" wrapText="1"/>
    </xf>
    <xf numFmtId="0" fontId="46" fillId="13" borderId="4" xfId="29" applyFont="1" applyFill="1" applyBorder="1" applyAlignment="1">
      <alignment horizontal="center" vertical="center" wrapText="1"/>
    </xf>
    <xf numFmtId="0" fontId="46" fillId="13" borderId="6" xfId="29" applyFont="1" applyFill="1" applyBorder="1" applyAlignment="1">
      <alignment horizontal="center" vertical="center" wrapText="1"/>
    </xf>
    <xf numFmtId="0" fontId="46" fillId="13" borderId="8" xfId="29" applyFont="1" applyFill="1" applyBorder="1" applyAlignment="1">
      <alignment horizontal="center" wrapText="1"/>
    </xf>
    <xf numFmtId="0" fontId="46" fillId="13" borderId="9" xfId="29" applyFont="1" applyFill="1" applyBorder="1" applyAlignment="1">
      <alignment horizontal="center" wrapText="1"/>
    </xf>
    <xf numFmtId="0" fontId="20" fillId="13" borderId="0" xfId="29" applyFont="1" applyFill="1" applyAlignment="1">
      <alignment wrapText="1"/>
    </xf>
    <xf numFmtId="165" fontId="47" fillId="13" borderId="0" xfId="31" applyNumberFormat="1" applyFont="1" applyFill="1" applyBorder="1" applyAlignment="1">
      <alignment horizontal="right" vertical="center" wrapText="1"/>
    </xf>
    <xf numFmtId="164" fontId="20" fillId="13" borderId="0" xfId="29" applyNumberFormat="1" applyFont="1" applyFill="1" applyAlignment="1">
      <alignment wrapText="1"/>
    </xf>
    <xf numFmtId="166" fontId="20" fillId="13" borderId="0" xfId="11" applyNumberFormat="1" applyFont="1" applyFill="1" applyBorder="1" applyAlignment="1">
      <alignment horizontal="center"/>
    </xf>
    <xf numFmtId="0" fontId="49" fillId="13" borderId="0" xfId="33" applyFont="1" applyFill="1"/>
    <xf numFmtId="0" fontId="50" fillId="0" borderId="0" xfId="33" applyFont="1"/>
    <xf numFmtId="169" fontId="1" fillId="0" borderId="0" xfId="33" applyNumberFormat="1"/>
    <xf numFmtId="0" fontId="51" fillId="0" borderId="0" xfId="8" applyFont="1" applyAlignment="1">
      <alignment vertical="center"/>
    </xf>
    <xf numFmtId="0" fontId="52" fillId="0" borderId="0" xfId="0" applyFont="1"/>
    <xf numFmtId="0" fontId="4" fillId="0" borderId="0" xfId="32" applyFont="1" applyAlignment="1">
      <alignment vertical="center" wrapText="1"/>
    </xf>
    <xf numFmtId="0" fontId="14" fillId="0" borderId="0" xfId="32" applyFont="1" applyAlignment="1">
      <alignment vertical="center" wrapText="1"/>
    </xf>
    <xf numFmtId="0" fontId="4" fillId="0" borderId="0" xfId="32" applyFont="1" applyAlignment="1">
      <alignment horizontal="left" vertical="center" wrapText="1"/>
    </xf>
    <xf numFmtId="0" fontId="5" fillId="0" borderId="0" xfId="30" applyFont="1" applyAlignment="1">
      <alignment horizontal="center" vertical="center" wrapText="1" readingOrder="1"/>
    </xf>
    <xf numFmtId="0" fontId="6" fillId="0" borderId="0" xfId="30" applyFont="1" applyAlignment="1">
      <alignment horizontal="center" vertical="top" wrapText="1" readingOrder="1"/>
    </xf>
    <xf numFmtId="0" fontId="7" fillId="2" borderId="0" xfId="30" applyFont="1" applyFill="1" applyAlignment="1">
      <alignment horizontal="center"/>
    </xf>
    <xf numFmtId="0" fontId="10" fillId="2" borderId="0" xfId="30" applyFont="1" applyFill="1" applyAlignment="1">
      <alignment horizontal="center"/>
    </xf>
    <xf numFmtId="0" fontId="46" fillId="13" borderId="3" xfId="29" applyFont="1" applyFill="1" applyBorder="1" applyAlignment="1">
      <alignment horizontal="center" vertical="center" wrapText="1"/>
    </xf>
    <xf numFmtId="0" fontId="46" fillId="13" borderId="5" xfId="29" applyFont="1" applyFill="1" applyBorder="1" applyAlignment="1">
      <alignment horizontal="center" vertical="center" wrapText="1"/>
    </xf>
    <xf numFmtId="0" fontId="46" fillId="13" borderId="7" xfId="29" applyFont="1" applyFill="1" applyBorder="1" applyAlignment="1">
      <alignment horizontal="center" vertical="center" wrapText="1"/>
    </xf>
    <xf numFmtId="0" fontId="46" fillId="13" borderId="4" xfId="29" applyFont="1" applyFill="1" applyBorder="1" applyAlignment="1">
      <alignment horizontal="center" vertical="center" wrapText="1"/>
    </xf>
    <xf numFmtId="0" fontId="46" fillId="13" borderId="6" xfId="29" applyFont="1" applyFill="1" applyBorder="1" applyAlignment="1">
      <alignment horizontal="center" vertical="center" wrapText="1"/>
    </xf>
    <xf numFmtId="0" fontId="46" fillId="13" borderId="0" xfId="29" applyFont="1" applyFill="1" applyAlignment="1">
      <alignment horizontal="center" vertical="center" wrapText="1"/>
    </xf>
    <xf numFmtId="0" fontId="27" fillId="0" borderId="0" xfId="8" applyFont="1" applyAlignment="1">
      <alignment horizontal="center"/>
    </xf>
    <xf numFmtId="0" fontId="25" fillId="0" borderId="0" xfId="7" applyFont="1" applyAlignment="1">
      <alignment horizontal="center" vertical="center" wrapText="1" readingOrder="1"/>
    </xf>
    <xf numFmtId="0" fontId="26" fillId="0" borderId="0" xfId="7" applyFont="1" applyAlignment="1">
      <alignment horizontal="center" vertical="top" wrapText="1" readingOrder="1"/>
    </xf>
    <xf numFmtId="0" fontId="25" fillId="0" borderId="0" xfId="14" applyFont="1" applyAlignment="1">
      <alignment horizontal="center" vertical="center"/>
    </xf>
    <xf numFmtId="0" fontId="29" fillId="0" borderId="0" xfId="8" applyFont="1" applyAlignment="1">
      <alignment horizontal="center"/>
    </xf>
    <xf numFmtId="0" fontId="14" fillId="0" borderId="0" xfId="32" applyFont="1" applyAlignment="1">
      <alignment horizontal="left" vertical="center" wrapText="1"/>
    </xf>
    <xf numFmtId="0" fontId="32" fillId="4" borderId="40" xfId="8" applyFont="1" applyFill="1" applyBorder="1" applyAlignment="1">
      <alignment horizontal="center" vertical="center"/>
    </xf>
    <xf numFmtId="0" fontId="32" fillId="4" borderId="48" xfId="8" applyFont="1" applyFill="1" applyBorder="1" applyAlignment="1">
      <alignment horizontal="center" vertical="center"/>
    </xf>
    <xf numFmtId="0" fontId="32" fillId="4" borderId="52" xfId="8" applyFont="1" applyFill="1" applyBorder="1" applyAlignment="1">
      <alignment horizontal="center" vertical="center"/>
    </xf>
    <xf numFmtId="0" fontId="32" fillId="4" borderId="41" xfId="8" applyFont="1" applyFill="1" applyBorder="1" applyAlignment="1">
      <alignment horizontal="center" vertical="center"/>
    </xf>
    <xf numFmtId="0" fontId="32" fillId="4" borderId="42" xfId="8" applyFont="1" applyFill="1" applyBorder="1" applyAlignment="1">
      <alignment horizontal="center" vertical="center" wrapText="1"/>
    </xf>
    <xf numFmtId="0" fontId="32" fillId="4" borderId="43" xfId="8" applyFont="1" applyFill="1" applyBorder="1" applyAlignment="1">
      <alignment horizontal="center" vertical="center" wrapText="1"/>
    </xf>
    <xf numFmtId="0" fontId="32" fillId="4" borderId="46" xfId="8" applyFont="1" applyFill="1" applyBorder="1" applyAlignment="1">
      <alignment horizontal="center" vertical="center" wrapText="1"/>
    </xf>
    <xf numFmtId="0" fontId="32" fillId="4" borderId="47" xfId="8" applyFont="1" applyFill="1" applyBorder="1" applyAlignment="1">
      <alignment horizontal="center" vertical="center" wrapText="1"/>
    </xf>
    <xf numFmtId="0" fontId="32" fillId="4" borderId="50" xfId="8" applyFont="1" applyFill="1" applyBorder="1" applyAlignment="1">
      <alignment horizontal="center" vertical="center" wrapText="1"/>
    </xf>
    <xf numFmtId="0" fontId="32" fillId="4" borderId="40" xfId="8" applyFont="1" applyFill="1" applyBorder="1" applyAlignment="1">
      <alignment horizontal="center" vertical="center" wrapText="1"/>
    </xf>
    <xf numFmtId="0" fontId="32" fillId="4" borderId="44" xfId="8" applyFont="1" applyFill="1" applyBorder="1" applyAlignment="1">
      <alignment horizontal="center" vertical="center" wrapText="1"/>
    </xf>
    <xf numFmtId="0" fontId="32" fillId="4" borderId="49" xfId="8" applyFont="1" applyFill="1" applyBorder="1" applyAlignment="1">
      <alignment horizontal="center" vertical="center" wrapText="1"/>
    </xf>
    <xf numFmtId="0" fontId="32" fillId="4" borderId="41" xfId="8" applyFont="1" applyFill="1" applyBorder="1" applyAlignment="1">
      <alignment horizontal="center" vertical="center" wrapText="1"/>
    </xf>
    <xf numFmtId="0" fontId="32" fillId="4" borderId="45" xfId="8" applyFont="1" applyFill="1" applyBorder="1" applyAlignment="1">
      <alignment horizontal="center" vertical="center" wrapText="1"/>
    </xf>
    <xf numFmtId="0" fontId="16" fillId="4" borderId="9" xfId="7" applyFont="1" applyFill="1" applyBorder="1" applyAlignment="1">
      <alignment horizontal="center" vertical="center" wrapText="1"/>
    </xf>
    <xf numFmtId="0" fontId="16" fillId="4" borderId="6" xfId="7" applyFont="1" applyFill="1" applyBorder="1" applyAlignment="1">
      <alignment horizontal="center" vertical="center" wrapText="1"/>
    </xf>
    <xf numFmtId="0" fontId="4" fillId="0" borderId="0" xfId="7" applyFont="1" applyAlignment="1">
      <alignment horizontal="left" vertical="center" wrapText="1"/>
    </xf>
    <xf numFmtId="0" fontId="17" fillId="0" borderId="0" xfId="7" applyFont="1" applyAlignment="1">
      <alignment horizontal="center"/>
    </xf>
    <xf numFmtId="0" fontId="27" fillId="0" borderId="0" xfId="7" applyFont="1" applyAlignment="1">
      <alignment horizontal="center"/>
    </xf>
    <xf numFmtId="0" fontId="16" fillId="4" borderId="12" xfId="7" applyFont="1" applyFill="1" applyBorder="1" applyAlignment="1">
      <alignment horizontal="center" vertical="center"/>
    </xf>
    <xf numFmtId="0" fontId="16" fillId="4" borderId="3" xfId="7" applyFont="1" applyFill="1" applyBorder="1" applyAlignment="1">
      <alignment horizontal="center" vertical="center"/>
    </xf>
    <xf numFmtId="0" fontId="16" fillId="4" borderId="15" xfId="7" applyFont="1" applyFill="1" applyBorder="1" applyAlignment="1">
      <alignment horizontal="center" vertical="center"/>
    </xf>
    <xf numFmtId="0" fontId="16" fillId="5" borderId="13" xfId="7" applyFont="1" applyFill="1" applyBorder="1" applyAlignment="1">
      <alignment horizontal="center" vertical="center"/>
    </xf>
    <xf numFmtId="0" fontId="16" fillId="5" borderId="14" xfId="7" applyFont="1" applyFill="1" applyBorder="1" applyAlignment="1">
      <alignment horizontal="center" vertical="center"/>
    </xf>
    <xf numFmtId="0" fontId="16" fillId="5" borderId="74" xfId="7" applyFont="1" applyFill="1" applyBorder="1" applyAlignment="1">
      <alignment horizontal="center" vertical="center"/>
    </xf>
    <xf numFmtId="0" fontId="16" fillId="4" borderId="5" xfId="7" applyFont="1" applyFill="1" applyBorder="1" applyAlignment="1">
      <alignment horizontal="center" vertical="center" wrapText="1"/>
    </xf>
    <xf numFmtId="0" fontId="16" fillId="4" borderId="3" xfId="7" applyFont="1" applyFill="1" applyBorder="1" applyAlignment="1">
      <alignment horizontal="center" vertical="center" wrapText="1"/>
    </xf>
    <xf numFmtId="0" fontId="16" fillId="4" borderId="7" xfId="7" applyFont="1" applyFill="1" applyBorder="1" applyAlignment="1">
      <alignment horizontal="center" vertical="center" wrapText="1"/>
    </xf>
    <xf numFmtId="0" fontId="16" fillId="4" borderId="15" xfId="7" applyFont="1" applyFill="1" applyBorder="1" applyAlignment="1">
      <alignment horizontal="center" vertical="center" wrapText="1"/>
    </xf>
    <xf numFmtId="0" fontId="16" fillId="4" borderId="4" xfId="7" applyFont="1" applyFill="1" applyBorder="1" applyAlignment="1">
      <alignment horizontal="center" vertical="center" wrapText="1"/>
    </xf>
    <xf numFmtId="0" fontId="32" fillId="5" borderId="29" xfId="7" applyFont="1" applyFill="1" applyBorder="1" applyAlignment="1">
      <alignment horizontal="center" vertical="center"/>
    </xf>
    <xf numFmtId="0" fontId="32" fillId="5" borderId="75" xfId="7" applyFont="1" applyFill="1" applyBorder="1" applyAlignment="1">
      <alignment horizontal="center" vertical="center"/>
    </xf>
    <xf numFmtId="0" fontId="32" fillId="5" borderId="69" xfId="7" applyFont="1" applyFill="1" applyBorder="1" applyAlignment="1">
      <alignment horizontal="center" vertical="center"/>
    </xf>
    <xf numFmtId="0" fontId="16" fillId="4" borderId="28" xfId="7" applyFont="1" applyFill="1" applyBorder="1" applyAlignment="1">
      <alignment horizontal="center" vertical="center" wrapText="1"/>
    </xf>
    <xf numFmtId="0" fontId="4" fillId="0" borderId="0" xfId="4" applyFont="1" applyAlignment="1">
      <alignment horizontal="center" vertical="center"/>
    </xf>
    <xf numFmtId="0" fontId="8" fillId="0" borderId="0" xfId="5" applyFont="1" applyAlignment="1">
      <alignment horizontal="center" vertical="center" wrapText="1" readingOrder="1"/>
    </xf>
    <xf numFmtId="0" fontId="15" fillId="0" borderId="0" xfId="5" applyFont="1" applyAlignment="1">
      <alignment horizontal="center" vertical="top" wrapText="1" readingOrder="1"/>
    </xf>
    <xf numFmtId="0" fontId="41" fillId="0" borderId="0" xfId="4" applyFont="1" applyAlignment="1">
      <alignment horizontal="center" vertical="center"/>
    </xf>
    <xf numFmtId="0" fontId="9" fillId="0" borderId="0" xfId="4" applyFont="1" applyAlignment="1">
      <alignment horizontal="center" vertical="center"/>
    </xf>
    <xf numFmtId="0" fontId="8" fillId="0" borderId="0" xfId="7" applyFont="1" applyAlignment="1">
      <alignment horizontal="center" vertical="center" wrapText="1" readingOrder="1"/>
    </xf>
    <xf numFmtId="0" fontId="15" fillId="0" borderId="0" xfId="7" applyFont="1" applyAlignment="1">
      <alignment horizontal="center" vertical="top" wrapText="1" readingOrder="1"/>
    </xf>
    <xf numFmtId="0" fontId="37" fillId="0" borderId="0" xfId="8" applyFont="1" applyAlignment="1">
      <alignment horizontal="center" vertical="center"/>
    </xf>
    <xf numFmtId="0" fontId="38" fillId="0" borderId="0" xfId="8" applyFont="1" applyAlignment="1">
      <alignment horizontal="center" vertical="center"/>
    </xf>
    <xf numFmtId="0" fontId="8" fillId="0" borderId="0" xfId="16" applyFont="1" applyAlignment="1">
      <alignment horizontal="center" vertical="center" wrapText="1" readingOrder="1"/>
    </xf>
    <xf numFmtId="0" fontId="15" fillId="0" borderId="0" xfId="16" applyFont="1" applyAlignment="1">
      <alignment horizontal="center" vertical="top" wrapText="1" readingOrder="1"/>
    </xf>
    <xf numFmtId="0" fontId="8" fillId="0" borderId="0" xfId="16" applyFont="1" applyAlignment="1">
      <alignment horizontal="center" vertical="center"/>
    </xf>
    <xf numFmtId="0" fontId="33" fillId="0" borderId="0" xfId="7" applyFont="1" applyAlignment="1">
      <alignment horizontal="center" vertical="center" wrapText="1" readingOrder="1"/>
    </xf>
    <xf numFmtId="0" fontId="34" fillId="0" borderId="0" xfId="7" applyFont="1" applyAlignment="1">
      <alignment horizontal="center" vertical="top" wrapText="1" readingOrder="1"/>
    </xf>
    <xf numFmtId="0" fontId="7" fillId="0" borderId="0" xfId="7" applyFont="1" applyAlignment="1">
      <alignment horizontal="center"/>
    </xf>
    <xf numFmtId="0" fontId="10" fillId="0" borderId="0" xfId="7" applyFont="1" applyAlignment="1">
      <alignment horizontal="center"/>
    </xf>
    <xf numFmtId="0" fontId="16" fillId="4" borderId="26" xfId="7" applyFont="1" applyFill="1" applyBorder="1" applyAlignment="1">
      <alignment horizontal="center" vertical="center"/>
    </xf>
    <xf numFmtId="0" fontId="16" fillId="4" borderId="4" xfId="7" applyFont="1" applyFill="1" applyBorder="1" applyAlignment="1">
      <alignment horizontal="center" vertical="center"/>
    </xf>
    <xf numFmtId="0" fontId="16" fillId="4" borderId="6" xfId="7" applyFont="1" applyFill="1" applyBorder="1" applyAlignment="1">
      <alignment horizontal="center" vertical="center"/>
    </xf>
    <xf numFmtId="0" fontId="16" fillId="5" borderId="7" xfId="7" applyFont="1" applyFill="1" applyBorder="1" applyAlignment="1">
      <alignment horizontal="center" vertical="center"/>
    </xf>
    <xf numFmtId="0" fontId="16" fillId="5" borderId="27" xfId="7" applyFont="1" applyFill="1" applyBorder="1" applyAlignment="1">
      <alignment horizontal="center" vertical="center"/>
    </xf>
    <xf numFmtId="0" fontId="16" fillId="5" borderId="15" xfId="7" applyFont="1" applyFill="1" applyBorder="1" applyAlignment="1">
      <alignment horizontal="center" vertical="center"/>
    </xf>
    <xf numFmtId="0" fontId="16" fillId="4" borderId="59" xfId="7" applyFont="1" applyFill="1" applyBorder="1" applyAlignment="1">
      <alignment horizontal="center" vertical="center" wrapText="1"/>
    </xf>
    <xf numFmtId="0" fontId="16" fillId="4" borderId="12" xfId="7" applyFont="1" applyFill="1" applyBorder="1" applyAlignment="1">
      <alignment horizontal="center" vertical="center" wrapText="1"/>
    </xf>
    <xf numFmtId="0" fontId="16" fillId="4" borderId="0" xfId="7" applyFont="1" applyFill="1" applyAlignment="1">
      <alignment horizontal="center" vertical="center" wrapText="1"/>
    </xf>
    <xf numFmtId="0" fontId="16" fillId="4" borderId="27" xfId="7" applyFont="1" applyFill="1" applyBorder="1" applyAlignment="1">
      <alignment horizontal="center" vertical="center" wrapText="1"/>
    </xf>
    <xf numFmtId="0" fontId="16" fillId="4" borderId="60" xfId="7" applyFont="1" applyFill="1" applyBorder="1" applyAlignment="1">
      <alignment horizontal="center" vertical="center" wrapText="1"/>
    </xf>
    <xf numFmtId="0" fontId="16" fillId="4" borderId="63" xfId="7" applyFont="1" applyFill="1" applyBorder="1" applyAlignment="1">
      <alignment horizontal="center" vertical="center" wrapText="1"/>
    </xf>
    <xf numFmtId="0" fontId="16" fillId="4" borderId="66" xfId="7" applyFont="1" applyFill="1" applyBorder="1" applyAlignment="1">
      <alignment horizontal="center" vertical="center" wrapText="1"/>
    </xf>
    <xf numFmtId="0" fontId="16" fillId="4" borderId="61" xfId="7" applyFont="1" applyFill="1" applyBorder="1" applyAlignment="1">
      <alignment horizontal="center" vertical="center"/>
    </xf>
    <xf numFmtId="0" fontId="16" fillId="4" borderId="64" xfId="7" applyFont="1" applyFill="1" applyBorder="1" applyAlignment="1">
      <alignment horizontal="center" vertical="center"/>
    </xf>
    <xf numFmtId="0" fontId="16" fillId="4" borderId="67" xfId="7" applyFont="1" applyFill="1" applyBorder="1" applyAlignment="1">
      <alignment horizontal="center" vertical="center"/>
    </xf>
    <xf numFmtId="0" fontId="16" fillId="4" borderId="62" xfId="7" applyFont="1" applyFill="1" applyBorder="1" applyAlignment="1">
      <alignment horizontal="center" vertical="center"/>
    </xf>
    <xf numFmtId="0" fontId="16" fillId="4" borderId="65" xfId="7" applyFont="1" applyFill="1" applyBorder="1" applyAlignment="1">
      <alignment horizontal="center" vertical="center"/>
    </xf>
    <xf numFmtId="0" fontId="16" fillId="4" borderId="68" xfId="7" applyFont="1" applyFill="1" applyBorder="1" applyAlignment="1">
      <alignment horizontal="center" vertical="center"/>
    </xf>
    <xf numFmtId="0" fontId="12" fillId="0" borderId="0" xfId="7" applyFont="1" applyAlignment="1">
      <alignment horizontal="center" vertical="center" wrapText="1" readingOrder="1"/>
    </xf>
    <xf numFmtId="0" fontId="13" fillId="0" borderId="0" xfId="7" applyFont="1" applyAlignment="1">
      <alignment horizontal="center" vertical="top" wrapText="1" readingOrder="1"/>
    </xf>
    <xf numFmtId="0" fontId="12" fillId="0" borderId="0" xfId="7" applyFont="1" applyAlignment="1">
      <alignment horizontal="center"/>
    </xf>
    <xf numFmtId="0" fontId="14" fillId="0" borderId="0" xfId="7" applyFont="1" applyAlignment="1">
      <alignment horizontal="center"/>
    </xf>
    <xf numFmtId="0" fontId="4" fillId="0" borderId="0" xfId="7" applyFont="1" applyAlignment="1">
      <alignment horizontal="left" wrapText="1"/>
    </xf>
    <xf numFmtId="0" fontId="16" fillId="4" borderId="8" xfId="7" applyFont="1" applyFill="1" applyBorder="1" applyAlignment="1">
      <alignment horizontal="center" vertical="center" wrapText="1"/>
    </xf>
    <xf numFmtId="0" fontId="16" fillId="5" borderId="27" xfId="8" applyFont="1" applyFill="1" applyBorder="1" applyAlignment="1">
      <alignment horizontal="center"/>
    </xf>
    <xf numFmtId="0" fontId="8" fillId="0" borderId="0" xfId="20" applyFont="1" applyAlignment="1">
      <alignment horizontal="center" vertical="center" wrapText="1" readingOrder="1"/>
    </xf>
    <xf numFmtId="0" fontId="15" fillId="0" borderId="0" xfId="20" applyFont="1" applyAlignment="1">
      <alignment horizontal="center" vertical="top" wrapText="1" readingOrder="1"/>
    </xf>
    <xf numFmtId="0" fontId="23" fillId="0" borderId="0" xfId="20" applyFont="1" applyAlignment="1">
      <alignment horizontal="center" vertical="center"/>
    </xf>
    <xf numFmtId="0" fontId="14" fillId="0" borderId="0" xfId="20" applyFont="1" applyAlignment="1">
      <alignment horizontal="center" vertical="center"/>
    </xf>
    <xf numFmtId="0" fontId="20" fillId="5" borderId="9" xfId="20" applyFont="1" applyFill="1" applyBorder="1" applyAlignment="1">
      <alignment horizontal="center" vertical="center"/>
    </xf>
    <xf numFmtId="0" fontId="20" fillId="5" borderId="81" xfId="20" applyFont="1" applyFill="1" applyBorder="1" applyAlignment="1">
      <alignment horizontal="center" vertical="center"/>
    </xf>
    <xf numFmtId="0" fontId="20" fillId="4" borderId="9" xfId="7" applyFont="1" applyFill="1" applyBorder="1" applyAlignment="1">
      <alignment horizontal="center" vertical="center" wrapText="1"/>
    </xf>
    <xf numFmtId="0" fontId="20" fillId="4" borderId="4" xfId="7" applyFont="1" applyFill="1" applyBorder="1" applyAlignment="1">
      <alignment horizontal="center" vertical="center" wrapText="1"/>
    </xf>
    <xf numFmtId="0" fontId="20" fillId="4" borderId="6" xfId="7" applyFont="1" applyFill="1" applyBorder="1" applyAlignment="1">
      <alignment horizontal="center" vertical="center" wrapText="1"/>
    </xf>
    <xf numFmtId="0" fontId="23" fillId="0" borderId="0" xfId="22" applyFont="1" applyAlignment="1">
      <alignment horizontal="center" vertical="center"/>
    </xf>
    <xf numFmtId="0" fontId="20" fillId="5" borderId="9" xfId="22" applyFont="1" applyFill="1" applyBorder="1" applyAlignment="1">
      <alignment horizontal="center" vertical="center"/>
    </xf>
    <xf numFmtId="0" fontId="20" fillId="5" borderId="81" xfId="22" applyFont="1" applyFill="1" applyBorder="1" applyAlignment="1">
      <alignment horizontal="center" vertical="center"/>
    </xf>
    <xf numFmtId="0" fontId="20" fillId="5" borderId="9" xfId="22" applyFont="1" applyFill="1" applyBorder="1" applyAlignment="1">
      <alignment horizontal="center" vertical="center" wrapText="1"/>
    </xf>
    <xf numFmtId="0" fontId="20" fillId="5" borderId="4" xfId="22" applyFont="1" applyFill="1" applyBorder="1" applyAlignment="1">
      <alignment horizontal="center" vertical="center"/>
    </xf>
    <xf numFmtId="0" fontId="20" fillId="5" borderId="8" xfId="22" applyFont="1" applyFill="1" applyBorder="1" applyAlignment="1">
      <alignment horizontal="center" vertical="center" wrapText="1"/>
    </xf>
    <xf numFmtId="0" fontId="20" fillId="5" borderId="28" xfId="22" applyFont="1" applyFill="1" applyBorder="1" applyAlignment="1">
      <alignment horizontal="center" vertical="center" wrapText="1"/>
    </xf>
    <xf numFmtId="0" fontId="20" fillId="5" borderId="84" xfId="22" applyFont="1" applyFill="1" applyBorder="1" applyAlignment="1">
      <alignment horizontal="center" vertical="center" wrapText="1"/>
    </xf>
    <xf numFmtId="0" fontId="20" fillId="5" borderId="85" xfId="22" applyFont="1" applyFill="1" applyBorder="1" applyAlignment="1">
      <alignment horizontal="center" vertical="center" wrapText="1"/>
    </xf>
    <xf numFmtId="0" fontId="20" fillId="5" borderId="5" xfId="22" applyFont="1" applyFill="1" applyBorder="1" applyAlignment="1">
      <alignment horizontal="center" vertical="center" wrapText="1"/>
    </xf>
    <xf numFmtId="0" fontId="20" fillId="5" borderId="0" xfId="22" applyFont="1" applyFill="1" applyAlignment="1">
      <alignment horizontal="center" vertical="center" wrapText="1"/>
    </xf>
    <xf numFmtId="0" fontId="20" fillId="5" borderId="10" xfId="22" applyFont="1" applyFill="1" applyBorder="1" applyAlignment="1">
      <alignment horizontal="center" vertical="center" wrapText="1"/>
    </xf>
    <xf numFmtId="0" fontId="20" fillId="5" borderId="9" xfId="24" applyFont="1" applyFill="1" applyBorder="1" applyAlignment="1">
      <alignment horizontal="center" vertical="center" wrapText="1"/>
    </xf>
    <xf numFmtId="0" fontId="20" fillId="5" borderId="4" xfId="24" applyFont="1" applyFill="1" applyBorder="1" applyAlignment="1">
      <alignment horizontal="center" vertical="center"/>
    </xf>
    <xf numFmtId="0" fontId="20" fillId="5" borderId="6" xfId="24" applyFont="1" applyFill="1" applyBorder="1" applyAlignment="1">
      <alignment horizontal="center" vertical="center"/>
    </xf>
    <xf numFmtId="0" fontId="23" fillId="0" borderId="0" xfId="24" applyFont="1" applyAlignment="1">
      <alignment horizontal="center" vertical="center"/>
    </xf>
    <xf numFmtId="0" fontId="14" fillId="0" borderId="27" xfId="20" applyFont="1" applyBorder="1" applyAlignment="1">
      <alignment horizontal="center" vertical="center"/>
    </xf>
    <xf numFmtId="0" fontId="20" fillId="5" borderId="9" xfId="24" applyFont="1" applyFill="1" applyBorder="1" applyAlignment="1">
      <alignment horizontal="center" vertical="center"/>
    </xf>
    <xf numFmtId="0" fontId="20" fillId="5" borderId="81" xfId="24" applyFont="1" applyFill="1" applyBorder="1" applyAlignment="1">
      <alignment horizontal="center" vertical="center"/>
    </xf>
    <xf numFmtId="0" fontId="20" fillId="5" borderId="81" xfId="24" applyFont="1" applyFill="1" applyBorder="1" applyAlignment="1">
      <alignment horizontal="center" vertical="center" wrapText="1"/>
    </xf>
    <xf numFmtId="0" fontId="20" fillId="5" borderId="4" xfId="24" applyFont="1" applyFill="1" applyBorder="1" applyAlignment="1">
      <alignment horizontal="center" vertical="center" wrapText="1"/>
    </xf>
    <xf numFmtId="0" fontId="20" fillId="5" borderId="6" xfId="24" applyFont="1" applyFill="1" applyBorder="1" applyAlignment="1">
      <alignment horizontal="center" vertical="center" wrapText="1"/>
    </xf>
    <xf numFmtId="0" fontId="20" fillId="5" borderId="9" xfId="28" applyFont="1" applyFill="1" applyBorder="1" applyAlignment="1">
      <alignment horizontal="center" vertical="center" wrapText="1"/>
    </xf>
    <xf numFmtId="0" fontId="20" fillId="5" borderId="4" xfId="28" applyFont="1" applyFill="1" applyBorder="1" applyAlignment="1">
      <alignment horizontal="center" vertical="center"/>
    </xf>
    <xf numFmtId="0" fontId="20" fillId="5" borderId="6" xfId="28" applyFont="1" applyFill="1" applyBorder="1" applyAlignment="1">
      <alignment horizontal="center" vertical="center"/>
    </xf>
    <xf numFmtId="0" fontId="8" fillId="0" borderId="0" xfId="25" applyFont="1" applyAlignment="1">
      <alignment horizontal="center" vertical="center" wrapText="1" readingOrder="1"/>
    </xf>
    <xf numFmtId="0" fontId="15" fillId="0" borderId="0" xfId="25" applyFont="1" applyAlignment="1">
      <alignment horizontal="center" vertical="top" wrapText="1" readingOrder="1"/>
    </xf>
    <xf numFmtId="0" fontId="23" fillId="0" borderId="0" xfId="26" applyFont="1" applyAlignment="1">
      <alignment horizontal="center" vertical="center"/>
    </xf>
    <xf numFmtId="0" fontId="14" fillId="0" borderId="27" xfId="27" applyFont="1" applyBorder="1" applyAlignment="1">
      <alignment horizontal="center" vertical="center"/>
    </xf>
    <xf numFmtId="0" fontId="20" fillId="5" borderId="9" xfId="28" applyFont="1" applyFill="1" applyBorder="1" applyAlignment="1">
      <alignment horizontal="center" vertical="center"/>
    </xf>
    <xf numFmtId="0" fontId="20" fillId="5" borderId="81" xfId="28" applyFont="1" applyFill="1" applyBorder="1" applyAlignment="1">
      <alignment horizontal="center" vertical="center"/>
    </xf>
    <xf numFmtId="0" fontId="20" fillId="5" borderId="81" xfId="28" applyFont="1" applyFill="1" applyBorder="1" applyAlignment="1">
      <alignment horizontal="center" vertical="center" wrapText="1"/>
    </xf>
    <xf numFmtId="0" fontId="20" fillId="5" borderId="4" xfId="28" applyFont="1" applyFill="1" applyBorder="1" applyAlignment="1">
      <alignment horizontal="center" vertical="center" wrapText="1"/>
    </xf>
    <xf numFmtId="0" fontId="20" fillId="5" borderId="6" xfId="28" applyFont="1" applyFill="1" applyBorder="1" applyAlignment="1">
      <alignment horizontal="center" vertical="center" wrapText="1"/>
    </xf>
    <xf numFmtId="0" fontId="20" fillId="2" borderId="0" xfId="29" applyFont="1" applyFill="1" applyBorder="1" applyAlignment="1">
      <alignment wrapText="1"/>
    </xf>
    <xf numFmtId="165" fontId="20" fillId="2" borderId="0" xfId="29" applyNumberFormat="1" applyFont="1" applyFill="1" applyBorder="1" applyAlignment="1">
      <alignment horizontal="center" wrapText="1"/>
    </xf>
    <xf numFmtId="166" fontId="4" fillId="2" borderId="0" xfId="11" applyNumberFormat="1" applyFont="1" applyFill="1" applyBorder="1" applyAlignment="1">
      <alignment horizontal="center"/>
    </xf>
    <xf numFmtId="0" fontId="4" fillId="2" borderId="0" xfId="0" applyFont="1" applyFill="1" applyBorder="1"/>
    <xf numFmtId="0" fontId="4" fillId="2" borderId="0" xfId="0" applyFont="1" applyFill="1" applyBorder="1" applyAlignment="1">
      <alignment horizontal="right"/>
    </xf>
    <xf numFmtId="165" fontId="4" fillId="2" borderId="0" xfId="0" applyNumberFormat="1" applyFont="1" applyFill="1" applyBorder="1" applyAlignment="1">
      <alignment horizontal="right"/>
    </xf>
    <xf numFmtId="166" fontId="4" fillId="2" borderId="0" xfId="2" applyNumberFormat="1" applyFont="1" applyFill="1" applyBorder="1" applyAlignment="1">
      <alignment horizontal="center"/>
    </xf>
    <xf numFmtId="0" fontId="3" fillId="0" borderId="0" xfId="3" applyFont="1" applyBorder="1"/>
  </cellXfs>
  <cellStyles count="34">
    <cellStyle name="Millares" xfId="1" builtinId="3"/>
    <cellStyle name="Millares 2 2 2 2 2" xfId="10" xr:uid="{F1927AEA-2D2A-4E6F-9422-35565E8564D7}"/>
    <cellStyle name="Millares 3" xfId="31" xr:uid="{9E345ACC-B81F-4B49-8FCD-01EF664DCFBE}"/>
    <cellStyle name="Normal" xfId="0" builtinId="0"/>
    <cellStyle name="Normal 10 2 2 2" xfId="8" xr:uid="{CA76A979-A3DE-49A0-BACD-BDAB0ED25C1D}"/>
    <cellStyle name="Normal 10 2 2 2 2" xfId="33" xr:uid="{F02A4E87-D8E6-4725-A3BB-E779CE7F3035}"/>
    <cellStyle name="Normal 10 3" xfId="13" xr:uid="{E1C7A490-5865-4EC3-A2CA-EC8A41709B49}"/>
    <cellStyle name="Normal 10 6 2 2" xfId="26" xr:uid="{71808B15-E180-4CA3-A589-13BB933B4474}"/>
    <cellStyle name="Normal 10 9" xfId="24" xr:uid="{754694E9-6E9B-4CDF-AA27-F097805FF092}"/>
    <cellStyle name="Normal 10 9 2" xfId="28" xr:uid="{CF5824E5-AF13-4C25-BD6F-2E62F289F1BE}"/>
    <cellStyle name="Normal 11" xfId="12" xr:uid="{991C6D26-4223-47D9-B25A-5E3FCA31AB14}"/>
    <cellStyle name="Normal 2 2 10" xfId="20" xr:uid="{7D6CBEEB-F43C-4027-907C-08C4E7374B25}"/>
    <cellStyle name="Normal 2 2 10 2" xfId="27" xr:uid="{1F1F560E-D825-4162-AA39-469350E65527}"/>
    <cellStyle name="Normal 2 2 11" xfId="5" xr:uid="{5B17937B-5569-4783-827A-40BC285DA199}"/>
    <cellStyle name="Normal 2 2 11 2" xfId="30" xr:uid="{334F4ECB-2150-4E6A-95A2-CE44FE783CFE}"/>
    <cellStyle name="Normal 2 2 2 2 2 2" xfId="7" xr:uid="{96EC2496-B239-4732-9AF9-E588D0983ECD}"/>
    <cellStyle name="Normal 2 2 2 2 2 2 2" xfId="32" xr:uid="{77BEB412-EFC6-40A6-A4C4-62CBE683819E}"/>
    <cellStyle name="Normal 2 2 2 2 2 3" xfId="6" xr:uid="{92A1C646-55F5-4AD1-AA53-FAEA267D7D69}"/>
    <cellStyle name="Normal 2 2 3" xfId="16" xr:uid="{D49C1BA1-0DBC-4B54-9207-13455209FC52}"/>
    <cellStyle name="Normal 2 2 6 2" xfId="21" xr:uid="{33A8F190-CF94-4284-9A0C-150D2911C0B0}"/>
    <cellStyle name="Normal 2 2 6 2 2" xfId="25" xr:uid="{A5CD9222-4DA3-427D-80D9-AD15CB5DE801}"/>
    <cellStyle name="Normal 2 2 9" xfId="18" xr:uid="{5C886FB9-EC63-4F88-B3E2-EDAA6D2E09E6}"/>
    <cellStyle name="Normal 2 3" xfId="17" xr:uid="{DB5F5FF3-E928-4FB8-8F19-5017AA1BFCBD}"/>
    <cellStyle name="Normal 3" xfId="4" xr:uid="{D5D5B18E-7E69-4358-B264-1355CC708553}"/>
    <cellStyle name="Normal 3 2" xfId="14" xr:uid="{BAEC6118-CB9D-4987-B0E7-2A91DC8B9CC7}"/>
    <cellStyle name="Normal 3 2 2 4" xfId="22" xr:uid="{9DE2B698-D817-4841-B399-2804D80F19C3}"/>
    <cellStyle name="Normal 4" xfId="3" xr:uid="{9ED70421-EE4B-448C-AAA1-AED809BC0DA6}"/>
    <cellStyle name="Normal 5" xfId="29" xr:uid="{2EF9E250-3217-4825-B1A6-DC194AFB6413}"/>
    <cellStyle name="Percent 2" xfId="19" xr:uid="{C2835F70-69E9-4984-945E-BEC4B85F2923}"/>
    <cellStyle name="Porcentaje" xfId="2" builtinId="5"/>
    <cellStyle name="Porcentaje 2 2 2 2 2" xfId="11" xr:uid="{D9991A91-1C7A-4AC3-A8DB-0C1CA8F64B18}"/>
    <cellStyle name="Porcentaje 2 4" xfId="15" xr:uid="{65484057-23AE-4F6A-B854-FCD3362DCEE2}"/>
    <cellStyle name="Porcentaje 3 2" xfId="9" xr:uid="{C46CBA22-AA0B-467C-AE38-1BA1CA31BD43}"/>
    <cellStyle name="Porcentaje 3 2 2 4" xfId="23" xr:uid="{5936BDA4-534E-489F-BC09-4AD280AE6A1B}"/>
  </cellStyles>
  <dxfs count="2">
    <dxf>
      <numFmt numFmtId="169" formatCode="#,##0.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2"/>
        <color theme="1"/>
        <name val="Calibri"/>
        <family val="2"/>
        <scheme val="minor"/>
      </font>
      <fill>
        <patternFill patternType="solid">
          <fgColor indexed="64"/>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2.xml"/><Relationship Id="rId21" Type="http://schemas.openxmlformats.org/officeDocument/2006/relationships/externalLink" Target="externalLinks/externalLink6.xml"/><Relationship Id="rId42" Type="http://schemas.openxmlformats.org/officeDocument/2006/relationships/externalLink" Target="externalLinks/externalLink27.xml"/><Relationship Id="rId63" Type="http://schemas.openxmlformats.org/officeDocument/2006/relationships/externalLink" Target="externalLinks/externalLink48.xml"/><Relationship Id="rId84" Type="http://schemas.openxmlformats.org/officeDocument/2006/relationships/externalLink" Target="externalLinks/externalLink69.xml"/><Relationship Id="rId138" Type="http://schemas.openxmlformats.org/officeDocument/2006/relationships/externalLink" Target="externalLinks/externalLink123.xml"/><Relationship Id="rId159" Type="http://schemas.openxmlformats.org/officeDocument/2006/relationships/externalLink" Target="externalLinks/externalLink144.xml"/><Relationship Id="rId170" Type="http://schemas.openxmlformats.org/officeDocument/2006/relationships/externalLink" Target="externalLinks/externalLink155.xml"/><Relationship Id="rId107" Type="http://schemas.openxmlformats.org/officeDocument/2006/relationships/externalLink" Target="externalLinks/externalLink92.xml"/><Relationship Id="rId11" Type="http://schemas.openxmlformats.org/officeDocument/2006/relationships/worksheet" Target="worksheets/sheet11.xml"/><Relationship Id="rId32" Type="http://schemas.openxmlformats.org/officeDocument/2006/relationships/externalLink" Target="externalLinks/externalLink17.xml"/><Relationship Id="rId53" Type="http://schemas.openxmlformats.org/officeDocument/2006/relationships/externalLink" Target="externalLinks/externalLink38.xml"/><Relationship Id="rId74" Type="http://schemas.openxmlformats.org/officeDocument/2006/relationships/externalLink" Target="externalLinks/externalLink59.xml"/><Relationship Id="rId128" Type="http://schemas.openxmlformats.org/officeDocument/2006/relationships/externalLink" Target="externalLinks/externalLink113.xml"/><Relationship Id="rId149" Type="http://schemas.openxmlformats.org/officeDocument/2006/relationships/externalLink" Target="externalLinks/externalLink134.xml"/><Relationship Id="rId5" Type="http://schemas.openxmlformats.org/officeDocument/2006/relationships/worksheet" Target="worksheets/sheet5.xml"/><Relationship Id="rId95" Type="http://schemas.openxmlformats.org/officeDocument/2006/relationships/externalLink" Target="externalLinks/externalLink80.xml"/><Relationship Id="rId160" Type="http://schemas.openxmlformats.org/officeDocument/2006/relationships/externalLink" Target="externalLinks/externalLink145.xml"/><Relationship Id="rId181" Type="http://schemas.openxmlformats.org/officeDocument/2006/relationships/customXml" Target="../customXml/item1.xml"/><Relationship Id="rId22" Type="http://schemas.openxmlformats.org/officeDocument/2006/relationships/externalLink" Target="externalLinks/externalLink7.xml"/><Relationship Id="rId43" Type="http://schemas.openxmlformats.org/officeDocument/2006/relationships/externalLink" Target="externalLinks/externalLink28.xml"/><Relationship Id="rId64" Type="http://schemas.openxmlformats.org/officeDocument/2006/relationships/externalLink" Target="externalLinks/externalLink49.xml"/><Relationship Id="rId118" Type="http://schemas.openxmlformats.org/officeDocument/2006/relationships/externalLink" Target="externalLinks/externalLink103.xml"/><Relationship Id="rId139" Type="http://schemas.openxmlformats.org/officeDocument/2006/relationships/externalLink" Target="externalLinks/externalLink124.xml"/><Relationship Id="rId85" Type="http://schemas.openxmlformats.org/officeDocument/2006/relationships/externalLink" Target="externalLinks/externalLink70.xml"/><Relationship Id="rId150" Type="http://schemas.openxmlformats.org/officeDocument/2006/relationships/externalLink" Target="externalLinks/externalLink135.xml"/><Relationship Id="rId171" Type="http://schemas.openxmlformats.org/officeDocument/2006/relationships/externalLink" Target="externalLinks/externalLink156.xml"/><Relationship Id="rId12" Type="http://schemas.openxmlformats.org/officeDocument/2006/relationships/worksheet" Target="worksheets/sheet12.xml"/><Relationship Id="rId33" Type="http://schemas.openxmlformats.org/officeDocument/2006/relationships/externalLink" Target="externalLinks/externalLink18.xml"/><Relationship Id="rId108" Type="http://schemas.openxmlformats.org/officeDocument/2006/relationships/externalLink" Target="externalLinks/externalLink93.xml"/><Relationship Id="rId129" Type="http://schemas.openxmlformats.org/officeDocument/2006/relationships/externalLink" Target="externalLinks/externalLink114.xml"/><Relationship Id="rId54" Type="http://schemas.openxmlformats.org/officeDocument/2006/relationships/externalLink" Target="externalLinks/externalLink39.xml"/><Relationship Id="rId75" Type="http://schemas.openxmlformats.org/officeDocument/2006/relationships/externalLink" Target="externalLinks/externalLink60.xml"/><Relationship Id="rId96" Type="http://schemas.openxmlformats.org/officeDocument/2006/relationships/externalLink" Target="externalLinks/externalLink81.xml"/><Relationship Id="rId140" Type="http://schemas.openxmlformats.org/officeDocument/2006/relationships/externalLink" Target="externalLinks/externalLink125.xml"/><Relationship Id="rId161" Type="http://schemas.openxmlformats.org/officeDocument/2006/relationships/externalLink" Target="externalLinks/externalLink146.xml"/><Relationship Id="rId182" Type="http://schemas.openxmlformats.org/officeDocument/2006/relationships/customXml" Target="../customXml/item2.xml"/><Relationship Id="rId6" Type="http://schemas.openxmlformats.org/officeDocument/2006/relationships/worksheet" Target="worksheets/sheet6.xml"/><Relationship Id="rId23" Type="http://schemas.openxmlformats.org/officeDocument/2006/relationships/externalLink" Target="externalLinks/externalLink8.xml"/><Relationship Id="rId119" Type="http://schemas.openxmlformats.org/officeDocument/2006/relationships/externalLink" Target="externalLinks/externalLink104.xml"/><Relationship Id="rId44" Type="http://schemas.openxmlformats.org/officeDocument/2006/relationships/externalLink" Target="externalLinks/externalLink29.xml"/><Relationship Id="rId60" Type="http://schemas.openxmlformats.org/officeDocument/2006/relationships/externalLink" Target="externalLinks/externalLink45.xml"/><Relationship Id="rId65" Type="http://schemas.openxmlformats.org/officeDocument/2006/relationships/externalLink" Target="externalLinks/externalLink50.xml"/><Relationship Id="rId81" Type="http://schemas.openxmlformats.org/officeDocument/2006/relationships/externalLink" Target="externalLinks/externalLink66.xml"/><Relationship Id="rId86" Type="http://schemas.openxmlformats.org/officeDocument/2006/relationships/externalLink" Target="externalLinks/externalLink71.xml"/><Relationship Id="rId130" Type="http://schemas.openxmlformats.org/officeDocument/2006/relationships/externalLink" Target="externalLinks/externalLink115.xml"/><Relationship Id="rId135" Type="http://schemas.openxmlformats.org/officeDocument/2006/relationships/externalLink" Target="externalLinks/externalLink120.xml"/><Relationship Id="rId151" Type="http://schemas.openxmlformats.org/officeDocument/2006/relationships/externalLink" Target="externalLinks/externalLink136.xml"/><Relationship Id="rId156" Type="http://schemas.openxmlformats.org/officeDocument/2006/relationships/externalLink" Target="externalLinks/externalLink141.xml"/><Relationship Id="rId177" Type="http://schemas.openxmlformats.org/officeDocument/2006/relationships/connections" Target="connections.xml"/><Relationship Id="rId172" Type="http://schemas.openxmlformats.org/officeDocument/2006/relationships/externalLink" Target="externalLinks/externalLink157.xml"/><Relationship Id="rId13" Type="http://schemas.openxmlformats.org/officeDocument/2006/relationships/worksheet" Target="worksheets/sheet13.xml"/><Relationship Id="rId18" Type="http://schemas.openxmlformats.org/officeDocument/2006/relationships/externalLink" Target="externalLinks/externalLink3.xml"/><Relationship Id="rId39" Type="http://schemas.openxmlformats.org/officeDocument/2006/relationships/externalLink" Target="externalLinks/externalLink24.xml"/><Relationship Id="rId109" Type="http://schemas.openxmlformats.org/officeDocument/2006/relationships/externalLink" Target="externalLinks/externalLink94.xml"/><Relationship Id="rId34" Type="http://schemas.openxmlformats.org/officeDocument/2006/relationships/externalLink" Target="externalLinks/externalLink19.xml"/><Relationship Id="rId50" Type="http://schemas.openxmlformats.org/officeDocument/2006/relationships/externalLink" Target="externalLinks/externalLink35.xml"/><Relationship Id="rId55" Type="http://schemas.openxmlformats.org/officeDocument/2006/relationships/externalLink" Target="externalLinks/externalLink40.xml"/><Relationship Id="rId76" Type="http://schemas.openxmlformats.org/officeDocument/2006/relationships/externalLink" Target="externalLinks/externalLink61.xml"/><Relationship Id="rId97" Type="http://schemas.openxmlformats.org/officeDocument/2006/relationships/externalLink" Target="externalLinks/externalLink82.xml"/><Relationship Id="rId104" Type="http://schemas.openxmlformats.org/officeDocument/2006/relationships/externalLink" Target="externalLinks/externalLink89.xml"/><Relationship Id="rId120" Type="http://schemas.openxmlformats.org/officeDocument/2006/relationships/externalLink" Target="externalLinks/externalLink105.xml"/><Relationship Id="rId125" Type="http://schemas.openxmlformats.org/officeDocument/2006/relationships/externalLink" Target="externalLinks/externalLink110.xml"/><Relationship Id="rId141" Type="http://schemas.openxmlformats.org/officeDocument/2006/relationships/externalLink" Target="externalLinks/externalLink126.xml"/><Relationship Id="rId146" Type="http://schemas.openxmlformats.org/officeDocument/2006/relationships/externalLink" Target="externalLinks/externalLink131.xml"/><Relationship Id="rId167" Type="http://schemas.openxmlformats.org/officeDocument/2006/relationships/externalLink" Target="externalLinks/externalLink152.xml"/><Relationship Id="rId7" Type="http://schemas.openxmlformats.org/officeDocument/2006/relationships/worksheet" Target="worksheets/sheet7.xml"/><Relationship Id="rId71" Type="http://schemas.openxmlformats.org/officeDocument/2006/relationships/externalLink" Target="externalLinks/externalLink56.xml"/><Relationship Id="rId92" Type="http://schemas.openxmlformats.org/officeDocument/2006/relationships/externalLink" Target="externalLinks/externalLink77.xml"/><Relationship Id="rId162" Type="http://schemas.openxmlformats.org/officeDocument/2006/relationships/externalLink" Target="externalLinks/externalLink147.xml"/><Relationship Id="rId183" Type="http://schemas.openxmlformats.org/officeDocument/2006/relationships/customXml" Target="../customXml/item3.xml"/><Relationship Id="rId2" Type="http://schemas.openxmlformats.org/officeDocument/2006/relationships/worksheet" Target="worksheets/sheet2.xml"/><Relationship Id="rId29" Type="http://schemas.openxmlformats.org/officeDocument/2006/relationships/externalLink" Target="externalLinks/externalLink14.xml"/><Relationship Id="rId24" Type="http://schemas.openxmlformats.org/officeDocument/2006/relationships/externalLink" Target="externalLinks/externalLink9.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66" Type="http://schemas.openxmlformats.org/officeDocument/2006/relationships/externalLink" Target="externalLinks/externalLink51.xml"/><Relationship Id="rId87" Type="http://schemas.openxmlformats.org/officeDocument/2006/relationships/externalLink" Target="externalLinks/externalLink72.xml"/><Relationship Id="rId110" Type="http://schemas.openxmlformats.org/officeDocument/2006/relationships/externalLink" Target="externalLinks/externalLink95.xml"/><Relationship Id="rId115" Type="http://schemas.openxmlformats.org/officeDocument/2006/relationships/externalLink" Target="externalLinks/externalLink100.xml"/><Relationship Id="rId131" Type="http://schemas.openxmlformats.org/officeDocument/2006/relationships/externalLink" Target="externalLinks/externalLink116.xml"/><Relationship Id="rId136" Type="http://schemas.openxmlformats.org/officeDocument/2006/relationships/externalLink" Target="externalLinks/externalLink121.xml"/><Relationship Id="rId157" Type="http://schemas.openxmlformats.org/officeDocument/2006/relationships/externalLink" Target="externalLinks/externalLink142.xml"/><Relationship Id="rId178" Type="http://schemas.openxmlformats.org/officeDocument/2006/relationships/styles" Target="styles.xml"/><Relationship Id="rId61" Type="http://schemas.openxmlformats.org/officeDocument/2006/relationships/externalLink" Target="externalLinks/externalLink46.xml"/><Relationship Id="rId82" Type="http://schemas.openxmlformats.org/officeDocument/2006/relationships/externalLink" Target="externalLinks/externalLink67.xml"/><Relationship Id="rId152" Type="http://schemas.openxmlformats.org/officeDocument/2006/relationships/externalLink" Target="externalLinks/externalLink137.xml"/><Relationship Id="rId173" Type="http://schemas.openxmlformats.org/officeDocument/2006/relationships/externalLink" Target="externalLinks/externalLink158.xml"/><Relationship Id="rId19" Type="http://schemas.openxmlformats.org/officeDocument/2006/relationships/externalLink" Target="externalLinks/externalLink4.xml"/><Relationship Id="rId14" Type="http://schemas.openxmlformats.org/officeDocument/2006/relationships/worksheet" Target="worksheets/sheet14.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56" Type="http://schemas.openxmlformats.org/officeDocument/2006/relationships/externalLink" Target="externalLinks/externalLink41.xml"/><Relationship Id="rId77" Type="http://schemas.openxmlformats.org/officeDocument/2006/relationships/externalLink" Target="externalLinks/externalLink62.xml"/><Relationship Id="rId100" Type="http://schemas.openxmlformats.org/officeDocument/2006/relationships/externalLink" Target="externalLinks/externalLink85.xml"/><Relationship Id="rId105" Type="http://schemas.openxmlformats.org/officeDocument/2006/relationships/externalLink" Target="externalLinks/externalLink90.xml"/><Relationship Id="rId126" Type="http://schemas.openxmlformats.org/officeDocument/2006/relationships/externalLink" Target="externalLinks/externalLink111.xml"/><Relationship Id="rId147" Type="http://schemas.openxmlformats.org/officeDocument/2006/relationships/externalLink" Target="externalLinks/externalLink132.xml"/><Relationship Id="rId168" Type="http://schemas.openxmlformats.org/officeDocument/2006/relationships/externalLink" Target="externalLinks/externalLink153.xml"/><Relationship Id="rId8" Type="http://schemas.openxmlformats.org/officeDocument/2006/relationships/worksheet" Target="worksheets/sheet8.xml"/><Relationship Id="rId51" Type="http://schemas.openxmlformats.org/officeDocument/2006/relationships/externalLink" Target="externalLinks/externalLink36.xml"/><Relationship Id="rId72" Type="http://schemas.openxmlformats.org/officeDocument/2006/relationships/externalLink" Target="externalLinks/externalLink57.xml"/><Relationship Id="rId93" Type="http://schemas.openxmlformats.org/officeDocument/2006/relationships/externalLink" Target="externalLinks/externalLink78.xml"/><Relationship Id="rId98" Type="http://schemas.openxmlformats.org/officeDocument/2006/relationships/externalLink" Target="externalLinks/externalLink83.xml"/><Relationship Id="rId121" Type="http://schemas.openxmlformats.org/officeDocument/2006/relationships/externalLink" Target="externalLinks/externalLink106.xml"/><Relationship Id="rId142" Type="http://schemas.openxmlformats.org/officeDocument/2006/relationships/externalLink" Target="externalLinks/externalLink127.xml"/><Relationship Id="rId163" Type="http://schemas.openxmlformats.org/officeDocument/2006/relationships/externalLink" Target="externalLinks/externalLink148.xml"/><Relationship Id="rId3" Type="http://schemas.openxmlformats.org/officeDocument/2006/relationships/worksheet" Target="worksheets/sheet3.xml"/><Relationship Id="rId25" Type="http://schemas.openxmlformats.org/officeDocument/2006/relationships/externalLink" Target="externalLinks/externalLink10.xml"/><Relationship Id="rId46" Type="http://schemas.openxmlformats.org/officeDocument/2006/relationships/externalLink" Target="externalLinks/externalLink31.xml"/><Relationship Id="rId67" Type="http://schemas.openxmlformats.org/officeDocument/2006/relationships/externalLink" Target="externalLinks/externalLink52.xml"/><Relationship Id="rId116" Type="http://schemas.openxmlformats.org/officeDocument/2006/relationships/externalLink" Target="externalLinks/externalLink101.xml"/><Relationship Id="rId137" Type="http://schemas.openxmlformats.org/officeDocument/2006/relationships/externalLink" Target="externalLinks/externalLink122.xml"/><Relationship Id="rId158" Type="http://schemas.openxmlformats.org/officeDocument/2006/relationships/externalLink" Target="externalLinks/externalLink143.xml"/><Relationship Id="rId20" Type="http://schemas.openxmlformats.org/officeDocument/2006/relationships/externalLink" Target="externalLinks/externalLink5.xml"/><Relationship Id="rId41" Type="http://schemas.openxmlformats.org/officeDocument/2006/relationships/externalLink" Target="externalLinks/externalLink26.xml"/><Relationship Id="rId62" Type="http://schemas.openxmlformats.org/officeDocument/2006/relationships/externalLink" Target="externalLinks/externalLink47.xml"/><Relationship Id="rId83" Type="http://schemas.openxmlformats.org/officeDocument/2006/relationships/externalLink" Target="externalLinks/externalLink68.xml"/><Relationship Id="rId88" Type="http://schemas.openxmlformats.org/officeDocument/2006/relationships/externalLink" Target="externalLinks/externalLink73.xml"/><Relationship Id="rId111" Type="http://schemas.openxmlformats.org/officeDocument/2006/relationships/externalLink" Target="externalLinks/externalLink96.xml"/><Relationship Id="rId132" Type="http://schemas.openxmlformats.org/officeDocument/2006/relationships/externalLink" Target="externalLinks/externalLink117.xml"/><Relationship Id="rId153" Type="http://schemas.openxmlformats.org/officeDocument/2006/relationships/externalLink" Target="externalLinks/externalLink138.xml"/><Relationship Id="rId174" Type="http://schemas.openxmlformats.org/officeDocument/2006/relationships/externalLink" Target="externalLinks/externalLink159.xml"/><Relationship Id="rId179" Type="http://schemas.openxmlformats.org/officeDocument/2006/relationships/sharedStrings" Target="sharedStrings.xml"/><Relationship Id="rId15" Type="http://schemas.openxmlformats.org/officeDocument/2006/relationships/worksheet" Target="worksheets/sheet15.xml"/><Relationship Id="rId36" Type="http://schemas.openxmlformats.org/officeDocument/2006/relationships/externalLink" Target="externalLinks/externalLink21.xml"/><Relationship Id="rId57" Type="http://schemas.openxmlformats.org/officeDocument/2006/relationships/externalLink" Target="externalLinks/externalLink42.xml"/><Relationship Id="rId106" Type="http://schemas.openxmlformats.org/officeDocument/2006/relationships/externalLink" Target="externalLinks/externalLink91.xml"/><Relationship Id="rId127" Type="http://schemas.openxmlformats.org/officeDocument/2006/relationships/externalLink" Target="externalLinks/externalLink112.xml"/><Relationship Id="rId10" Type="http://schemas.openxmlformats.org/officeDocument/2006/relationships/worksheet" Target="worksheets/sheet10.xml"/><Relationship Id="rId31" Type="http://schemas.openxmlformats.org/officeDocument/2006/relationships/externalLink" Target="externalLinks/externalLink16.xml"/><Relationship Id="rId52" Type="http://schemas.openxmlformats.org/officeDocument/2006/relationships/externalLink" Target="externalLinks/externalLink37.xml"/><Relationship Id="rId73" Type="http://schemas.openxmlformats.org/officeDocument/2006/relationships/externalLink" Target="externalLinks/externalLink58.xml"/><Relationship Id="rId78" Type="http://schemas.openxmlformats.org/officeDocument/2006/relationships/externalLink" Target="externalLinks/externalLink63.xml"/><Relationship Id="rId94" Type="http://schemas.openxmlformats.org/officeDocument/2006/relationships/externalLink" Target="externalLinks/externalLink79.xml"/><Relationship Id="rId99" Type="http://schemas.openxmlformats.org/officeDocument/2006/relationships/externalLink" Target="externalLinks/externalLink84.xml"/><Relationship Id="rId101" Type="http://schemas.openxmlformats.org/officeDocument/2006/relationships/externalLink" Target="externalLinks/externalLink86.xml"/><Relationship Id="rId122" Type="http://schemas.openxmlformats.org/officeDocument/2006/relationships/externalLink" Target="externalLinks/externalLink107.xml"/><Relationship Id="rId143" Type="http://schemas.openxmlformats.org/officeDocument/2006/relationships/externalLink" Target="externalLinks/externalLink128.xml"/><Relationship Id="rId148" Type="http://schemas.openxmlformats.org/officeDocument/2006/relationships/externalLink" Target="externalLinks/externalLink133.xml"/><Relationship Id="rId164" Type="http://schemas.openxmlformats.org/officeDocument/2006/relationships/externalLink" Target="externalLinks/externalLink149.xml"/><Relationship Id="rId169" Type="http://schemas.openxmlformats.org/officeDocument/2006/relationships/externalLink" Target="externalLinks/externalLink154.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calcChain" Target="calcChain.xml"/><Relationship Id="rId26" Type="http://schemas.openxmlformats.org/officeDocument/2006/relationships/externalLink" Target="externalLinks/externalLink11.xml"/><Relationship Id="rId47" Type="http://schemas.openxmlformats.org/officeDocument/2006/relationships/externalLink" Target="externalLinks/externalLink32.xml"/><Relationship Id="rId68" Type="http://schemas.openxmlformats.org/officeDocument/2006/relationships/externalLink" Target="externalLinks/externalLink53.xml"/><Relationship Id="rId89" Type="http://schemas.openxmlformats.org/officeDocument/2006/relationships/externalLink" Target="externalLinks/externalLink74.xml"/><Relationship Id="rId112" Type="http://schemas.openxmlformats.org/officeDocument/2006/relationships/externalLink" Target="externalLinks/externalLink97.xml"/><Relationship Id="rId133" Type="http://schemas.openxmlformats.org/officeDocument/2006/relationships/externalLink" Target="externalLinks/externalLink118.xml"/><Relationship Id="rId154" Type="http://schemas.openxmlformats.org/officeDocument/2006/relationships/externalLink" Target="externalLinks/externalLink139.xml"/><Relationship Id="rId175" Type="http://schemas.openxmlformats.org/officeDocument/2006/relationships/externalLink" Target="externalLinks/externalLink160.xml"/><Relationship Id="rId16" Type="http://schemas.openxmlformats.org/officeDocument/2006/relationships/externalLink" Target="externalLinks/externalLink1.xml"/><Relationship Id="rId37" Type="http://schemas.openxmlformats.org/officeDocument/2006/relationships/externalLink" Target="externalLinks/externalLink22.xml"/><Relationship Id="rId58" Type="http://schemas.openxmlformats.org/officeDocument/2006/relationships/externalLink" Target="externalLinks/externalLink43.xml"/><Relationship Id="rId79" Type="http://schemas.openxmlformats.org/officeDocument/2006/relationships/externalLink" Target="externalLinks/externalLink64.xml"/><Relationship Id="rId102" Type="http://schemas.openxmlformats.org/officeDocument/2006/relationships/externalLink" Target="externalLinks/externalLink87.xml"/><Relationship Id="rId123" Type="http://schemas.openxmlformats.org/officeDocument/2006/relationships/externalLink" Target="externalLinks/externalLink108.xml"/><Relationship Id="rId144" Type="http://schemas.openxmlformats.org/officeDocument/2006/relationships/externalLink" Target="externalLinks/externalLink129.xml"/><Relationship Id="rId90" Type="http://schemas.openxmlformats.org/officeDocument/2006/relationships/externalLink" Target="externalLinks/externalLink75.xml"/><Relationship Id="rId165" Type="http://schemas.openxmlformats.org/officeDocument/2006/relationships/externalLink" Target="externalLinks/externalLink150.xml"/><Relationship Id="rId27" Type="http://schemas.openxmlformats.org/officeDocument/2006/relationships/externalLink" Target="externalLinks/externalLink12.xml"/><Relationship Id="rId48" Type="http://schemas.openxmlformats.org/officeDocument/2006/relationships/externalLink" Target="externalLinks/externalLink33.xml"/><Relationship Id="rId69" Type="http://schemas.openxmlformats.org/officeDocument/2006/relationships/externalLink" Target="externalLinks/externalLink54.xml"/><Relationship Id="rId113" Type="http://schemas.openxmlformats.org/officeDocument/2006/relationships/externalLink" Target="externalLinks/externalLink98.xml"/><Relationship Id="rId134" Type="http://schemas.openxmlformats.org/officeDocument/2006/relationships/externalLink" Target="externalLinks/externalLink119.xml"/><Relationship Id="rId80" Type="http://schemas.openxmlformats.org/officeDocument/2006/relationships/externalLink" Target="externalLinks/externalLink65.xml"/><Relationship Id="rId155" Type="http://schemas.openxmlformats.org/officeDocument/2006/relationships/externalLink" Target="externalLinks/externalLink140.xml"/><Relationship Id="rId176" Type="http://schemas.openxmlformats.org/officeDocument/2006/relationships/theme" Target="theme/theme1.xml"/><Relationship Id="rId17" Type="http://schemas.openxmlformats.org/officeDocument/2006/relationships/externalLink" Target="externalLinks/externalLink2.xml"/><Relationship Id="rId38" Type="http://schemas.openxmlformats.org/officeDocument/2006/relationships/externalLink" Target="externalLinks/externalLink23.xml"/><Relationship Id="rId59" Type="http://schemas.openxmlformats.org/officeDocument/2006/relationships/externalLink" Target="externalLinks/externalLink44.xml"/><Relationship Id="rId103" Type="http://schemas.openxmlformats.org/officeDocument/2006/relationships/externalLink" Target="externalLinks/externalLink88.xml"/><Relationship Id="rId124" Type="http://schemas.openxmlformats.org/officeDocument/2006/relationships/externalLink" Target="externalLinks/externalLink109.xml"/><Relationship Id="rId70" Type="http://schemas.openxmlformats.org/officeDocument/2006/relationships/externalLink" Target="externalLinks/externalLink55.xml"/><Relationship Id="rId91" Type="http://schemas.openxmlformats.org/officeDocument/2006/relationships/externalLink" Target="externalLinks/externalLink76.xml"/><Relationship Id="rId145" Type="http://schemas.openxmlformats.org/officeDocument/2006/relationships/externalLink" Target="externalLinks/externalLink130.xml"/><Relationship Id="rId166" Type="http://schemas.openxmlformats.org/officeDocument/2006/relationships/externalLink" Target="externalLinks/externalLink151.xml"/><Relationship Id="rId1" Type="http://schemas.openxmlformats.org/officeDocument/2006/relationships/worksheet" Target="worksheets/sheet1.xml"/><Relationship Id="rId28" Type="http://schemas.openxmlformats.org/officeDocument/2006/relationships/externalLink" Target="externalLinks/externalLink13.xml"/><Relationship Id="rId49" Type="http://schemas.openxmlformats.org/officeDocument/2006/relationships/externalLink" Target="externalLinks/externalLink34.xml"/><Relationship Id="rId114" Type="http://schemas.openxmlformats.org/officeDocument/2006/relationships/externalLink" Target="externalLinks/externalLink99.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_xlchart.v5.1</cx:f>
        <cx:nf>_xlchart.v5.0</cx:nf>
      </cx:strDim>
      <cx:numDim type="colorVal">
        <cx:f>_xlchart.v5.3</cx:f>
        <cx:nf>_xlchart.v5.2</cx:nf>
      </cx:numDim>
    </cx:data>
  </cx:chartData>
  <cx:chart>
    <cx:title pos="t" align="ctr" overlay="0">
      <cx:tx>
        <cx:rich>
          <a:bodyPr spcFirstLastPara="1" vertOverflow="ellipsis" horzOverflow="overflow" wrap="square" lIns="0" tIns="0" rIns="0" bIns="0" anchor="ctr" anchorCtr="1"/>
          <a:lstStyle/>
          <a:p>
            <a:pPr algn="ctr" rtl="0">
              <a:defRPr>
                <a:latin typeface="+mn-lt"/>
                <a:ea typeface="Avenir Next LT Pro" panose="020B0504020202020204" pitchFamily="34" charset="0"/>
                <a:cs typeface="Avenir Next LT Pro" panose="020B0504020202020204" pitchFamily="34" charset="0"/>
              </a:defRPr>
            </a:pPr>
            <a:r>
              <a:rPr lang="es-ES" sz="1400" b="1" i="0" u="none" strike="noStrike" baseline="0">
                <a:solidFill>
                  <a:sysClr val="windowText" lastClr="000000"/>
                </a:solidFill>
                <a:latin typeface="+mn-lt"/>
              </a:rPr>
              <a:t>Inversión Pública Noviembre 2024</a:t>
            </a:r>
            <a:br>
              <a:rPr lang="es-ES" sz="1400" b="0" i="0" u="none" strike="noStrike" baseline="0">
                <a:solidFill>
                  <a:sysClr val="windowText" lastClr="000000"/>
                </a:solidFill>
                <a:latin typeface="+mn-lt"/>
              </a:rPr>
            </a:br>
            <a:r>
              <a:rPr lang="es-ES" sz="1200" b="0" i="0" u="none" strike="noStrike" baseline="0">
                <a:solidFill>
                  <a:sysClr val="windowText" lastClr="000000"/>
                </a:solidFill>
                <a:latin typeface="+mn-lt"/>
              </a:rPr>
              <a:t>Valores en millones de RD$</a:t>
            </a:r>
            <a:endParaRPr lang="es-ES" sz="1400" b="0" i="0" u="none" strike="noStrike" baseline="0">
              <a:solidFill>
                <a:sysClr val="windowText" lastClr="000000"/>
              </a:solidFill>
              <a:latin typeface="+mn-lt"/>
            </a:endParaRPr>
          </a:p>
        </cx:rich>
      </cx:tx>
    </cx:title>
    <cx:plotArea>
      <cx:plotAreaRegion>
        <cx:plotSurface>
          <cx:spPr>
            <a:noFill/>
          </cx:spPr>
        </cx:plotSurface>
        <cx:series layoutId="regionMap" uniqueId="{05B4A72D-B37D-4556-90DA-7DBFA08D4F5A}">
          <cx:tx>
            <cx:txData>
              <cx:f>_xlchart.v5.2</cx:f>
              <cx:v>Montos</cx:v>
            </cx:txData>
          </cx:tx>
          <cx:dataLabels>
            <cx:txPr>
              <a:bodyPr spcFirstLastPara="1" vertOverflow="ellipsis" horzOverflow="overflow" wrap="square" lIns="0" tIns="0" rIns="0" bIns="0" anchor="ctr" anchorCtr="1"/>
              <a:lstStyle/>
              <a:p>
                <a:pPr algn="ctr" rtl="0">
                  <a:defRPr sz="900" b="1">
                    <a:solidFill>
                      <a:sysClr val="windowText" lastClr="000000"/>
                    </a:solidFill>
                    <a:latin typeface="Times New Roman" panose="02020603050405020304" pitchFamily="18" charset="0"/>
                    <a:ea typeface="Times New Roman" panose="02020603050405020304" pitchFamily="18" charset="0"/>
                    <a:cs typeface="Times New Roman" panose="02020603050405020304" pitchFamily="18" charset="0"/>
                  </a:defRPr>
                </a:pPr>
                <a:endParaRPr lang="en-US" sz="900" b="1" i="0" u="none" strike="noStrike" baseline="0">
                  <a:solidFill>
                    <a:sysClr val="windowText" lastClr="000000"/>
                  </a:solidFill>
                  <a:latin typeface="Times New Roman" panose="02020603050405020304" pitchFamily="18" charset="0"/>
                  <a:cs typeface="Times New Roman" panose="02020603050405020304" pitchFamily="18" charset="0"/>
                </a:endParaRPr>
              </a:p>
            </cx:txPr>
            <cx:visibility seriesName="0" categoryName="0" value="1"/>
            <cx:separator>, </cx:separator>
            <cx:dataLabel idx="4">
              <cx:txPr>
                <a:bodyPr spcFirstLastPara="1" vertOverflow="ellipsis" horzOverflow="overflow" wrap="square" lIns="0" tIns="0" rIns="0" bIns="0" anchor="ctr" anchorCtr="1"/>
                <a:lstStyle/>
                <a:p>
                  <a:pPr algn="ctr" rtl="0">
                    <a:defRPr>
                      <a:solidFill>
                        <a:sysClr val="windowText" lastClr="000000"/>
                      </a:solidFill>
                    </a:defRPr>
                  </a:pPr>
                  <a:r>
                    <a:rPr lang="en-US" sz="900" b="1" i="0" u="none" strike="noStrike" baseline="0">
                      <a:solidFill>
                        <a:sysClr val="windowText" lastClr="000000"/>
                      </a:solidFill>
                      <a:latin typeface="Times New Roman" panose="02020603050405020304" pitchFamily="18" charset="0"/>
                      <a:cs typeface="Times New Roman" panose="02020603050405020304" pitchFamily="18" charset="0"/>
                    </a:rPr>
                    <a:t>142.3</a:t>
                  </a:r>
                </a:p>
              </cx:txPr>
              <cx:visibility seriesName="0" categoryName="0" value="1"/>
              <cx:separator>, </cx:separator>
            </cx:dataLabel>
            <cx:dataLabel idx="14">
              <cx:txPr>
                <a:bodyPr spcFirstLastPara="1" vertOverflow="ellipsis" horzOverflow="overflow" wrap="square" lIns="0" tIns="0" rIns="0" bIns="0" anchor="ctr" anchorCtr="1"/>
                <a:lstStyle/>
                <a:p>
                  <a:pPr algn="ctr" rtl="0">
                    <a:defRPr>
                      <a:solidFill>
                        <a:sysClr val="windowText" lastClr="000000"/>
                      </a:solidFill>
                    </a:defRPr>
                  </a:pPr>
                  <a:r>
                    <a:rPr lang="en-US" sz="900" b="1" i="0" u="none" strike="noStrike" baseline="0">
                      <a:solidFill>
                        <a:sysClr val="windowText" lastClr="000000"/>
                      </a:solidFill>
                      <a:latin typeface="Times New Roman" panose="02020603050405020304" pitchFamily="18" charset="0"/>
                      <a:cs typeface="Times New Roman" panose="02020603050405020304" pitchFamily="18" charset="0"/>
                    </a:rPr>
                    <a:t>196.1</a:t>
                  </a:r>
                </a:p>
              </cx:txPr>
              <cx:visibility seriesName="0" categoryName="0" value="1"/>
              <cx:separator>, </cx:separator>
            </cx:dataLabel>
            <cx:dataLabel idx="31">
              <cx:txPr>
                <a:bodyPr spcFirstLastPara="1" vertOverflow="ellipsis" horzOverflow="overflow" wrap="square" lIns="0" tIns="0" rIns="0" bIns="0" anchor="ctr" anchorCtr="1"/>
                <a:lstStyle/>
                <a:p>
                  <a:pPr algn="ctr" rtl="0">
                    <a:defRPr>
                      <a:solidFill>
                        <a:schemeClr val="bg1"/>
                      </a:solidFill>
                    </a:defRPr>
                  </a:pPr>
                  <a:r>
                    <a:rPr lang="en-US" sz="900" b="1" i="0" u="none" strike="noStrike" baseline="0">
                      <a:solidFill>
                        <a:schemeClr val="bg1"/>
                      </a:solidFill>
                      <a:latin typeface="Times New Roman" panose="02020603050405020304" pitchFamily="18" charset="0"/>
                      <a:cs typeface="Times New Roman" panose="02020603050405020304" pitchFamily="18" charset="0"/>
                    </a:rPr>
                    <a:t>2,225.8</a:t>
                  </a:r>
                </a:p>
              </cx:txPr>
              <cx:visibility seriesName="0" categoryName="0" value="1"/>
              <cx:separator>, </cx:separator>
            </cx:dataLabel>
            <cx:dataLabelHidden idx="0"/>
            <cx:dataLabelHidden idx="12"/>
            <cx:dataLabelHidden idx="18"/>
            <cx:dataLabelHidden idx="24"/>
            <cx:dataLabelHidden idx="25"/>
            <cx:dataLabelHidden idx="27"/>
            <cx:dataLabelHidden idx="29"/>
          </cx:dataLabels>
          <cx:dataId val="0"/>
          <cx:layoutPr>
            <cx:regionLabelLayout val="none"/>
            <cx:geography projectionType="miller" cultureLanguage="es-ES" cultureRegion="DO" attribution="Con tecnología de Bing">
              <cx:geoCache provider="{E9337A44-BEBE-4D9F-B70C-5C5E7DAFC167}">
                <cx:binary>5H1Lc9y4ku5fUXg9VBMACRAnTk/EgGQ9JJXedtveMMpyNcH3C3z+m1nO4iwmZne3/mM3KdlWFVVW
2T26i6tWd7TbxSIzkV++kJmg/nnX/eMu3qzLoy6J0+ofd93vb6RS+T9++626k5tkXR0nwV2ZVdmf
6vguS37L/vwzuNv89rlct0Hq/4Z1ZPx2J9el2nRv/v2f8DR/k51ld2sVZOlVvSn7601Vx6p65tre
S0d3WZ2q8XYfnvT7m+tN/uX/fIqDu/WRkyVBCv+Tro/eHK0/w1+coFJlcKfQ729u1qkK1n52dJ19
Lr/8y683w5ujDXym+ts+3/z+ZueGN0e/Tak/4fQohsWo+jPci/ixwRhiBqNvjuIs9b9+rjF0TAyd
mRxb36idrxO44xfZuWdm/flzuakqWNr9nz94yM46fvCdn5Hhm6OgyuwHYdvZuErn4l4sv+2C+e//
nHwAgpp8soX3VKqHLv1VuC835boJ1t+E/gIQW8eYAcbcnCCsHxOCdcZ0zO9/jG80H4D+CUb2g/v9
xgmg3z9//SA69eg/vsnzBTDkx5gzbCFMH7DiT7DEJiHIYtZeLA/zsx/Kb/dNkPz28esH8mwNbjcB
x/yCWFrHBmaYWSbW73/wLpbUOuaMGCYj5AFL8MwP7v7BLn+Kpf1wbt06QXTryusH9SG4quzofH0H
oXgdQ9R9sYAK6Fo64oyjB3TRBF1+zA2MdAsZe9F9wttzrO1Hec8jJmjv+cbrR/1y83lTAtib6jmR
/mL6xI65pZuU8a8xdOqX0bFJTMx0yh+04UmM/Rme9sO8vZ4JvtuXXj+w/zHUY978khZsEmxa5n4L
ZvoxI5hwC/65/yHfaD/455Gdb5/si/z70Xy4a4Ljw4evH0E3Pqo2wafsObH9omFax4wSThBmT/yv
ThjmGLz0/Q9kxdvRFVi5OcTKfgQf75yg+Hjh9SO5ytJq8+W/s/LoPKs38TfZ7rODXwaUG4gBaF89
6SRrAqs0EMKW+TVp4oD7Nq6/wNh+eJ88YILyk+t/C7DV5sguoVbx5V/fxP0CUPNjy7AIZFDfsNw1
YShNUMOk1Pq2cZ0kyICE2tyNXAXPMfVDmB9vfgrx47XXD69Yy6ys717WKxuMU4TJtBaBYE+ECEMG
ffDKk5j6M6zsx/PxzgmYjxdeP5LL9PMm38B/0rsXriwZnDCdWF8NFUqFkxqiZeoGN8jXWAt7oW2f
fFlmTTCydPTTDO4H+YcPmmD+w++9fhVw1uH605f/Sb8h8CJu2jR1RCxjkmKBfwadgP2v9XVTNKkg
/wwr+3F+vHMC7OOF14+kWJfgmF+4IgUVCQQbmmlShY7hc0wM4zES7zfgn2FqP6aPNvn4jAm6+77y
+nF2q3wdxNCqeVGTJdygBrR1vv5MHLZ+bGKKoGTx9QuTJPqnWNoP89atE3S3rvwNQI2//GtdHV0G
X/772SLBL2+OLEYpZ993PxNcR49s6sxCZG8Zyv1Jrn4A7c7dU3R3Lr5+gFdr6NGuj25LaOh+Xn8+
uvnynym0nYeXLFDxYwINW27AXvjhZxdtCvsnkwDeeH9j70csPudn9iP/4ydNtODHX3z9GgGtlf+I
1dovodnwsjYPGynGrW+l5UnshjYSQwhCOvtq85Mt1U+ztR/6ye0TvCdXXz/Ii005dgmro1VQrj+t
X7LwNVr7aOt4umceK14Wxvq3PuKkDPIrLO3H+OkTJjA//cLrRxpUu9n4L2nI0NvH4NAh7XoIzhND
hsqmiS1DN/CkeQScvDvAyX5cv984gfP7568fxXGKKXuYu4LJquci3y9nYlASoSbsmR7AhJLHdklk
jM1QLmFQqd6bie3w9Rxb+5Gd3D7Bd3L19aN8CeN6APMlbKJe1mBhzAYagGja7dWPKXhqE/D/Dv7O
dvkn2dmP7e5iJtDuXnz9yIIqH53U65csZ1nHlk5hwgpPUUXgnxnliH6d2Jhsin+Glf2IPt45QfPx
wt8BSUicvvznc77uF10wxFOdUMv8XuV44oIJsbhpsa9FrUkH+GZ9kKEfwfn1xidofv389YO5WIO7
Xa37rHxBPO9b+djUp00jiKXYhLlWw0Tf98Hb7vbnmNmP5fa9Ezi3L71+REdXdN/hzV52VwNjcjB1
bhIYP77/eZr0IqQTQie71u/sfPmfA/zsx3V6/wTb6eW/B74wLlZmR583YLl3GZSvqhc1XoMiBoUq
9mCjkxYh2DDRYW7ZML/WsiZ7nBGQX2Lvx7Dvecwe9Pd862+hBPc1yut18uVf5QufL9FNy6DMmp4v
0Y9hw0sYzGI9OIBpFP5WN/0Znn4A+tNHTAF/+o2/Bdj354le0MjhEBGEZ9j3Pvb5tze9UMGAIiXX
Mfs6UfnUqR/k6AcQfz0bNTk19Xh46M1PHcP5//vE0Lt13GzKz5sXBdQ0x6lm8phZ7QCKjsejYboB
4x33P1Dl2M68foaj/YA+3jkx1ccLr99C7wfYXrxqAftbaOYblDxOZWxjCpGYjWGYsa+YToz0J5na
D+vOzRNkd669fnDHjOYkq77815hwXdxlL1mYso5N6O7rJvs6IwtmuQ3xWEmGwwrUgsno+59Jx+CX
WNsP9J5HTODe841XBvo3X/gwYrWzuF8/natzZkDrZzpiBWc3dSghE/2xzLztgPeeLX6Or/1o/uAx
O0v6wUHm/1ch9ccHdL8fc3ag2uven4/eOqP7/NX75cM578mtX4PaXiAfxL38/PsbCqnr90PX4xN2
YuEPZLh7+2Zdqd/faNCzJRgaQbpumYbB8Vhgbjf3lxg+1hF4bxjy4HDkyKBwKc1KJe/PcEOgNg2u
M4ypScdGYZXV95cYHO/Wqc4pFC8RnB3F34+0X2Zx78O0/relf/37UVonl1mQqgoeDP4hf/jauE7L
GGd0ERxD5cgwYELbAkL53foajs2P3/43j4dar4c4c0up9LkcFLXbKsGJ3Xo60kWDVb7O9CH4kNSI
Nm7Ze905Z2E6ixmQFEZrNnOcaEk0KxEdNGFlwUBsilN/uSXiPZzCrvIJoxgxGGNCusFg4buMKkQZ
ra0od7k8qzxTeNmdCoidpNYHRPCqTOpPzxMEe3yOINN3CWoskJQXQDCWp0b2Z9LNm6ATVn9qqtXz
lBDE4aekTJjRMixYGKxyl1RRZwENciBl1iJd+otqXn5SonbwLDwnNl5Ui+cJjrKagg6noSCmjP/C
sahdeo2Pgkov8tztZv4inalFO5OLaHaIzPiYJ2QsDiPgkHqCik2WRWmcm00c5C6j5YL3yTUj4Rwa
bae/uhpMMDUIWBIUFOFlD7uriciQBS0bCtdEg8OS3Na62o6MQKTh4KSyt3Pc2HVI7efJ7jGdXbpQ
79o2nV4jTPNzHej6Lpnls2rlX/XhaSPu2Dx1eWvLK9aJYMac5wk/FauBwfw54lAU1+F/d+mmNDKq
gJDCDRtNnYLJDO/1SJV/lISkm+dJoadWZ2CTQ+EdhoJh50AmEBZV0AY4wKVbub2riTYSmijPDJss
1ALNw/PBrS7jRXjiX4TzA6RH2Ha1B2ZUDWZYWKcwFmNMlsm7BGcAeOUac/becLuFOuHzcFHamuMd
gBIqUlNSVAf3ZxI0umpjokGFbw00bmvlZnrq0Lz/GMvg7Pnl7BHkDomJsmSRlwWxapTbFCxyVaT/
wXgciEY271LpvUNeTlxuWJ+fp7rHsxgUTsZhA04/wjZgih8eItV5QVy7zUxekrP8ojuVTnE32KZd
pcKX4pBy4j2wUSjygpfmCM7r3V/fCigVCzUrxnUNsJGZYYhhYTnBKnKzeWRXM7qsc9HZg12KUAQX
YXZmhHYtnl/1GB2neMI0HQxHYgyNeUYneIYaCaU2ZLXb2t6Vtcpc4ySJRe/yWSqFtaw+cJd9ZHZy
Fl2WduToTmlLt16kK899npNDjExQt4iRqUQHRnhUO357YYW6G+TFAfU9RGUML1sil0WSDnhcblHG
l0ZXUlHn0sHxEBwQ7B6XBwbJIGewQJ3AKCc2madgQJIUtcuQaF3i4H6ebYJ5tIxuPQA0S0V7E83a
U3bAep5mKaMjAJUCdweRZEzPtldY9n2Z9a2q3V6fD3xWqA9Uzuvq/NfRguMPY3YFqZDOJnIs4ci3
VqRt7WoadXhLZ20dz4pMHVCKvVI0IR9kkPeBc506cIt0pmRRD1qhbO+jf627xUnx1nMKkGBsDyfI
bpdlJNoFv/0rC/xOGE1SmqHVpaf5Xe3WKhVNk8zLYJGZ5snzVNCo1RPPzSBphbzXgjYBeINdtGqv
z+Kilw2YX+eQM/LJW3I7WxK7tONOHMoy9jhvoMYZ1SGbhWrlxNh9PfXKrosaV88Hl1VKFFn7V/R+
m8bEjg3DzPPOBBqtnb0zTtSSnMWOdLjd2d07VgrTzu12ER6w6z0xg1GLgRgppIbQFJ3IsahqQ/Gs
cXlViNy/LCxTFG1iV4Yx61pDaPqBTGocP3uCHDPhvTOwK4ATYE/CRTewTBs1MzwbZlysKnvAdrcM
Z+AwQ5vbudvP4sBWdn8qBV2o88TJ50MovPUBFRo1capC24yMotlyabyH7YeWACPGXC1jJ5wF82SJ
HX3BlgcojS7rCaVRbWAnxXXLmqiPjFjpV7lRu+lZUAnSiPwycUPHuyxP6ZkPEdrVHWsRIIE/aZf1
wnSep7/Pd49HoL+Rn2hWVjZdRCqzdqOEihI1TulZIhz0A6q0LxFg23QmNulHoDw8oWNI7BzfF50l
pKPZ0bJ1hsDWF3JzSHvRXmXaWtp4fQtDn0N3IcyApDxTTu8iMJnEENyNBTmRi8EQvnMo8h+kOTGZ
oIw0mXujOHvROFxgt7Ij35aOElSwXnQfD2ePhyAcg9fWOg0fRQ3klrVLvX4+9IPQeCPS7up5Rdkn
TQsq+AgRkxicTTJxng6qrnRWu2bUup5cV8Q75OUOkZgYXd3mYVkGVg3JfrrsHGnjTWPO0bUhqmV9
wbNZAtmT+/yy9irm9romKQXWZMc0BVoSLoMxEl4FH7lrzrt3vq2LOBL14n9H0JoEQUqaqlFsFCSk
MOiskcJbDrDGYqnfluDFfXVArni04amL2Vri1MWQqOFxrYFcw2X4Of8cLfrz0aHRs+K9dUHs7vwk
XGChL9J59UdoK+eQjPfFkW36Ex8TBKbea9644g6JGJJ+qa0Gi15Y+YoNaB43xoEV77OIbYITZ6P7
VScVBUyROmlZYxv+ujAi53kgDxGZuJe+DPIg7YFIMiytzrRVU9pB+cfzRPbmMttLGbnYMm5V92Qo
KMjO+5iWq+YWLbiL5p06q0BZsptD2rnXBClEfEKgNgi77l1yiREHkTJAVUoKMHFNdHH+V+S2RWIi
N6/GpJQFhyyXXhfedR6spHl5QGp7sdmiMZFa3KBaI5U3bju1Oy0Q5a1hx47vajaza4f/2XC7nB9S
831bTxhKeBTexBFbsRlqhQZU8bxxZGPnS+yWF2YgKjt0gk0JFQsNKjPFTXXbfi6vo9mhmsW+XGKb
gYmPlmaXkT4H9Jg3uEZB5m3DV5YpRWo1s8z63Ei+7CN+ANBDOjNx27EFmyM6ANWA62IYakGNA0nS
IQoTH62nfZHIGgQrw7XOC9vA6n+3BjxxylVsMY14sAZP9xzfVDbX3j2vk3tVEnZ1fKx0Q+lskudl
JjIHYmngk7QIKoMXEfuc0wN6f4jGxNHqdVxYEQManr5q+kpYXiSi5P3zC9mb41jwoioYveAI9sIT
LcuwbyJF/AbCdOtKO51JKOO4hmidUqSudPlldiBmjk98EsC2KE40TJqlmdMONnSWLIVsKhHgi6hZ
ppoF9fcDunaI1kTXOivDXRQEjZvjs7pfZYZ/nmlQK9KJMJl1KC3eV1jYkiWd6J3nh4lWeLCyOjqJ
LyU4Kemwc9U7WWv3F7VDYK8DLZEC2V34V4Lko1CnRSoaoM73TIAxTi5k8YdfLzVNHqCxL7uCPTiD
t5uBoujQiNqNJ5rOAo3VZuN6K2/ezv0TwyndwfaEgrpXbB/ai6PxeRNN2aE3sYAhqMjgSaDXnyAo
iWfzYU5OILcRmnNof3FfbHqO1iRWcln1JFBAq7WDaAG5nJPb3NEWaDZWiw1n3LmFTjJPgY3IJlew
03GLQITnCKqfoeud/xVt2ln96Ee3koXIbNDAEHCkKdu4wiWUHNMx6rmKCbIqJdQ9PVHdaJfy7fM+
YY8aw94VY9OAt3fAq3gmoqgSQ1K/DJQbVuG50VizxCgc8NjrnKeHTGZ81kTsO7Qmi8xA5EleSwVi
t+bJNY8guEJcd/FNG4jgfQguTz+gxnv86g7J8fqWXM0siJjfAkmviATiV8zMBemaA1T2GcsOmUn+
kGEvKrACMs0sXeaXxIEN6wovYY+8HN72p4dK5XvqgCYc97QQ/ECjA+sTY6m1Ph58v+1GSV55cyJF
4CZ2c8JdKqqz8t1opcHMrw4hOD53B0ECDQETqpyEQLPjfhJhW5xMFQVO4rKFHlWTmdDDTfNP1RC0
pyhhhWs1vnne9WGbCl6F8iI3cOl4ZuARgSvZzRDX5AGOnqgvMAQNcKiJ0nGHO3WFfdtZPY7b1h1a
LjwZigHKeJ2a0ebd83byFOIJpYnIO2uosZbUrRtX+inJyULG3UxTg2iqDv6ef6hQ7BSk3ASquaZZ
u2476uh6OnuejydBDoyUWvB2O8YhaEG3ZFehG2VRSbIGSuhDn4lW0jlkJSvfGE5pXawyEh8Q8NOc
AYqxIF142bTFKRTwJxaUJEav9Z0cVa11DTtyq1XzB+iazefZrFwFF8WBUiJ6YrMTihNjAuejSzzc
U9TtwalE8baKhOc0UDP1RH9TzmEjemgLQM0nAQjIQs3UgPO3yBrbFLuSrUmZol7FratxYilwFrUO
ZLxS/9TX2pDMIgY92Ti3sMNJjT0RVJh9TDPfuNFI211YcZXNhhR6c6I1O0vZjW7m6irXZbSqqyI+
pb6hYdhcdFV3gqhG/ZnFAjQjoUlTG2YG6g+4Knvq9E0T1E7dMvZBJmmyUExj75lm9G9T2XKoFpch
6HoQV9AZ8zT1riM8P+ERatzQk+1FVQTBAirCfAldwqoXPOoiE9o6BC+KSgbLCiHT5kVX3HoJiUXp
Ees6bn2qO1Vfkw8w0tFK0YV90AqJyjqywddYn9O+L+ZeFA6dm8ZJ5YuYB6bbQ4lZCuLFgSFYmvSn
Q9K3Z5zJxjhpzJbLWZvEeiL6SkpPRBEqpciM1FopHNLzOPXqE9PSg87Fuh+sjSzBJx2NLLzqPKv8
k0OB2+0Vzk9aUgSzhDIU270mMWBhGJGbBrxUwkKVr620EqNz2eakFG3CVCLawK+dxh/4WlMVW2R+
2kUi6SIfw5RKjT5BhVxCsDeMIVrW0GdbJZKbggD/N5HXJGweki6Z+Q0OZyks7RSEyJRousavIJsc
klRYRht6dgLZQUxtrrT0umt7fKeFqed0tV8KqDEQX/Dc+EQVb+wsNmydqVtFNTdI88tQM7vYhXd/
t2c9qfNPEUuU7lJNytJpCx9fpzyVcy0zLZuycTG4rBaWafFFDjM+pwwrclWkNU4FVgM91/0sr0Q0
oOZdn/UVddqUptDKa9WKpaV8G/KI2nLovdoezECnbhuFRiFiYMBzjIh6ptN2yAhFZHrVwgyTMFnI
lvV/yr4K50UaDTlc4ropMunD9lzFRg3vP5CDL5rIkoPd6y12ira3Vtqg9281T0XJbCyB+NddGHuN
Y6KeJCdaGNHr1o/M06rU8kJ4BmnPtCiV137GsEMaas3ipA3ehtUQ3cTIGM4DK4E+sJfojShxloyS
hVBbWFk9k7xtlZC51J3YCDTXa5poYVXU+0C9urN13mcLDynoJkedluciaEqaCmmkMneqUMHLtYpI
hxxT+cN1U7ZVKwaPdIVjDkiPBEYeO02xZc2Vl0WnsVcGN4Y1oEVWIchW4lbPMhFk/qaUXadsbOb6
R9nnbN7VZrbQmiJZwuhRHztMQlGmTKnu5mkZrpqh6G0z9LWPBatK5dI+bx06tHHl9NRMl70KioWe
9d28SvNkNvi9VDZrW130fQ7JatPSj7gKPCH9lK98j8he4JAYjk8QWWYZYhs90QJsx4Olp9Ac8EtX
lgh2sJnH3jUQR88qjWenCvQnFGmVBsMc1wRaMmaeLXIz7N8ZrRe5oW5Ws7xP5aqgZnwD7zFPPiqY
6jjz9BJsrEwCbRH3QeQ2YQktXRg2fh94Fj2JURZcdlnQ2ZX04yXMJyW+S3PTAm8UW7cyjWDQq0ZI
1EmHzkNNz5Adhnl9BcJoBlFrygvcxux95JJGawJhZrS58yH8Sjcvijy1Dcgjb1UiIXHUVRRcKoMn
i5CnGwt5/lstKf15VcoIwobS4huvSy3R8QaaMl2X8vNeVrl0fT/V3uO2pbltgdmZdhTJspj7g5G8
bVKTlTbSy7qytSIozxrfyMOZrKnpeOByZgPVM10UmuGtTSsNrwc03CkDJTOP8RsZQkOWWH1oa3m7
8SDmCBjGuYb2LRY8zcgyN5rUxpqVXWEtkqdlr0UnBEX9jIKDsTNfvS3b5o+4IUjQJMzOOfLCTjAF
Gd4AAgJ3cYcy/bagzXvD6vKP4OduR/GIAvN3fdGsrKaq5rIwNbsu0LgQA2JAkeV2VXZK9Kg8bWia
u1Jm6qLPrEhQrExRymQj8+JKMzIgnMpBRJkfnZYoKdw28dI5aZASJoUk2sBWKbQshA7eoKRQGvjR
zAphesnSlAPNAFM0GatP40atKj3QbxPdkkvIWfN5y73QjvX0tOQygNsrfa4VPVg1jBAKLY1LoaKS
Ot0QvIN2txELXw0M4glHF81QxYCHmSqRjwkoknV1yT3azaVUw6Vs2vKjEaJ4xhtF/6wKxR1FGLRA
W3DYgNiGEeT/YZmaufKtdtOHFTi1Ni1FZUDzzKNEE1nZ5k4GxG0z9TKRsdx0VBBy20i7/gxpsS6I
DD7ECfIc5AWR3RhFVIF25SWMi8kTFheJk8jmY0JjyB94chJ1YyG7QpcwykEcZfFiXWp6Nwg8VMGi
rlPNqZPgJjZ5PvdJap1XesZPNEOeBP2gK/Abgz5PCiZjEWu6cR33mrUMm6S51HPYldZVg5zKjO+Y
b2HRllgtPJjAsGOY7XCrBoMki+6SNc37ImfWheXr8QL0hV75bY0WVdyGdqRXkLeGRnsFqVds60Xc
c5G2SC6RwqmdeT6xjVLzHIjAoa33UFHhVqqu4oJ7ZzSPaugNRNll6OPIzpK0uCJGw04QRMmlirt8
QZt6UyV1dJ3pStmVxW0i/yhqbWZyl5c3xJDvE5PItVnr+mlk1sVM76TTB1VtQ8lZ+6ClMpprYT6s
lNcWi6qu0C3uEyhaojozroKw1ERSV+zMI14CA3zU+zMPewrVpgyHhd0FXSFFMoQ9yCmAzL0OIgej
OhGcDF08o+B/oT+e09bhep7bflJDPhOpxE0jnDohnI05qVXrLU1tGOZVT/NS6B5Mmdl+T70bNajU
JpBQLis6pPag9ZXT5ArcTu+xZT6o3DG5Ucy4Xmp2FVnZghQNnZPBV4vGY82i1WlwymsvnxGSZUu9
Bs+dDH2/NJAsTvUI0xnqWOJCRQY6vYN6S9N65Y389Nn5IIfhY8VU4HqsQicpk1ywwCSOpkX5GWEK
8vYOV6BZMCKKMFylrFdOoXolhhrGYS2jrM/9wJc2jM15oqjzVuAEyt5D5cDEB8wq5Dq0RDXDhEJ0
YUCFMlWLMpam4+cqgC0OL5eWNNmlpzfYhfF1UGeONYcnoeUYMEEpAglTwjrLdBtKgeEMk1yJqrKo
3fuluWyTKDhBLeGJbVUFAyXP9MylQTC4Qc1p7rSWH5KZhlQEyS9EzVndWfysI1aOxoTNDAWOKXkb
YOafYJYMsfAaIm2lQsjKC9+L7Jr19BrYixoxRJ3u+qjPFxpU0N4yyHz/rFEKkarOteI0agIwazMo
PtWAwBpCgYSvQzFsrkdluyr7Cr31q54vqyFt8bxMWnpT+k2Z2iwo6TtdlxW1ddJpNkxVdfPACPvT
LIvquyCGpWKFKmewkPpUQdrlFLFVOXqhg5iMFq0kDZPbXHpDJyKGk48lL7wbFmX1+4DUEXNC4KAX
MPChvWUDRosy9bRCVNQHOCPW6Jc8SeSiCNvBCQhnN2YZFbdWhtBVCDE7WBRGLC+6sqg9UWpteoMw
GnI3GccoF//WohBWoDTitkF7Zcl0oVutmxQWdPs7LTmwq3zSFoChQjwOZlF4QQqk+JNdbCcjTvIu
7FzYyto+xqJvDkxkjdPx01IFtMLgeJMOg99w2pDsbud0VeSF9PrWxVdtdFISu41FejtAZUbOmG3w
NbnKkQ3e1a2W+BT8+PDh+Z36njXuMDCpduUw+p763dC6unYT4Zs4jQ9UnfaUAnYITDasXZQQL42B
QCXDfFbo2I6KEH7ZWwTDYERBE5wWB4bpnvY0oRq8LdTJ1jwPWzAwC4RatY5XCmqD14F9eQyZAZS7
Dw9I7Ku67BAcZbBVv8sK8OhKA4LdrHNSCDuf5AW3lQvzWp2dfkztQ7Xhg0ucdCysklQyY0BROewO
u8MC3MdMXhOoeoORO8/ryD4IKVQbYNwVKg/w5+7y8rjLzCBFrWtC6mRrAZGOGXvSgbTfRTif5RCO
DmjNXsPYpjlZoIQ0qw9yoDlA/u0m19Ku5rQQxXwcdakg7bIjSJNtZGczbUk+yPnzS8aH1jyxfTPL
SW6Na9bnxnws8OC32BDkUxzZZiJyt3agI2+rVTZbPzQcEgdaAHP5Ubv1U/HLA9xjfwPeJzL2zaGR
Z04QiBqzGCIfuEmZ/9mgkJ2qQ32pPfWsHRITgTOj04nkeuv6vSZScqkxz2762wNi3eduKIbflWAQ
HXpD92LfspSch6VRVONCzhSM2ScnaBEr23etS/1DZ9eZqGfk3JyD74fTBeSy/8NcwoZRruoDrn2P
yTLYTUAVCX6pGYzc3uvfFiNx4Se+5EyHRk65pJuxdR8s0/P6flgadm7+AYUefwflxNPvEJx2gGFi
28u0DgjKZXjbntQu1Azt8CaxDTgIY8xgrNPuPwbAxl0BUvjQzpCbzDQol62IMObWocAzFoJ3a+TA
DgBAEWABxdqJfg9WYXa4j9H9lNAYb5IVxBuBZ6nrz7JDxdJ91GA6H94xd38EaDrDGvolSmPSImjp
ci4iKMyNfUjbu/HuzLfB7JC57HGP0DyGUxXQQ6bwMlFrsro4NiMZVRy57CK+ve9z2OWpvhzPraQf
5YHjTU8tBxyjjimGeXGoWE477+YQEq5ITFyV+rZpnFWDcllzKBnZU3Bm8DtExtdEwRkqE15Es+uF
g0zvDcj0CJiONx+W7FOyQb7ASwLWgtzsIjVEuMHXzxvs04YnuX8FM2QnhMFI/PSMU2H6MHvhQUI9
TpNhmziQ0S3MOZ3BhnnxPK09crRgLhfeAQwz+PCrBiegSdkZQebVBhwmkDeViWeBbN/1cXJA9Z96
dugQwCg1ReBLmTnVfC1PZOHlAayoKoQqb4N2BZU40ckrmh5Y0VNvB6TgfbbgYAi8G2janTbiMIQ8
NTFcQyVnQzS89cz00DD62MHfNWQOnRZQQMuiEJv5JIOUfSs1HirDjdR1AEfpgo9BV9kG+sMbbqOB
/F/2vqzJTlxb86909HPrBhKD0EtHNLDnnfPgzHwhnB4EAgkQM7++P3xcx84sV9Wp2307oiPOS7ls
ZyaGLaS1vmklI72F0fE/8QxD8DvYQtdhrO9vrJQCfal0cdH+Y71koNjEpqjCqEZVN4fPf74ufvUU
w5CD+8XwBtTi79aFKBgEjYZ5mxryYS6XzRKQw59f4vdLD36zAJp+xNbC2fO+DO/7bBrAZXibsJ4j
x5WxdLJksS9/fpVf3Mg6eYSzdUwmgkfeixUU/NGtwVUErZIKwrdVcf/nl1hL23ergcNzC5tKuBJi
71/XtBjaMHWEtxnEp3IEUW8W0Czs7AT0L670q5sBv4foBQ5/L0y8b7cj0DJtaXjqbah0ti6TH3mp
i784NH/xscBcSTE1CccU3tl3D6zvtKYL5J0bK4G3Nh9LOsV1OP+jFvhuu77+x+P5h2n4U1VDNymz
76Ow//nb/3nx23ztb+OUf/z5Okz7x++u6i/mrrNfvnQXH+v3X7le759fist9v/7qrn7zm817n/dv
duZ3Tu5/zOz+g798Y/N+E1fwm2X+m80bFmq8oD8tod95vX+bi/uTufu3b/rN4S0wu2p9OUK0wxjJ
7OJTGL87vOHpx0HrORi3wYAdrcrfHw5vf7V2C+g8cXAgpPKHw1v8B8yI64vAYdJFgnD4dxze8Ey+
X/OQhXgCNSWsOPCTv5cZMGO7vFUwb2dOdwKv70c+XE4nXtmHqhhV5C1ZtskWQiLgSiut0u/W7iIK
x54kLjf31PC70iMo23PywpvuS01FFwEYSqOgEXlUqdREReNeesFsNoMBAqdJPUSiAnRjiqMRskom
abtb2bjOthUp0CSnv3XGleirCWgdxepkCab2GJgWsH0NBJb1x6JPtzkL880UFmMU9sBO63KmSZ4t
H4rJvhQBrHw1qeKcoVoWEA4MgMyE31yrRjyRAHbVgLh7pxN7MzTHesY9LozcDL2V0RiQh7aj24E0
H/o0e2HTuFVZcWpZmLCQ7LOh37tKPHJ49lrjb92hOUyLui/H5hiSYadz0CpGeV/n+RX64y+zb485
BXpvRPWFTQxKlSnzHj0y5W7UUpk/eALYpUeCZl8Cuq75AArJBbFji7sswPMiemInrob+Rk+CbKF0
daKgSu0OFhV54Q8CdSGvH4p+FHvoHHQ8TfKrD2dpRPzhkQXFsJ3MoKKS2hZkbHmeTX9sbbDPx6lM
unE220EQbBEWxIa/aBmREf9HiunJljmUF32rIum793lWHkG+3JoAQH3ets9M06OuxjqqKamS3tMv
cnBI4nA9Q3ulj71DQgAYLo8Bc7Y7jxXerqauOjjhRHZW1CYxJg2OLrM8JgILp1qqBbw8CDW4gHMw
nuG2CIrrvKuAvdKiiqTTQj3llY8GdxkLR8kYHnkZzaS99YkL1Hfodr7rnXjp3aWjOGJTg+LSzi4o
gsDGjUPVUeVuFfOV5Rvr9GWYwGJ3MKhGDGdADG6ojzvMNts0qQEk1y7NdqBlcMxkNZ6zMGi3otPk
aKX1otwH6j+vLo96GF6Awoa7KVBsM5YVSWjAmrgC8JdUeWs3w6S+FjMM4MYWW+q0fSS66UIK+1jy
ZoT4dEz6pjv2pP6gO3YFrPNaOuIZr8tuWtyNHughEMtJjXg6s5PrSKV8s/j9Z38OsVyKcIq9DJ9s
aS9BgJcRrCDPwi+vHT11B7+rb9ratHHjlp8Gyp6NXzygRDXRnIM8N7A4xl2vwWKDrok5oNqTcfsp
cmyVMKmPc9A1qxlpibxJfxgaPJgOSgbB7FbO+HUaN7OxIIDnk2rTi3quBQQs5KxtfuzHMqEDnOEK
R91E2+PcBJ8Jtwcy6wNYna2DncYZpoueiIe57zduPe7AmO2VcS74CHCzMvdizs/V0B2kB+xGePsh
cA9DD9SYd07cyzLpnS5pUw3Gvt9NTXoWeb2lbRvryTlCfLFnGd2MXXoNG9BVCsA58usmSam9RmT7
zvM4KDvycbZcRpXuoIGiN5xV28F1Yto2O9XII9EuMP3yqpuAafi0jvuZv4BFvRbWAcq741eTym3U
F91LiLcuKpi+BrKeb2ryUo/5HHncNJveAxbTkjHyU3mYWbYko2i+ylYeB9ru/Ek8qRG1ztJ+6SvA
ilk47PrRggqaCY1oNT7psdqbqhgANgcXqaNv6MjGuG4p2QRGghFxlLjqanut2qlL1Awfh+XzcsH0
cuyH8lGU5EMbsq9KyaO/NPslzE65LhdszMNu0ukYqSK9lKV3qGrDIwKDsvWX4zgWmyktsaD5rdO2
F9SZ79x2eO0qda8X57Jo+K5wwjqatXOQ2QQ9OIXSgsPh7ELNWqmj66WAZCd2Rzx2hLNxSzio6aWA
6bTPdtSKCGTaa0j9zZA2W78XO2Y98DxZ+Vkt6aOXybtALZ8oh0yDEFtvTT5gwY6rhtLH85zmGkRP
c2OZ6jchyZ9MbnfEdJ+F6aD5qbBoq8K9cbDqE6Od8UFrUCGcBAJyAePHQda2iZ93X23Y5nHhQ33R
d80LHJH8evByOLkIXSK0YuYi7MfiktiWJE3viMgq7KT5PIoL49onW6v+voc6jITjS06GRznPl2Mm
YqVtLNzpKh3oGHVtrfbYDHkcTubpWzHyt2qzP626fi66flRxyH+txs9IlLGfvnz+bxtj808ghZEQ
8/9B0QZ5YLBWTiiY/jii51sk1U9h4mu199M3fi/dkJ4F8TeAQ6xBF2HgDtqF30o3TCTF4KxVzsuA
zIj1r36UbphaiwkeiMHEL4jO+VG6Ia4LZRu8uijoVgPP3wrngefnfekGmB7RJmghAzRdwfvSjYbL
WNRFCQ6ty677WZ1lobK9gYzgddEpFAGDKrtIkbZ8MrS112YwQzxSC0w47V+BKC3JKgmIQWIUG96A
ucwmAwlyCLVSXnuRdoIx8vBSIk4Hek+6hKD90jLbeEVRg5pqEtVAleKgxeBwdEP7n39gpPlaDMNh
bFeJxgQ92ejEOCKbRDbpJyHJXT7Np5KVBxPilMrb/GTrrEGZCdkbN5TErOAPxjEAZXy/iOapqjbL
kpYbQxmJnLpN70la34SzU8asIi8yDLGZVraN3SJrD7wWYIDrMN3NnOsdLzj8NQNsL6VHz4tvHybt
dtFYQsyUtXA58X44N2he42VGW7mk7V0l2kvocqA4MtNnZjpyELlJL2wIZLGo01czTFXEuXytZpxb
pXUJ+vju3Ezp69LZx8qETtQZr9jNvQIsysYGehCwvX4zN7HKWL/tuI/Em2q5In6Yxzkfs3hEgk3k
tAXI6SmLlFXdIc/VJ8gJ701Zkw1jud54YfvgCggj3TL9MIsJVAnzEF8hTLnvJ8KuGgf6s4VOZuso
syRDmba7qR5pNC3lGLXj1G4y1L1RDawgClJsw10FANlI/KdlDY64UrtRY1pY8XOURbOXlpHoh6uu
8dVuYCY/6AnarKEPoNx3iA/FUbNEVVdeBbksDtqtPjDaQFxeehX0AqqLjB/grHDrNs6By0XE0/3l
4vjjKctQjFMI2CJPs/tadG0CRwuPKQnlNdMyjBm3dlfO7oVDIGubCgZqmJRVNI3kaemhx8hnGE5w
f+2R9AbBEnJyEqLTjwVzmggPOosIlSzKlb+znLxAmv6h1+qa9HKK56ETW71UwQ5Vxce0Kc8gaY8M
RwFMdVgOmcbeLJTuIjcAbdIPn02l26gawjLW6bwnJQxPKH7rvawgn0gpLjnx+jmn2R3vSxVRs6Qo
Zqm7yYsWgVlLI/akFtdKoZyitH3upC4eq0585QxidbcywJB1oTdBNZBTONrHgOkHMy4fmsy0Uafc
Me60qFGKdS9OwJtYW/HQCHvbQG6WBJzcjU1wpwZbQjKjLwgSPjZ+w8K4lupLaEK55yM8HmQMQQ2z
ixDk5UMOQUIyUZiRWNkfoOO86vz21PfikmXZOegqjeYrayFPQWnmKSj03G4fwr7Wo9uFfKIaIi3p
dTqN61os77OAXeZsuuB2uOyhvsQGobwXRH/NiZA42IlfFftU8xfaTzaxrK3w4jvXaeFclZ6Ru3pe
zKb1xz4Jl4LtoDJf3znU9SHUfk4VfKbllCehU1J0m8FxMQHfEacVmxaKrkgNeJMCsmQ38LxA3OTS
cUsm76kexEPVUPxr5urEx24f2OyclfO+bu0Ud3A6thPybsCzyiTwyWvgrrqwnupdR/hRBymEMkXv
xKlo1upYyX1dmRwCUPcsMlPHABdtgZcKH4MKvSyumi48hkI9ht60oOMVD62VWE2VKRKlICnjPeBm
xKjgoS0z6H1C23joanFA2EA8GQ/iIoK+16fkq2CQsFSpySMNYU7UeAb6JFbutJuXSVEsGzjKTk4H
Uc6/S4dfjsD9GboBO7hmXP1x4fB26sovvvVH6eACJncxVROxUeAc35QODOo5xB8BxOTA7H7UDagy
UBy4mJ4MHAa402+ZfuI/fNQLAHGBt8MKEgR/C/H5BtG/RTkRHrhOf0X0EwjpFXb6mW/nrS+LPByW
jfV6mPaqIItJgbwAX/Qd9HHqtYG2cTNJOkT42vyOKP/VlRLpfVMnI/BQ+wVnTCSki1220z1OMHLS
vQlP5QIdp5UhXhwFz7XJlXu2RMCAGOSwYWX+fG6qKY8nSj54qj04LT2gdf9QY6M3Fd710I6X9eB8
BQQMlZ6ud3nl3vRNdmAVwzG6LPulFomR3vXAy3uIka+EnvY1XQ4pg/bD6fk9+FGdlAMETiRr7uDp
VDHcNbEIw7vany/nWrGk5tMHl+jXtCBtlBrfiYoueCm6/H6gNoCgz4eqFtIyi55RhsQCbkh5NCh5
CRb5mtLx4Gl+NaI9hug+vejHsI0r22SJnsIsQaLWFvGHw8Y3/hQpHyLjLjMCBwl51oM6DPkMZXmO
YwBBiEm56CWq85CEiPcJp82aKxhPLQ6mNgvnpPQrei6EYUkn0/KxRLjWgdo5S7IufZXIQImolFBD
/aZI9cbeQvNFNwKq1NHPWdR01YcfqtRqrS8qGI51516lonzmdcEjkdo67qSZz54j3O3SOxe9roOk
n8aHmqcy6oC6RAHObFg6VZW0Y/11DILn0UxHB8L9KMzy6darvPSbgBXMyUk607FXPcrG7yJWyRyy
pQuMEIMD/Vbbj8AxxPaNpLUah20g6y3rvC0r2yBSFdBAnXX30JVHNOxwOzP2Tmo1IBXLP3aowaIp
983Gz0Qap4FVW9qjxHFDeXa8+Q55VBepymrIZcabvJpuoFs7MMGPckD9RNLywSz9A+2bNhYVZG28
BFRVovrrwDZFBUnvJ6ffzwxWwUZ+F8KmpMZJBYStDKtXO9XoCL1lW6fQj7hsW7XZqfO7bV0EN11D
IH8i20pNJ+FmYAFFgbSTcT6GNUTAre+ZrTb90zA2897J/H2VzVWSW9C6WXaFNv4xy9z72Z0+pAJF
Mu1Qrfv1/ICcz1ff9rtwDhycW1MdySZ/GQIoSnjZA6qrk7o3F7bJhzoKXcBJvF31k225xGNhaDQY
z8R24ffAmPcTAUEwF+FTo6AS1qPaTAXE6t/Ut4Mamw3QtipKSX/jQPGolD5qt3l0VHDSsz32roID
LtMQlAyzSCTrm6MzV09Am4EjQmAZlsOETJKKRzKch3hZ1B0O4G3pDSdfTLAWLG40suEQzE7i85fO
Cc8eNhpAGnfK72+aPr+AlB9BcDM0mZD6buepefJtfQWP58e5mG5Q+9ioESW0h7a5hjovaReRZN6w
kabayrK4bw3UyKrb1XUGEdWdaXkM0flnbIMRcLkTujigJE2KZofOcYboo5ghLiAO6fIViMB2lY7K
HhVpNu8GA9eG438c1jApVeskaPJdybCWBJysxbxLrXtaVD9HhTefHEY+c+NVcTi2kKcvpUbr0Fzn
IY2UWYXVIvwICfJG5qiBx2XrePmhsalz7iEInYblU9oGV27+9ZsU2SnxOmdKnnU97aFxv9Kyo5Ec
nXvoePfdWD44rNwSBk9TELpJxYtD23pjNDpOHxPrwisQ0nuVwS5AM3lfzc5twcYPkKhvWNbe2qXu
doP1TkI7N15unkop7xubn7gPJ0U296emcM9UAR13DZpF42cfc39YVyTHCiwl2WnAfTDhPOoJB4sQ
sLkDR8us++o509VYqfCqm/kSjd6Sb/hYP9UtIO95qaIB5wiEnp7+ZEWZJlUdXJRjcct9cmadRGgB
szNeSUCU3oRlRxo3RmBiDgltyU9Vkc+wFYBbzygk8EY9Vwuvk8IuLcwIodnMg9mTsJuioVHiUNZ5
AHx/vuoG7AvBqKbYDqV7ROGKO8saF3BPSjY4CbIdsns+lQxuKR+2q4YV+b7Iub8VRbUVaCEFUdsO
uT5pKeDNY3srfZN0akhjAehKVu6wq3oXVsXQ4hDJYCaKINCE5QO5IVta0zOCUMoYdKSMc9OIWLoQ
QM0gIM2iu3NVEBEDgBhiXQmxm6du2ATS3A8cnn64kV4qz73RWfY17TuxuqawkXs4Jx2dfmDpqOOs
Kl7DNV21Io9NpYOkbPl4ahYGCqbz8JmWwQOb1C3SZ+7TWmNzzyq0yv+jTgPuoKRgm9rvt60CAqao
j0NdNdGYZn9FwgObeUe7cgcRyGDHMNCaQqHxtiD5P1PT/F7AsCb4BeB5AenQ34lbzFIhilgMdIN8
mMvVCFHlwX3ehJcFqxJvmf6+nBIgESg2KGCBE6Hfe3tz/6J459+Q33//E54Wqp6/4GnztoPBvfpv
l5jJjH6+fMvzfv/+H5QthJpoBTj9VqB/x/wwLwEZ+mABsHyQuv+mdl9z+FeeNlwX1aqz+FG8Y+4V
JDn46BFx7EJV5f2d4h1TQ9+/K9AxYmoDBNUMdiIo7d8uJz5RlGo44ze9I49cOycNPb8H/IamXkxR
Ss6N97mmwXGanyDs38iy3oZhfwCrB/uEG7kL31FqN2WDPaDEZlFq2wOv6p6ge6g3o1k+pB45ihSW
CXlYKCxt7X0+1x9S2T0vHjwrJHh1CvVMBtQKVvh4Z1Rsa/swZGRfKLufFCxKU7UjQ7sLA8hbBu1t
xwGpcsU8XroWptM2ne9N4RzHyrl2ubrqDRSphNfX0ButtqPARizob8ohXyIJGCkKJX4On4tnqLhO
FXHjpqFHr0S+YocjawFTMMIpV4NjSbNwSvx6eeg8/MgOoV2FRGIHOY/wMsGsEnt4XmNhY29o9wK2
yNzquwKlggvDq7+cKw1n15U/ptteU7haO3/n6DKZzfPI6X3VhBHk6Nul6s51hUCORiy7BjSUnsD2
MkCpzH8SBX8OB7JzWAbIJhD7rm4PlQ6v8tGcguJjhnjNkH9eYF64cVQF4SRMtHMIZ1/u5DvUk1nU
DtVZkOGi7+/aAbxukV5AkEijiqFjmArQLx7MTpWT7v3R3/678/+Lzv879r8Kl/649/9fS//x523j
p2/60fV7war0CzDJbm36cdD9IAzw9dg1IJdFlCK+5ufGH7O+geI72DtWBdVPWo/wP5BXtSbQMNeB
FsVx/87m4a2qkXcHLRRuHrYqqC0hcnovhJYMJrcSFjB4om2wnecOIQ99ixxmeBD7sTvzPHUiG8Bh
QGFs3QWzP11Z04EHn+ihLEB9Aazuz8BetyoNcvQM9SeXjK/ULc5E5B/5N5SAw1pZultXzrdwER5C
pJhGNhdfhJOujDU4TDG2V0vfvDYlYPuqW/BGtsGNKsV1wOrLqh37o/UdJEFOQXpoOBo3TobLKdVf
lMxQQYdzk3xzu4d2OMCif2K2vtSiuvd7e6Nc9AtqlJFUCyyzab6fuDl4To0wJMe/b0P0RjK9m0R4
69nFgURewCFD5zyBGELD7x52h6wdjvmSysQUvtqTrpdHStDt6yo8B74MD3C+h/uiFMV2osPdIhoA
0Wq0MRxLNgobBkQhBIPaCxPGLceWpywo1oqnaaQ9e8VLjnztUGUbS7jYojT61BWm3Obp1B0Jb8Di
CFTFxlNQooS53c/UuJdpT+uXtbCDPi3tbkF0XpcSeUtFv1wOAmjrVOkbkbkQEBBPnEa1cACnvolN
ABMmaIIi4jb8WvXFdkjtrW5rmD+zeVv72eXQjUDKCTl7yKuMM5s+1z0cAxLdYrLAgZwEJfyiPq0+
SykuEKI1RaRhLy7vH4UVOXhnc/Ros+dFuKUK8fpZVdqEcJYmIkidZGy7D7Ckbq3DbirTAwQg/LIZ
sXsheCuAG9STO7uwx97p0ef2NY+qmcItljMndmAcjHAsXo9TVsO5IK+FO9PIkwALSPuasbCPM3gF
I+XSPCENFpbXwWQw63PL0K0EPbbU3gvLZHK2ZA4QXlmAOy4KL7sQs5ukgWOTuQmXxDFAR2iOhshZ
cMoQA8kLodWMZet1cFDMQ1KndozhqbuoG7jlfTtwgBQjiYUOz8MS3ntjU8dwBkKXA6T/2oHh+KSt
B1eAyuDKNTM90kGA2dLt/KWBlCcmS/rKltndVEDO8O9kbDsBo9tSjtgpxDuA0vHNGKUluU2Rnh4F
eLDaZei3pbNvveW1ItUSKx5sUhpuLQ6UzjqgwBf90s7sBPvVI9z1zwMmmCdLh7agVumucUBbNcVX
zuubvPRm2MCKfaUovIwBeu8QMWhgj841VBwg2RsbL+UMdyLJ63jIwwL6JwZcmrPPdGWmfB0AFMoQ
sVys1BUCc2GLBRRjfUgkUuyMUbpSXSE4L7+c7b53XW/bEOhq2iq0SdB1TcRVuMRS1HQHZwFemNr/
aMGpyQbHb7NIHSGfQh/cKv3YTEsCp+q94/DXZqXlWqBte4H94wo5/Z+XlbybU/9+Mtklg0MWDGM5
IL8XecEL9I9dsHR4G+Qn0Le7vsYTreEbjZaVL+xW5jBcOUSIM+2BhboF6cRgjaYCORtZhlzaJb/0
y3B5WCi8HkPglZtpJSkr6JoicHl0A9T1Ae4XAiLAhxt7pTehBD+ZFt7uXMpD0KstAJ9zDcn/MZ2s
E6t02MkyvS/BnGpdod3vngl3viygVvEqTxGbdAJLrL8KT7KNn8J7CX0JSoAFcRt94Y6o+0oYWuFI
RH5nao4+yxUYP6eKNcCPqEWWRzybdH5KZ8I2wq+Almr+pejFnYR6J6kUAxtaOfikJBkOUCjfKGk+
ByS89wuiEgEBdgSxDokRPxvGpOULTPEtGE1nApdR4uexMS8hF+MvArxYXE3gRErAr2fdS2QIj4CT
89LB7ui1V2Eh/W2DldIyyMjBKRvwLVBJtbM9t42LMBCG++DelXVAzIjRZDHkWUfLAZrJTN2ENZyl
4xCAomSsi6cR/GLGctA3Nf3cY9DBrs8EYG0orS/TQsKS22k/CYMac1NU2wFfFHonizmBG/wVkubx
grdwRPGUP80wSW7bVJgEUr95p/LC38BV+TAUPk6TusV0s7SPKgF2apjldip1s9NAJvZovzmiNmDm
4rZrjx2bYHd3UgZclToI6cCO43de/g+eBsIMTCf6rr79eUTP79vZ1a2H2fSYZOAwnOlv+4H/OoPg
j0uC2/iZPwjtr91zEgHuf+2e+4XV6O0Nrg/gJ6vRD3dgl9Dt792B/0JK9O+rpLdXXFuwn6743gCJ
2L/tdwMkPkZMbPlLO+IqwX9LyLy94DuJvtP9v7Gx/vMT9d/lHP6hjfXfqMQfoxLf24OV+fvjnuLd
6PmfdUj4vh94BPg6EIbwUbNV24S/+oFJgMkGWwj7CloEdB8/txUYpg1IInA8iINggfwZk0BHQUUo
ICRfiUj+d9qKXwTVrVNkXFCWAp0FBvy+fV9+PUWm3uwiJKj865Nk1o3tzUuzestx77hn3B4U9m+v
+l83xeX3Jq93/5J3918v6OAGp0IwOkMakcQsAAXUZGjv2gZqWOjPh+G2A/tSuD0KQ3n704L5xQHw
V8/h3W6lWYpEF4qr99Dghuxu6THeSv+nZlwA4kJmGj5kzHF+h9H+F892gQcMBgV/nfX09mO2/5zt
4jiHnJ1qevxXZrv88jP0oaMDVgsnBgq0t5fBK1I6qhmRrK3jAxIWB0Bfm0rHN9nw3O9v/vwj+9Ub
A+eP8IFkAQxAesbbq4GN/b804uV31QKWaggUGtY9GNGxNby9cABwTHgZqGn0gEhp+xGeW0PopP8+
9v3ucutJ+9NJ+iM/t+KJ6x2G6O/n5sK1gh/6dmPAiBImQCh4K+LyHuRIZ1WOliD53adjg+auBybZ
MFaDUERTsnxpqBvDPQChuIy4A9RwBlWHVJ0hh57RKTZMp1umHtRsE9DiaKW/ZApGlO5uhOQpKOFT
lwglmkCmoY0KCUfsMawSnjxM9txkAdJsNqUFyWugU39J3UsrnNhdbl2BGj37ktZfNUreEWVt5UMw
333xK7aniNfxVjy1gF2AXxoYHeFXvOp7d09n515BkCx70EMaQ1ZY9mHwKLx26jxUIyidAsqMHK0+
n8i+rodb3b36LRwdA9L9Uu82UNAH8AreaUPkZwo/A89h7fBAUeVnyKMedO3eu2uXJRckIomQHlIx
HV2/hUYdsU0BYswcPCvZfAXIEE31c40BSIamG1XJmC3jLoUmS2efrM4SBA+ppBXZvvbtrkfcYQjX
wwyn7UC+EgYhKfJYWn1bO9Cu53w3r1wf0k7iVqJxGW2YqEEAWxJbZPbBODElmJZ6bmR1V8/9nUUf
2eFuO0guTfNExASrTLNtMaqwU2FUQvfdsvqWCG+H0GY4/ZfYIP5fGojEpuagB4glPKSnlOFx5uzU
58hUaQBsjUNEEarYNTD7AeMYAU50SGRbH1M3gf6qN1LRbT4RtMTTCXapOG09OHxKCD8R7qTbCw/x
gAXCoUI4p8rhzp/G528eEJWvN/LgA0bvh+E0IOIPkoMNjC071RVQwQu59yq5RTjRJ0hmYojkPtMK
RCU+ARbzVt7WYHTHoD8s/hy3sE6NEOyZAs+/E5EMLhEPAoK1GDQAc7dC2lRzVOYK+YQXrsJqgKqD
6XZLh+aSQn0KbzXUAhDsEJ0wza6R8iqiWeabMp8vCuVfmxWsmJDMo+4KNccLEAuLZe2XyBaCMGbA
94LmjFnv7Qo2b1m+xLqDF2XFjST5EsIGHI7hV1ekcBglORAwt5ZxDTt33lz25f3kmp3vfyjZHM+t
xNSgEwkNaEoFMZ0fh8OMLHwocoiMliAAI4AhLThLR+9ipARKGiyHHI8Bf4T4NLw/eqNhcMmX17Ie
4oJC9zcXCS8QuGOnBIDFNrcTKFYk0yPoePQ/ppQDU6xjmoGuRzDjmN9UA1Lo0nSvEU8YoeDYGv9m
9nRsCwTa8ufBPs36sS+WI8YqbgSHdLjTCe9UnA5jvNTtfoF8hlMImOltw+Wm9/GammWb6eC8EB3J
uU5gZE7CJr0psxn5uV/dhcYz0LbGuaommVSFhcM5hyafJMyyqJue4UNFAClsHuLCHWDIg+QnPQwu
ievJQarSbdHeeeZTqI8pVBeLp2CfQkZhyGPZfsoo38oO3T0pMAymjYNCXKFvjIXBFjP2ANOQwQG4
ZcEPTj0d0bKNTd/dITgsVkzChJweww7ZSwuLKE8judof7MMadNblH1sFzn3UEXZzsZiTB2y4mb6G
wN4MnBOqCRChBqwuvAQhcuGC/J+Gx16nEZwUkULeY3oC26q8bPe/2TuTHdmtLMv+SqDmFNg3UyOt
N/PevJsQ7v7c2V323SX/qQaF+oT4sVp8yhdPUioiU7NCIAcBCAh5Izcz3nP32Xttt0QY4FpvuqFv
m/eJuLfFYwKWzXL6XYxzxEb/hMS2movhpOViXZew1+p+WznZfa9az1EMXlOq5Aj5cOXVV1ZJv9Su
1dZZtZDAIhNXsP7lsbqfwK40EAsHRfvWTf2unLeJMQEHk76udNdw8NZaOqxCpreww/ukr0Wl+gPM
tHrgVNTfatC0RntbFN9IfPHL6egsn2mOq9i6eNrGS1RfsdnHVEitOcy3RMN8gF+pmU5gRz9yp8pX
Ym6/Zp6bDZESK6pWjVWe42ledzbqT3+VgVae+mYvbXuXOsYmct4t+nLHztrHEe26ky96TpkYih05
P4fXJNM1DGPO0VRTGpve4xL2vnyz7SzIB8J6hr7OeUw00zvxq5vI0M51VyPuu9kafFyQ43zJCZC1
2Jk96X1IK9qn3vyWtDCFIrtHPOc04oW2AQSS6AsUQly2c+mV9qnkvWsJj+jf/EzB7rbR9eupibHy
6u2umwyVRJpx1Ef1U2rqZUqjyyyaj6qmZLIDU6tbNDymVbIypnxHzRymB+OqKMmHdY/4tVcArrZR
VJ17w7tNHfOct942j/MgmpASG8uX+bBJhRMU5j6yPnue9w6m2a7f6PzufIj8yH4q6wcZ1mshMZWo
5r6ojrg2tqHdBnV9pXjHOn+1avEYq9W+ss2VBLPcNN9ii7CWuCV5twX6dS6rc6IZQeRZL2HyqlqX
ftgZ0bUV81SK65PtfkvL0jcoU+xt7bGgBKxQxrU9OpuyT77KWm4Kz9hKIkkVlwIPMx9j+opH7UY2
MFtkjBPa3ZUJiSMihE7xPOsPNVqfNA+J0a6cCgpaTdcAkmtt51d1Ku4FuhvnvAO3UED0Ay07kWAk
OhB1xRr61Ll2mTw0zS/IMcS8x9XFZ3/TYjtq1XRTNtfMZBwJcqcm/VlG5hbHzDOekcAs7DWxgmAS
xcVOJYEyZM2WmJ+IPkDNEUBrSVS1OgsDVqA8sDs3eizS/obqvWv2BntLLQ4y1OFWzluvhqlPdICE
x8qz6Ngy6xvVVAxiwFh5sEaVTRGMjXcqcguzIoJ/AThl2Ln2NxIP65DD3Ele4s70TU6tPOJpOEbr
NImOHnuTObNY5WIdbbr5ZYoekkFDPMbCHnk7E3e7xkN0agtCfSDTs5tQ14OyfFCMdy3ZqzZqr3o7
T1jT+PxLjYOgwdE/RDs3tx7dbloPYiuH/JS7Yp3qA71g8wiSt3gfOnnChr7ttPBN1bKT1RSHJJ+e
7AV+qBQH3IY+wQ6fBW4gZBbIsN2lS/BEQ8qPxy3cWDY2uzqzd+Qq+LskH5lb+0q+GE0ZSZQiuYlT
cWMkxV4B/Jz280OVKFe5rZwiqlBnUq0VzNS0ybbEj3ZsyTi1FlekzSZKwRBk40UbrqI5upsd9dZV
eIDr+P+40Z2hDK7y7nWM7wbyoynP0q7bOO65qN+MniANb5kazmpqViuN9109aleNzokYU1ZmMyQb
Y3VSHXPTjuZdUVSfpcMAp/N0Drtv1CzsLGXItilvyiGlViBO7HVdP+jFHaTMLydmGgWs/Zgb47uZ
UZcHNp2URXdj2/aROfa1UsKTS74BdBPblKK5n0rnOiydb13qXIV2NDC3N+W2NF0mtURzVwQpdii8
vg1NystheTrGURrWZvSsS9nAoDSz47Ck1PlcPDBt7Bgrtx1GBVI6GJShhTpRecGNtMLhurIj+aSV
Q8Abbe0y1TWGi92zXAwBLraCaOQcUysj3Bhjyl6FqgWQs5Xp14SAP0otbtdKjJ8tJHFKP2IWxN4X
v+rRHjIukuVWevEB99W50aP1QCiknK2NSB87TbueE8/PleItx1sZtkABS9dd1w33gplXiAyN3bw4
3XXZQRfKzz0OpaIdt3Nc7RtsiUNMjxBhjA5nI//b1QrZ7HRjJ2JvDc02b4dNMyTnXmocsZmvNd0m
ZNdaW3esJdduI3fMvIHLRogDb6uV7aYj9d2IiF8Bxd9jxgpDrHJkh6b+m5N8KKoI3JhjCf9x5npB
yTNdlozGFp8472tqs5vKKW9mWyfM2p2mCocqC7UiKg5DO27srshZjqbkU91t2z6rUfVaVtFHj7s0
z8orTObHmNQFq0wIkTpecqIO2Az7VQVmedVaxV1WeBtDYGdtKM+x88EIEuUpt8jmG+q2LydonRlA
yvqxdXRmn5bTuFH2rOpXVQdghVQ5nu5bMx3X4PAR762jMCn6le5q1B41Ua+swvPr8Evr3KCNsmfV
JarJgktM8qHTpk9plidlhBccJ5sy8w6dWUMR6spd1Nu3/UiZlUes3kfRvaoq8VZ17U2q4kzPMivQ
pHXX5cW3ctZFYI/K29xzaGZ5Pm5E3TKJfs2z63eaEq50dUqg9w7KivpABq+iffzXEsR/Vo24JGNG
w3BAUFF3/3AzV43Bba0qH9b6dD0zxUyvxMy//4j/0Xz/S83XQVb555rvWvz9f7+1f7tJ/v5//tRP
whf/8JNov5AIcVxUTsw9Ku/Sfwi/jkY2FasZSs6vhhJkv59BEtYJhDtcvCM6yyte2x9JEneJrS6t
wjDLVP6lv8YO+V6y/jupxbAItNIYQZyEn+n+QZxLaivXshQCRiesk5e3SdAv6agQnIYPEFX1c5Pn
Z0+ISl/SVEjHDUek8l4uSStXGzhfUu9OcweJm3fa8fA6DW6/y4hpVUteS+TOhbHveSKSugHuzjm/
pLuyJecFzZ1drEb2S/2eAiMOplYVUcdMTxi07G9uHb9mGQ9x4M8l2RHyZHRO9IHGc2RN64Z+6GJa
z8eqBD3e4lUglhbZ5NOqsPdWcW5NwaBJ87Wv55jeVe8mjlgiE3DjMvnQjRrO6yi6mpt8WqU9E0sx
ZduQBAHnxhkLC054aRMfb613HXGFpxfBOpqxNIJ2XaS3K3tKefhmsXoZTPOshEwunl1sNaYZF97d
zsy6b1Y4ZthSZIxBRbmrcOnlvfYlZnHyUtVEIHG2g4dRJhNRA3N5eI37iH3qkhVsltRg2M0fRtzc
uHb3yJ5AOQIGYIufyfxcCBayFfFDMY3VXe1ll1CMp2xJJzqVckO41dtBgcuBtrsGf2MOLnvJNcYE
HEeCjrzxakjeZB+nSCUNLKAx5ZMEpbIkJJes5NCLaJUkzpW0tY9oyVPGNf6MqiBK0rraoY+Kk1Xm
7zXA663dqGRBBpKZeiZuUqKaSpu8EWM1iRfNb6XgIqfb+FyUEgDyUBj7Irc7EM3FgkgpycMU9eg7
kXg3WmlSk6Eka24Z1T4eXefOxYS9ticHtDI3GK7Q5ZNpRi9DV0I0x+vSkNdZ0++96VztVowmdBv9
1IzGZrIqXILYRGzludNsqhq0wOBcN1QZYJF+icv4rpjba61LXmEt0bDnqExq3bEalQ89si+Jxdgt
Uq7tXfnqtNUn++etOnPPwUX2XHPMR23+2VnavmDu0R0Slbp0jsKLbrMwvLhiyvzEUjZ0U6zNft7r
RXplD1Q4YAtyGHX5WzbWEl4Rw0UNcaTA3XlDLGLrMJZg0wfuE3F1SjT7PsMWLmflqNX5IbGdwI7q
bWkU57Q1d1EisOyMIX5QvTmntCEUOfvryRmwGIUzzPnJRFmJDr1lXk91vKHv+qoYvVs3iW/sSGdg
HzGhtC0VTPmSdRJhyj/QMT8MEaJVc/IK+Wxi+VhZSnoY3GRDw9l6dsO7En0Wceq6yJ11AV3EGebX
MK33WQQPPIzPVVhudLW/T+LirGTNzjW6L690ufO4ydlzJXonN2VjMCm94EvsXtm1U3gh9LPTXevC
THmoi/BIncO+THLiH9gVsuapMfp9W8srx5XX36ndqREdxGy+gTrfEHoB7v8PgjdVmxkxhmw75ES0
jVqpfFmKr3FJjrm8a8Y6OUkPqkPheudkFBthV0/CxXrb9ovRgs+93wFH90tFZ8ClV2mV9N0SmYCo
JDr3ozLM1zaqj9qCAK+L8iznnjxG9w8KuFmDzMGWNI71eQkj6QVDsUqd5DbspntaFPb1BP1DheFU
93m5UkGNB17T9Ss1Va+blgl4MUg1pXH6zgzPOuVb3ufnssFdW9vpbd8hpXznh3cDwqSrgNPUIMyT
xjrXqryLiL7Eafw84XtTLLGfBRkj8DD3nkRWr/r0oKX6ZxOpL8U44Z9T34QlEBn/yBjnez1DoLvE
vbhKcVH1TnhDvcE3Lt3X/Wi9FG3yraXqbm07zG5aKWjdtvQX8EYvvUw3YWR3vmHbZ9fJv/TJPlEt
gDSNeQxuCCF2+FurIaJlOSLma5ntprWyM1FIhm6Xe3jj7Ew71/1axwMyiZ2sS4oDZPHwnWGuuu2V
2cO3Uex9Mnv77zhzzCT0TWoTfBjcI5jrcIFo4R0S/Xvlpt1CInqGXoW0bKQXxtKR+znI9KjHncNn
FGxIgrgUd/Ui/+vFCwQDCOUmlQff8eeVo1wmvS4OlewKoE6UWwrKuW4HU3FMUt8uUthvsOjjzOul
OQU+tAzDiikalCBNJAHFRjxa9cL2o2Sm7ERqKUAiMa1EVSbPEKlq5FV1OFmK/m7WiMthZo10BDlv
cgBCoxZcsosEjpYZ0cUrLKP7NQjxl8bBf09OHB+DBTniMGf986lv9YYC13+Uf+Yg5gt/THzqL6DY
CAl4ZFBY0buMdT8dxDbhTopoTIC7YGdZUf6Y+Jaxjh04ZUkmQYgFYvlz4Fso7IYHf5rdrWVZf2XT
D5L1j7s1g/ZADbCJ6vGLkIT4/ULPkfUAqV+XMLGceJP2isr1G2wc/Tdr0eXU14Y3ZafcSoiGIeFG
Zq/kXZritob44SvqQKf8lD2Ubm4z/3SfTKifZp+p/ljFpGT7eWZ+gzcAn4P8/mwhdOHt9HCQ+XTA
XbI8abEgo4bWAwdwpZJ5oN+2DWyScnnTXTcKCE1RLCJaE15bsz0EAhNeMJetiZtzvCOcmC3JnzZI
qva+kdpliok9wFLDWFqpyIVUfuJka6/mYn4uZu2c9/N5pnzCR+smwBe91BFLPgdL4UrmuBL7Bk9a
h2et46K37hYrmxoONSygbu8tNjfHGFmDTO5pXixwaew623BU4HDK9KkiN9r3bN1CbHP5JATpNfgN
Q6uZK3tx10Udw8/C7/Mjl99Bxsix9uLHczDmZRj0Yq29VRbHHjKVtiLc3K8jA7aCwNinYfCrTL7p
YFPuklJv8dItPsB8IbylgJtWyYg6CX5LgWEXAcpb8C9uzQ9SE5AweBeIhC2YmAFejFzAMU6UkuCE
u3Ez8Ld+1r8TZopF9gqF4/HtrW4/hLhbjXraK1FD1VQeHu1Gbr2RfFmctIzWbdVzbKpbljk4fJcp
ce4r4o+ooE3T5sexA4XQLVAE2fCXpMrNWLkLMoHiJ5VhnWaPrgGo0IT2xVsQC60aP1YLdCFR6yaQ
ME/11dzpj1Qfs7uTHV85mcvdwrxhHbyOII6gDgK2ss3ymKfae2na95YFRadopXY7uW14XRfxO0ug
DvMt29yuKa0Te8kWDV61Nrqs9Ggz1HH5brjuc6HWR+aMmZMeIaWP9Fu7UiY4NTP742yKVqZRuce4
j4u9HEaFSqcyXcmRuAgBvzkBt1YnGelRqXwknrjUqn5QlHngHWbmCHOx+wJPir1oRe6SD5x14Z/m
oxF1pGWcWb7QoPPsDO5HOlEGJ0o81dOAalDbuzZMvwkAZist4+dmydJcEY8X0ROUTLUE4J1whM9I
Zt7YtYF1NWGjZMZd9Svl+X+e/v+LBzHeKsyXWKlMvBz6Esn65+fATcNGsfhI3v62eqN5jCzab0+E
P/1mvzkbTOhRtk5gAibV4vX6eTaY/A484G0aHEmH4c75eTaY7MiX8KFuWiTX+O1+HA4OGgISEL/z
j2/4g5f6H76jX7Gvf25ENQij/MF4sdRWmoSj0RgsC83i94fDoFbSSmZ6Oim4acnJmopvj4a6c2U/
UkCVn4yEUCyyI+r3FBrF9QRWaGOJpkZehOkYT9wZ4tk+xtJ+srFsBJESUdBm5nxk0RB9S/YzMEdi
V7rXKyfNk/dF01yZTflRgPbnI98qB6Pi9pSk9g2Bik/Hi1D4KNYK2jZ8o+6l9CuCrNpoKQcecRBh
CIinncN+Feqk6fRfiZEcCnTEwqyOZO22buyyE81Vb10KG5E9UbZ63dyIaZh9taeS3ChsE8XR6lae
4AEZ9dVh1rNwFaJZckJk47XWmm7CmD9ob01bUJzlpkmQqdp9BbMuyFU04JZN+kb3xJfUSzbBYMpb
xFP6elX2FCgm67is76w4gy/JwjCoq9Tw40ij0TvW20MctgAAErTzYjEiA/2uCS5jTjZzbg2LXbmX
9XlcDMwNTuZssTR3i7m5W2zO82J4Nkbr2V0s0HUYydtZTvf9kBXbXJ8IL3PVkZRWrcNIUOVLAP6K
qvqYNZLibB0M10ieEVADPNhTNeHGXnzZrTRsv4zFbddrlE+V1j5cXNzKUAGKrVkm12ABN0KEz8b3
SwpnTq/Jc2PPZ7SG51yvr+YsYem/HMr9MFa+jb9jzeOZh197T/9kG+h6xppE9HcFTAhMDSNdJWF0
JFIH5YDzvzKjaaXoeK7tWn6Tuoef36M217NM1uKDxC0O5FIsQ4VXex58rd6P+nw35d2A14ERpIqj
9FiL8GByjvpOZn9aTC0lb69VyhyDXcLyyyp7HufmpGMzoe5vnXgQB3lPwjSI3ujOvOva+Y4J/76w
Fp9DWKJd4c0Cm1YuVelhfc5FCtcR9tHGrZVm3yiREfBZ4lcbjex+0OphYRMRrbHLi1KZBof3aE1r
jzQ8kSX0al5C/Ea2AZG90u/IST5WlpWeprR6baAtEUHInqXbVMFQWySrYJBoXJkIowzAivJR86Pl
WuVJ7dVJyi3ugWE3GPaj2TnXduTdpeF8zbpqY3TuVqtkUJopi0f+qr2Bd6LdOqEH5IpeKOiZadu/
Q6Hfj4XpLEzRu6auNmbfrpvI4ztP2ywODd5zbhmQqsKSIEIwWeD3AEyqN2oHBj0bXaByjJnHcJ6H
IwhkGuTyPtkWIRxYkcmDPgy3XVsCQiGUkEjoK/CkmLbwwmSKhO9PN85iz6pXqT1alzyE/So7g+Ws
VlqBnnFBHiN+1y55pkGQPYaasudNimEnE9veZ7JtP51y2tlco9m5WpeWjJGvWUAoYiV5oBa1JFva
PDN3uGvFhlMQofGPreatqnk6NyN7cFncNd3ke7+ug4eg1tQcJG6qkIJAgpoZwtaTTO5MFYmG/csA
CHS4JUl2IeblU9qIHFjwQRoK+dCA03Ji5aDwMF8oCFMwujOdLlY7BIqbUofWCCv4zbH0J77SP5n1
mXo5VDAYWyo+umWF8Bvz3s9SYGt1plX0WlwPT/Bo1v+tPuDl4vB7Jfn3P+wPHtqffcBQxVZs+i7G
rrtRVvvBt1e4ZX7XB/yXhpJ/icdcvtP/Z1DyH5dNTvh/PmQEb+nb+9//b/Hb0eI3X/hjoNCIplss
A0jrMTIsc8vPecJxCa2rLA+shW7JPfDHPOHBMwdo7nkmCCnGEF6pH/OE9wsedIgKxOa5EEOw+gvj
BD/sP70lTAYT9fvUsnjbl7vob95/RjuOReQIfU1Y6KBNgIaKfsO680qhzPhlPBfRh6mnn7FLzgpN
D9b9uupvCaFddfpN2ELaphC0yMOtGBpK53HetWcl7R7GkbtXnlxz1VgD1qGlc2UzarsYdVyy8jwN
pnVSNdsYiTRW78HcBHFugreb4Uala7HANeSlZpWfzBc7632gGqji3HTqz8zOoXnQoB0qR6eYfKJf
m9Spr9SQhjk7PhtufILl5mfzq6dpL3S8EzTEwpXyUDVwsFRNAFMMKi3/bSWzAekhDBvBiFWS1rqb
2OsPAweU5dpr03loevcU5WI3cZ5zK92aqfKOe3WPtohV1F25qb7rERzp8iXAqGM1uFaxXqWSfsCy
oRUOdFJEr3EZBZbE6Wdcjcj2oYvVIn41WFG4XhIMJU67OT+YU7q17dpftGcasm9jfsBowRMVYheT
TlNV3DGYSOl23hDP3Pc0hrr4lDSFfxXJFVdhPE3optCW0/BOgBYcxcGpC3+hEKQ88icKuAuR7b22
DJpOBjQeI7zN69Hx9snEd7div59rLIdh9TxMeE2WcGo6zcckmj4EnU6ZQPBqzOjTsLNrKNFBhS9Q
Tuo1CV4WLuq11KfbgkbnOvvsrZ77n0ZaTj1A92NZcMHOssaQtKOQ2C9YC5WS2sHYxsOIvaWgsjdK
D0v6fwjHjSStFrJ3t6XgHFWuCpV5sDqHNrv7Pr3zcB4PPXZVK9oNCX85homUSmWjxBUU1nug2syd
t0057/GIXEUuaChuxZNH1Fce4uKSUHBBX/MzflXEBfSDUxMCvWYMon92UlTcuwozQxbU1n1Fx/cI
ITnDs0i39sHrZWCMBayYaJ0JgrrcmvGbAV4WOyN851Hvp6Bc6Y0+OF34ouQqmklFKBwFUYPg5fZB
R/UjPHrfNtp1Vr1NtRr0mrZ1kvioExI14vKQZMk9rRVsAoxzh/mpcZ5rRa5qJzzU6dfktKCiiXDD
puaC30X1bcq0kWOIrgo2VrPunlRWZ67QV7aW7Pj3eatZEMhhPOB7kJS2ztnai10/plczxsSGuvnk
yhF7MYq30B6XhYNbEwtrrSCx4+cYCEVCTFevwE1Hu7acHge1vp21Gj4FSQzszo3OYeKoK1XTfc0G
wO0euj5eSDxXDXXu5vIdqwS6RBPAblt38cVsPvumX8vlDgJlo1dC39JBaUbNTnjjvWXML/008RmT
yl2tzJdGNNdDzSOpsS9pXWWrNLW/1QPGlXqUDzpbUbj2eBDZYsGbO+UzJ5wRv4Bec5bBZ2vU4j0V
caDp6ewnScIjSqNhx9inbfPQF/oqpaxm6omi6wxd4CtbyWA68Zipkq3u1bRjZ1BtzwXbFb3VT9Hc
7FnCbvqQv76HuWWGZEej90uhiHTrQpKgJDgw4mIzRblv5NGups1ZFEx7mfkkE9SQQj0qHUKXy/qz
GwNI7HdmnzerFN9tG+/HWl7wsFywMAYqkKtuqAKnb1rwwU4wdlS9TfldxPBVlK1vacZ2dm+b4dnG
K1fCBR24eKVmcdBjFbnH9rXKevQyA6Me5JBYR5GYjgPSEYfVpkQaJLwMBrMZP6SC1mSg/sE8CyfW
ijWBWjBl4/CNu5MMGpUQctZM26LFsauIc19hInYyDSGwlqt5lq8RHXl+7C7eKJndTJ22UiNeSlag
nl5vyinflqj4TuExqZVI/gyooJ0KNg6uPPMYRT/PTFAq0Mp6kWxTLVvTxsJz7hKzB7MLh6/DG9qH
7NeA3+Y6/Qbf222j0A7XM5t/PnTl9B7jywUKeZBSxV46rTmxztGEwjWKgmZtk6eLwPDqXpdjv83o
73QciIdWcnTTLJhA4VEIsKIkAwRzaD82zSstFFwe1FXuqhc3s2+qaDezhXDzBRzSbnIs5yoZ54Jm
znp29hFXcJ7zt7TJPkhdPFC1xvOxAdm8MzrzA+P8TVFdQHfRyo7jRsothgDW/PouTBkNzeZKypyW
aihjmJj7trilOniLZo1PmGdN9yHpUZo4nbQGvLwaQ0BHvsodjJHPapcAKGPJYb6ww1gnhgkf0ASi
KLeNgnG3Y+HmlTcCE86M237Egu01pT/n6bVZDavJgNenL6rlUiHevc5Ej9sowt3b79wIlhmfdj2j
VfDaMG9N5613OOr7gQU0Vx/cvBWvQWYj8BGbsmlnAK3lUwxEfiv1Z4qGoxEDlHoxeIyaOa42jL9a
sUqaDNYgd4ze3uU21qpaP9fYgaResTd02EbxFCzn8SHv+ORPyfxGB8hdqGNEgGy878Jhx240SKEE
9GXH+zpiiTrwp6wq5pXK8/XBxQaZI9DaXPnDgAang04coq8UzhPTj/vM/86D9Q4Ve8s0xgigYSzF
jTRjh41iwQYL72Ssjqdea6g/wWmov0R9uZE2zk63vZuJraSx2NSJd1DZIM/x61hAIjSORkrGIGy5
4F8iRyeyfjPj19Qq+qNiXmK0kEXarzu51uIM32C+S4qC7IKykvqjUwNXFkRmvffWOwCCVPB5Rl0G
dg0ztaVd4bDbF1g5KvtmQuAPQ3UDD85vwv5cyfO8XPctZ692knc6Zxp7fGk2tzCKfW3INoSp4O1m
T0Yy72Wtrnts0SWeVqZYzsBklUSPWje8GhmCd+nttFDzR2PcqRl3Yzu8HaDmdioVNfq2jbwVVkky
kjAhXGxmQE2SG7eP93xiPhTT2Js2B0j5EKf8aC0GGY2KQ6q+9nD9LvXNxqtF0qX1bPovBFC+ZlcJ
7cZjoIQ/t5sM4G3GsFFUQhaeNnL1J/yOAlVHcu2Bb5ja5AEPwwYUq49/mgrn9pC5MUvucg0+DgQ1
t7/W3YrOCRIiBXlkHYpKfxom/aoR3YNia8FCwMZhfUyEOHfEJgwxnGWanQVQQjca7r7fIv7Shenf
eoe3aKr//Fq1Fn+7/0ze/2yHt3zhf1yrbPcXx8GaxTJO1YH5Oj/vVSDE0IpRYoGBuSrRv9/s8JZa
JwOhdlnSeVhIf16rgIsR+l1MWxQyap72lwhiHIt/vFfpxA6thaW+lLWZ9h+u2jNFG/SLzs06Ub2P
uihOlavvYj3/BvI73Ag+TCvWeU9NLLw91L/MLzRtvhUhlhVlgN/AwX1judNzAqwcwI2p+o2EPcMP
ijeWMjZ7J7bR+KYBLniqRiB8ecIrHc4PJownb+5P/Pc/WMZ4oRgSWQrcSJeUytUYCcp58lYFlIi8
aUThLd6v44yfg+Fwm2bmdRXLY1lMH7WlZ8EQF7S9hA5aTsboPCrmyGyXibU1M787vXIbKtaxiLFI
d2UzEjzpH6ykVVZtZrXLyIEE13KlkDHe2EIqUACjIl2XCTCUSFa3WoUx0y4mGwhN/aZn1q0KUdMv
YoElWobFOWzoPW/gLK3myqWXk26YoG5zRmCR3OeTARmyPNltsgRDQJhbcbSw0NTNzLyqGu7WdfN9
ZLhBOAJI8nqDR3BFtYDm5YmvkxwrnHynKsNGyxhchU0JDwTPxmTyqo3sMUSo5exX8Hzb20xWm3Tm
T0ypAxojRHh0oxh+L8dv4jWUG1vDQUaeeyRnxXaP2gCelJDQ2r5RT2Akiw0IYs5jFz+EpYWSYiil
gkw+ipr4HU1ZtesskUlCMY6MS3z5YOQG290gf8/0SslrJfHuIdkTH+lmdGk7hE+jkhU0+ZsmmrWn
xAd3L5umtUY3sd8WwNmrrkzoXKH5aFCNHS9EDa+pfnTVJNpKEZ7GxE3XvGsWXF2DUx9NEIc0uNSq
YhA1MWTtuxozbWiyei1Bw8CgkWTNuny6KvVeRdZd4mP8LLR9ce16GG9EitVe1u+zVT3MbvapxPNH
Y1n9piy9T3sEFCcUuYnd+lo15Ffs9k+upsRPrSfqYDS15Kux8uIk9FnZ9TWIUjmae3bz56g35ZXV
ExgsnYSkwxgyShtlt9aSJg6Uyan29oCdLm+sK2lkX/Se8kFr2QEDiFmpwj6VhAE7tf6sqRazRFYR
XgAXlYr6wDHD21bDa6cbCA5L1yf2se7S8e4mADq9TwOeZEOI0R9Ddi+tBzlIpWZpW+ijpLgpYSNP
Jpwi8fCmNT0MepUiyXtaH1wZSMqG1n42phnuqsYROnvNuecSiVO+cQBFZyfDYonu0IVkaRk7ailP
rSbToOJ0yofsRAna61RVgO0dycs+pwIxf7gYZkbNc6EdFW04epV501F3HSUuXJyx45WOHg2lMtaU
DqLbpu3oC0yVaqvsRios+ByQdEqB+WpcYbLWBKSvH9s2u3cz2DGW3JJTOhRR/FyF6lclZR/MxCL8
yk7NNRCpL83Mn5KG5EprypoTWXvrawY7KUd7h9Oip0hXuVLT4R3Zeo9stLUH/T1ymq/IqhFqkr2I
bX5ByrVGS4fMY9nLoMEYaCmfSsNnFJqbTQmz8JydlpbVqlBL6iLTmrKGZCCTJ/gLdoam7P76Ifwv
Vcvfipb/VqU+Nm6Yf3E6t9UbY85b9yeq5/KVP1RP9RfVxQ6DREnhyO9lT/UXyH20mPJ/mdTB/tZi
4/3iaCienvNr3c8ilv6UPUFZL84bNq8WG9i/dD6738/f30vhrFbpN2Wdi4kbE9Dvdc9QOqnRF+rE
Q86F1tSv1bbfT164sdgjFfCpae44RVxTdOhzOnrIWNQPUolPQ04gJ4m4q4XpTp3sczIbGzfL/Bjb
wsw9ZrBT5ucpmNUbZk3fm+khXqjWQwXUSW4TS2Ww/2w97zoyQrYX6lqNkh0VglvG1tWC5ixwf2TA
h7F5oORhFkMhXOnJfSbuFUQrxdH2mPf2s7RWVduBJK4eRPSaO9y3quSce7DH8MhGTnxlJggEceMb
RMQAYZMo7MOOp8AQZMahqeERNtnNyB1pTuQGFpevSgpyNMLE/VPCZ9KagGKZxY7Cv//H3pklN46l
WXoruQGkAbgALvDYJMBJJEVqll5gkruEeZ6xp15Fb6w/eGVmuGdGZnaY1UNZdb2Em4W7KBEicP/h
nO+g69MqWPJMe3FONwjQw8rinRhM28RBDaA6MxmFLjcggaMJtvmHJQck3i6shyulS+8NxBGTabiA
v1Yjt609Xw24m4r1LTLtWycZ39o2fI4iRBVpsE1BmZEMCDPLOEcTRQjSQoNwuzysObCth1qJrmGa
Hup5gQXkbmji6Oqzj8xndKFExm0OnS4hLLCQ/Fjsl6cgXGt2frTLL4RCXlHPJ3ME3p2Z3vLQV1IO
FYy3EUIhZrgNT3LqE2bnrj9fQ6O9T33s5wm/4UlLXuGYHfKoOJsBdYE1sVkce9ol3/Vr54ZcKFy0
jgvx7ayxYcQBvG4lW916WCVyPI6GIIXJuq9MovWq6IYTelVbixP4qY39femMN8NiTyW1LUkeGAet
a8d4mOuARbCNxdq/q2aRgAGIWerr/gi+tX6JVAbQY1IwwqS5Fg4m1u5bH/EEjZ6N7CCT0lNm9TUQ
2I3hmRHzA+B71RFOMTC91ut2jQFWRSOjX6q4Yjo0U1+oJzSUzQpVVk9kJfPTJcmonexVFaAjalvt
cba6fpVWpAKE8rPnkqcFK9A66QApkveEoodtXvY1W+oNGaYbW9rXStQnbbAglSXpm5Vj5COeZYra
y6yPmxi9ElKA5GQXwhtVH7Rsf5hj/T2ctOfFq17NcF7x/o4jE8UGzby/Nir/VkixtsH+q0rxYRPR
GJMJGPYV4ANqV7VKNxnl2qSXJKHumTxiySRRnqVBaNp7TWcxmteXAbB8zKESLeN9ysWofRKdsjYj
/KH5RQ1iZn7KJszDDVMClthYAsqPNHpPHGRPmnnuxm7Dab2Wzp1P9JfmmsFzqOwVaX+OXDOL6bXZ
xCcFk5TeLkZqBosOkozhng8uJOBmn8oRxtz32gENr+4bKgpsz+YcrHm9uA13AdkVQ39bGQTSq7ob
dVg/7TcUjTd2wg2Va7dG2hEgKq7FeCeibl8xGYHtcxkF9oosfILNsic6jfGb2JnzBRbuEaTdLpwp
H6KLHhS7mfidnqmYKvmkl1dIql5TycTVreqKl++KIGKXFclNFhJgVWMAj3VtW8xw8VqDJKCBqZDw
b4YOTN3oUHNUpXkSqIAHS6d6Ls4yDTb+FN4qifHAuhw3sUm2jvYcSPMrVeKtNpJjwPdjgI19YtKo
JcdzBoihYECRz7a66oT2GqjdW6q211itjv6SXaQWtUo5K5ZwoWK+G2seB2Fh9MwLU0nAFcNcoPL1
psH7BgmQOtOeiUJQA2ev0M5kS0BIZGVuxHi8sZk16lno5aK6V9TMq9WHimmhD7fGzL6MikAQRX9B
PXLWeMTXMjoSxngW0cscBV6gRyeNy59U3CrY1CJGNlMRbZNZfi96E/2w9LRCvkFTvs0AHqw7czz1
KqXQ5LzMdXwKimQtoHlWxlegd5cG666pAv9wbsMlIaVLcCAmWI5BhiDxyHQec0uOCmgJpH8FlRxs
kRCFw3jpS/yMtb+NG21rpuc2q6grrU8ngwGZ6PuQp68fDW6lk302z7cViS0VXVj8PDpXmZXbIj6Z
BkOdikyXKHpRpupkEvNS8NidU/W8mKbt0vBCka5DHhMpSUll5FOePUy4KDPN7dLvOtF0zO7vy5FI
VRQI9LIuwEt8C/SUJhF28jMLjENjdbACGzcs042Wv2STc1UtGDJhvVFK2420s0BPyB2/qsZkrbJe
cpRmh6UVf9+6QU5KfMS1Me/TkICY9rW3B7cP0isa39W4JNNE1iWhuQ7ycCfbz4kjine8UZwSDyrF
fpqtG+2+8/WLhoVh4KhzCue5XHJ0tLT8TgOKf1qz43UuSneY9GkV6voadwXukOCAFXfb+K3uCuUr
x0rVxATzKBXG9aptvkoNLoNaSWs7+ThutWSdZOSwBcZDGNYPCb9pJxmefJ0yf+Apob8mNKgJkJwB
iW3s6LuePRHVkWfwYWORZiwA4F48QtXcxEqNOIpY3EbhQVKHbyKNX2WmvXU4M2SJQHHCu9MiUFnX
VnRMrQCXt8+ksmvRTUVeW3R3c6MATWGbxeg9tLO1EzxIkW00c37xnZ6suc/ZbkgWzaxX5tWo3gWr
y3kNU3PxdCHm7d79rK1wIb1pZbtmzojN9bMG3RFMiktaAz7yH6xQN2N/Jhn2E5HsTurGIYchPqvL
tXcw9GrWaciPhBBhRndoRLDf+MHG7Bc/DM8RSpCCuOaS3R8GYZRVK2MMN2qfuoLZbcFjKy9a8urZ
nOr2wfcPWJo8A2qCoMcq76buU9FuE0mxUyhbw6a+CvAycNmy9n6EtzLQAfssJHVm+HViICMp3MH6
sItyG4SPTWGsUszbPscnJ/A+9gmJw4zPsiRyGFkzfrTzCvzYsE7Sx3b4zsOpilkmqxxt/cZhnh2i
mKp5DnG76xRoTn9rjtniUGJ9e9QgJBTsvxzeg699+dWzlbwBl0OYyyLEpNfjnhnhXYjoWakvU4Cu
dd6yRzjyF+uO92iaLDMLh8O4cQsG8Nz01EE1FM0lWUhHNsaBym6rBVtrGex1+wsDIQPUey7dGFRV
yCbAtlPyWfSVznWJ1XMUsrsgWkkED6J7HHUmyfa9z+N2yTOSUFEdP4c6E1Pe3M86NcL0yD533YU7
Jd7TJK9bFtmxuCpo1wZKWSxHXFtWExYgGg6W/lsDT6IaUPyWt4bY1vVzBtG0ECfbOLRk/Vioe4bg
seNEd9DfWf2nFWTYj6BTlKBVoDkN4gNX204bBjJuIHQ4cLRhjAySUbDwKoICncBV+1clNTb54HuK
Oa4iSkQD5nTZRps5ZFyG1p5Pc+JYl0CxP6virTdyFwSvJ4n+mRdFedJ4E4W33+nXRtc2fqqy1k3O
k3Znc/wDdVG8jCI6R2/XNjBAzFb7sKPSi0nszlpY/23+NOPnN5IJqZiuv7aWc8Cpx6NsYHkV74oK
vE/ClgmcRpWVj6CO9x0ROrpWnsek2ZZFs/UNJNuzfUtkeecmcZqvmii7WElEKjhFRWminYRbQfkE
i+pMaUnUQH7WBlbOJkxXhnG9ee+z8Zf1dwLhtw3rEuq4QX7IOABtQcRUQbU0fo1NuVk8m8CDN4Oa
P6h8pKNPK0227aTfaX3PTSD6QzIrj5QADP6/mMlUq//pwf/fGPkLMu6f9+DAb9vPP11owt9/rwv/
zdq8TMIX2j1SIfVH0MZPRhf1B/T+L2NwlQ79Z/ERNmjkR+Aejf8I0/hbF86UHB+yzqtpP5zNf6gL
/w/r8i9dOLYZLDNkeRBN84/qo96epsSib/HEvIxtG/OEuuLsp/oha7qnsqqvTZ6RLK2dVdE+VT4p
1F2+NbqhXumiOipW/qBQiLBibZ59dbppRyMmWdqivxwLCtPxJmB3hqgPSlB2rZrxFjjXom+qTlh7
Ke+SU1u1LyPlkYJgslUYquKNuO+m+WD0MTkVxX3aFpt2RlWbZLqy5YG6N5jkUcZQcMda/Wh0/l1H
07rueuvFL2W/B6PQbZwJbS3rXtfKavW519QU5hfwjETFUBtH40ExoNxxlV8s/AkIqtMUPnmvbbES
DpcmdqAZqdVTZUNenhlxzwwP1nqD/Vn04zv5UM/ICu5MmZuHhMOcwLHxq4ySagOOGesbxoa1mjHg
y0wSj8yecbrUSip7vcG4Sk4gvDgivmhcM2HfG0gEUNiCDmx4a7o67Bqt8UjGuszFoAFsD65WVV4i
Qls5/BQTbQOrWnaV+k7myqX3g6NpZda2LpV536XNYyPVh8TIzxwB1zBhOG3I5HtlQfMnUJ1dIYIW
AVLc4Tf4MvYcYhBNDKQ0EwbkMFQ5U3OGBvMcKCzCg3Uhm2KLkw+VCKvBQJUXueSjAp5+lP78nA0+
cnX2MOSRKcmwYUbzmFrVHchuYHh9WZ9xHqm3cRKOLobd/m5gGrMspVOPEKrELcYp2c/wNjbdQpoY
R0DwgRb0xOTGAeZMlqdTULd3PlsJt2Xt6oTqAxm9XGdHZeVoWoOnkMwowiZbZVGSMGxBcOEU/KrR
znx2o/0WzhxhqJfvi1K8AKgHG7Qgyy1zXgy0LLtnRYEyM1FnjRgeRVA+5rnFeGOUYhVawRvqn7O+
JJh3DVnmalpZwMiU20afN5GQH75e3cgouomd4mMeDFehcXVy536KW3VLQMwmt/TnQuLSYQLACH7p
eZzhofXrTVL7X5GjEPBMsAKrc/19ihrbVVgrFUi81LG/xAMdg+B/Rk7FIoJcVhOeVY0/1nNIKXMj
UQHLy178gBwtCZWcXe4gvTnoXpK8KV21ZqnAqj10Vcu5S0KdHbus8S9ZzJX8uDjpcWIB00+8LCgf
2q40b8yiSFYK4XkzeWLovTufvto/NTpwoc6pjwBynn0r3weNRVpx3QlXG9hDGCP5F9xb/UavLYQv
9cLgLBC+M4xs4EySAKCPygXnurKpqvkIIOYSTpZgaZR8YzdCrVjE+7gcXhSwSLuCo87LQ5+Qrq4A
RcXendybeV0O+oNtLfoTMEN4QGdCqP3Ax4vbBcc6nh5sVCWbmgHaWo1GFHl+ygdCNvonKYZPXZ59
lQxIvULLSvAMMKUGXaGhjOgF7KE/hNrE2nlMyOApgburpKZR/1B3xL11TvnMIMrsNpnJtDAKZoRy
Wh1u87CbNmLCHJsP9l1EM782u77hsJ9uDMVCl9W9DVkVsLYr3jIfwTvpjDs+s7uxUwZ6TND6ueM8
krt7UYrkpCgUgYkwQPIvpIFMrV1T0b6JwnHFDH9AmeLrrCT7QGFAUU/mbmiqx9Y2nhBPs3nAVUuR
Be8NuujFsVPLS5sGuWJWvttN/MpvfA9Y4yvL2y1pKY+atgj4WEDM5Zbe6phb1qYpEUZ04jlVJV3g
/AzoHuWcnt3jd3jsFftSkGuUxMEmpVNfZXXpr6dIxB6Arr1tauQ/Ok+FotCnLHFAuHLZRiYAMjPN
8IrQOjq1ftCIY2PgOD1GDmHVlii/EduxmWP/3BnOKTbl+xyrl37o3nRh65tMFm8sQe+mYEQmFqvx
mld8sWPUds1s3pMD//g/VdC/qYIWgxb2cnjAEFkkKJWFdv3P66Hf3F77/Ptn+cl/Fu/Xz7XR777i
X3cV2p91TQPWq2nWDz/wT5Yv/c+UOliFHQg+Nmt8/uqvEm3swFC9be5ScMYmsXq/7SrsP2t4arHu
WsLQpRR/qErSBa/0d7L9Xy8GVdzPGm2QqGEnGQp72mLXSBfjhs2YkQ2+epknNmbmYu8A54i0dbF8
xIv5Q2mmbV/5W4ErBFLMZsQlQjSkZBJv7JUlTmjxkeAn6SPFUzJofUa1U/GdGPhPQj+mjphup0S5
gyB3O+BTGZK239k4V0LCxsPFylJYqraOSjwS5aIvaBbLywwCclpMMI1O4SaQ4kUqSrk8TjCGZk+T
otyUcjrj22fdXS6WmrrGXCMjG2xWubhu+GflY4YTh3hP7BojQD4n8iesIJlwB6HMB2sxUnY/LJWa
n6ydzvqeVNNjuvgu9cWBWYYcCS2mzA5zZttP3PDYNUlQ5cL19jeeMi82hk7jh7Uzj7r5hgf845AG
0yNsUOVhGs1XJ4k0xF8RonXSdA4xjlFtcY4adNDktoLnUoN1nqCTwva3YjWM5WSxnpoCE2pG7uyK
x2LtQnmZHvpAv5K2wzm82FdlUN6gUHkZfhhbf3hcySSjMlyMr91igVVw07r9CBJhIiiaw8m/lRgM
rmkzMiKZ26W+0D5gKhZMbQE0Zg3nKYrU2LYudRAlx6Jkdx3lHZFLQXwh2Kc9mgtxAFMvuXChJIin
54kfGsZ7pqkg4SpYBRbQgsSp+iUTDR7gQjTgKQ/djbAOSAu9uqoW8gE45MhV2Xa7mAoRqC2EBH1h
JUCqQ7iB1sUlGPprDuTy+UorT6+C5gIx+20CALgSitAZ0jOEXgUJ8r8hx1Zgp2EJf4uXK9us3phZ
/55X+Gn1SH73yXFnBYa6YNAn54z04nZunXsraEtwG8jATHxFV6GoECINGMSIARFoaJ9CwzQ1K4Mk
BGlItmSB1quy7+ubORkXRZt8csx8C87SDQNs2I46vfd5e3E6ECeIVPep3d+pZUrkVC45780RZqWW
M7FHHVjdYBTwXc2Mqg/8jtN7Zxb194G0+K1oRXYfKKrcqkk9nCJR98DfHObfUX6FbAgPZc4HfWFf
WvdZb8FZUtXbcErjr45DZxOgUkcinDbFMRl086nrrBvWNSRt1XGtb/H+MbbInJo5RplufX+4JLHo
t06cM5V3pGeBO8HSMPmoEmAHYadUt/PI1Z5bcdBUyjOFR935P/mM+i/o8bGQH7Ce/lcHy/17Dm03
KP50V3yv/8//DrrP+edD5W+v8NtBokpUZ8yUfxGkSY1oeZpp26QVVwGM/dJrm+xMOXYc868d+m8b
b40AYdInkbhxe5j6H3L6yN85RSSeS/zTHFocS6jifj5FuiyoZDgbqlcSTpn5xXUYlBeCKyHK5tlt
VJavomSjEDfvQa5BBxOnoCLzsY2tb4ZdvMfauC1BZInKWQ1dV4Lgs66NMu70RWJrQ7O0g5Mqyx27
Zm8CkJjhO0gFm+ZKegAJtvRcG03ONwn0gyESx1GUW3N+zlXtYsbsahjU4/bzUuagFQxFNXvurBK8
FU+cgO1vdiaMYjNKJES4gxHQYo4snliTn2YHsNnsEKcN37V2GzZtpf060ZjVpNE1iGAwzXo2IW8B
8KN2aOjyVMiwJ6KjN0P3KExjY2n1FgXMqi+1m6mpdhkLsEakdzrmEy2cTj104yDQPMU3PxLtNJWU
4/Qpeci8Frg0ctp0uGR0HkEaH7Lg1mm6wxg7x7nCaqfPN7yWG0oEAnBJl52WLdgUj8VGIbSOr+Zx
dJThdy0vsZZ8i+eIGGKyrix7jeHA7abrZFbeyIqdpgFsb3+DgXY/Di+O9UaIlVeyyTeJqQyGzs1y
w7VU3gH+ksUi6nBG+0BDRhPjLDjHuvWvmb7v22pfI9RqluUyG0xAmyYCrIKdphHe2kW+LuLqNVaQ
BHTWvqung0+voU97pJBPw2DtRVZseva1dLtenGt4Dnigd4PXFOGWUPZLBXJn5Kkl+zci7z1NMXYl
HYeDyEBC7KZ1OlDlL8nRNLT2Nc0fBPDN2UAtUUsXtjoT4drTmmuGjDEQ+76DK2re6JIFHzPZzLJI
lKtZyJ+kbrrZ0OysuD3CfTvx84da5076rZqGPGdhdZTaVs/7j6rbpDNxe6Ca28IzFHNtlDPKjAFq
9fQ2jvGJfGj2QA/CqtwUlDA/+VqvkPIjCOmCcSMitPoKZ7jVfu+tr5JyRarOcTKQTGsFfvvGK4dg
iz6OwiXBhIYZLY8vDh5yHVJmp/LTFjBQJibSlbwD/7azEIijPd9PcFMbQXIesslxvEije8uifDOq
T8zx12PcbBL9VCMgKJcDFoS4or60g+D67gvS8WZB0H37hQSSff8rzMmV2p8r68XsXydHd5NWHEV+
FyJKiJtXtX+nH8fUzcHKbEMsKHyUhGH5gitjR6jZMyd16ypa+DSxQJjYMs4c1Uk4nOOsP/cpi8xA
PxSjmqzbjIa/7W6CjHYXr3+bR6STxyz1MHznMloP0mRyLiHXAExS/AsyuTLSjg2GftPC9BEmIJ1T
DPtGehfgpmCBv2E0yZg60nDFMyAwhneDP3RORzUvj7oWPweW5alpAJXOxytS+v5bNvqv3VB6vq1i
eoBDR/iENdcnkVbnwUqPcdE/S3tW34K5AXZTjl4wVVt+a5jRkj2i9psFsdUr+PAEhi7xKv1uPTp0
wLXxPpPwFpn3FcPEVjwyOnUD2XhxU9zjC1ZXuTmvF4WqEcA97o9+cFcE02aKIghiFpaeo1Z8c+qt
4FnbcDvaPc1vyD4OaYzUVo31MPvd1mqQA8vaq8PQm+bnpiMcIZUM6iTB9nWC1T1kIwvZ92qosA8B
TWNipP5OQEyr2NAHrl000b3XtjvMJkBcsXEGIribQlnExvEuLTPXKQu5c3JcSBoi15U5zVj2+mhf
dSQVx43XLB/hRYRgVpRqwMBHs9mXSvsQS2URJd+WU/6Gl7A6GMgR5mp8YpjYA26HvyJ6eA9ad2wJ
3FP74kFPpkNfgI2zYuQmKXEHozG59PHrQPcvCnacSW29ph4PTq9grQn4JSfCf5qxuHA1IKsl3BMy
9yTNvc5Q0FhGZA2efII2lTy9YEnZza3J3ZtT+zHKxFKvmPHa6AkhjJi9NSpGv9sBq3dQQvgLkbP2
2L4ZgeRtc6+A6Bvhn4VoWgZWby0WtML+bjLbw5YWLdTeKVwH/QRvucV3qJ1xfmwaG49I6DaSa5/z
u7fRzJThscH8ljvlmnBAmIL9kxgUfuHbiXxmh1le1SrPIHLcpm1cA7RSK6en2pnuJdIyp0qf09C5
pDPOWKx46hR7Jta8GYteBpENRcKIca+qw10yaisVUVbPOKdYHH5+pJ8jTGdw7a6sDTPSDE11X7cI
ieSrg9cKwsetmrSbECNhPGaHsug2wu8PWZrfjBgO4/K90muORyIfljUzMKcCeyI3hJtgV5yhvCmO
fO3UDtsEgz5OBNl/6JgcG8yO8zADoWB2hAlS9plnYwnDgnuoO7ZK9XIvcUeY91lLNgNWyilFzYK1
0iCvSdH2+nQcEY6LcAfC5CXEjKkHj+N4iMp2x56XJERz1RvNuTdHzJDXbLFzDuU+jhnx8jmVIT0B
ts+QGGi5QAKxg5pNeOdgD1XnU4bcxqqd88Rd6XCOp35JpOiwQfK6GTGZGphNpensswYdHSbUWiyU
N3JAk3RHJoen6A8YCb22nQ85O1q/InIz+cSnBlliuEbVLQV5s5owvpKHuS4xws5+dIui/jvYgInB
IBtx09/1WvMUYZ+F9MFJjp+Wn+OlC5Fg4PNch1hujdre21hwR3TkFZZcG2tuhkV3xKq7pHeC6eC8
pADhZ8XQ62Dsbemw22UhgAHV4RQI1WvC07zHDizx6g39Zun546nYECbrCql7tVG5gci2mXV15sot
221Sc0oZPUgPWiDRPHbpa06KjmqGrs1PkWJmclTopab0mqjYswDAyfOV4csrw/hQQDy01Y+0iu8C
thzGxHgWyQFx2mVtrOuB/BXzXfG/SGikHEshYOxrHcynzysaFejPwkM5sR5BfwrdIIuVFA/lRRVX
ZAbrDDhoV/PoDE+1b+9Ss+YI2RTGcAjjR8I5iRg1XgWc6wgEp91H2GOJF8qdQ7PLutHDOICLV7/N
u3pv4rSwgJkHLV46eV9V7WmGRyJMng/mwiplN+X10/w2Kv5TL6N92QAUalkUhQeVT5BQOLy7sH4n
d/dhmvKd4Mlk18axxKpuGvM1VtIDURkI4ifix6RZPADSPauLA9Swci9u3+yhOdQh8EKzb76b2nPE
ObIaG9bkKmqmIpPb2gpjDHf5SiRkAznmKYYpy5S7uZ9w66HNUN2EUYMTqDuBglGxEe1JPCAVJq8Q
eZwT4oZy+nd4M16nOff/yd3df18tNE3UP587Ht//9L/S9j2o3/9u2vgXCoTFV/9mVyJVEJmxhAyt
O9ZPyEGcTCSVW9JEyK5KQ9d+mTHiH1rcSFCoVU0sKua/dofMGJeEMVVXDUw/DBn/SHdo/KNdSQOC
jftVw0zFUpaf4efm0HdiZVJjvfBqUxcUXGR6h3OL3jVNk2vTZuVDkMJMUqEb73vwEAhSp+dBaTEz
ROjpCh98vBKXDs0ZDUXfwdNkEXWZRiSBDHjExZjjVqziyroJZEeOMnnP3BoJAmfo1dyDEe1IYVZH
iem+XkgBxWAy/8mULNlQYdC3hCmpYYEw3DlHBMYzRPcMlkG3jmJUniYqceTJ9+rHo/VvGC3LePXX
JbUmgESaMOZIphLaQuT6CZGB/0VanY181uGUZz3qF9/aSKwJZXnlC080GB8/fYp+DwrzD1AOnS80
UcGrpq0uA/Bfv2MfaFGjVgRujRsc9ttkO2w4+jfN7l9/n3+YCCzfBu6IYwjDYNTOWOLnN2ZZacli
GI2KtOqdg39cClYwpn7zr78Ne/zfuYKMP/DDMUrnDvg7sf3U8PGvSezw6CEVWg6wrHFS7PU5vwYK
RhQ+ekh5QDKOqgOgcmoJvyqHR7ObTsrkfEOfjPyrRUAeVI9UFY+4pB5ImLJ4qfFB6q24xmYlEUb3
i+gHa/dUQ8kUKlbY0nmNdEnSMm65ITG+91O+12Zkipq5K2dsrWlfeVbLfEDPDgUKwUOnmwuF+IYs
7dvarO+aTj8BrrKOeqX5tNaq2EdBQp885Hj6wTu0J7umBo0ndHaVqa3TccKO7SSkNKll8Kw71B1t
YiQ71c76g+nX8bVAYvFk6/P9bOs2AHbzTrYEYMWKfjPbtnAZEfv3oYTkYQz1fDRBFNwGhnGvKBJE
gYUUUZ2+AgsCpE8ISKsOxtbKhwJ1j0Fqg5Vkrt86t9TzGY1bu84FYM6aCrjwjekh7pSUYDvDOKIW
7U+QSLZOyrZdo7i8LevZXOeRvs3KGEFagOxR7a23Whv7M8NQfWdM83ijhhX3YdmahO+M68TJnrTQ
2C089tVcEfCtxoFYTwZZ8C30G6bjHYhouFTu5GTfAgIov6n5JNawhrtrnhgW81Mt8LRK2adtQFgP
3ERGVcT5xPOpGiYbuDB9SgSzhBQJqaOYpjockWEyvxXBfZ86gKp70/Hm2nSOiiEbMtXpWru5e6lH
x17NplDPDMVodGdFe0ojrT6nqGIQUTEOXo00h1XCdEQf613h5E9xaT/HjRD4z5Ekh4u5T3cMhtXY
/dowQSq2WAARcqPAaopNFJrbGZegstgFrTZ6yvt4CZHScNlT/+h4C+NObA1z3mt4DkcW9etUSZOV
1geQVjCyIqeSrH6z/SzsbU+jMKBOdQCUs8cgLsRcDI4dMhDskJsS52O5WCDjxQw5LbZIxWfgzzZz
WZhgmswW++S8GCkzZuP2kL+bi8VSXcyWYCcP2dirmy5JYhDuk/Xg2HOyxjAJOY58eBY5Gr2WQ3xd
XUZM20sUCAouT6VxruA4qJAXA6jRszgYF1NoZmB0HBajqGUQyZPjHW1bkGKZfkvfsu1Df0cC4o2O
19Soge1Ec4GJreZVzSJ3QAyZiJdFQ5nFNVxrUYWbQkPO6TjlWzabL6JP9+RDtWurzwL2XEO+EUp9
gB5+hHfWuiLva9yWhIjQil6nHgEp4m34hVgLS5BmngOhr+jHoyj913BOb+ORTPlA0Qi1kvcmL1PU
IgFRhzJ3jMEaDIQUhWX3UnX2mfyAgNSfinbUgOMh01nAsWCzoDaPWGwJaCuKzaQTddaVabvlMCq9
nkPWHUV828v+UBmocAo/TV0t5G5KO4WeAvIYhte6Qg4YflMZB9XV7E1Zd9R1CukucLLjnCvVKUQ/
6umt5oa243FcbKUebcii3BU5b1dB847uuak+mF2BnZdx9hBEdXRIxjpH5a30Ly1A8r2MNdX78VD/
Qyb1/8/8cajhcLT9S2UeFeFdkb3/ihv929f9Vgvahm5Ytm5p2M+WQf1fiGDo9Sj2TGsJI6G4W/7m
p22zCa0XLrUACqYtBdxvlSDJ9KymHZUdA7Y6549Ugto/MOJ0XWDMI9QE3jEv9nfG9UkRUglKtfLM
wBMb2Pqn4JqWB0YR91g8wivn6LR7deW/KbKWkubXIuvXb/t3O+5EzEU0yJlviy8H68FaGUlYpjTM
4xnLF0mWyMk1zET/pjZZapxfv6+hY9JXkSDCBOdP/v6n4g72n9FEQlQeFiH4ENm+qvWbsMDlM+Vn
UaK998GMGmAQm6p9cGY4GK24xyQVu0Y67rP4o9CcB1uxGHmMFy3ViZP1nwmD3VQzauAhOCYNaQqB
iWKrGTgzr33yLRXTOmYjnScCsa7ufP7rN4VI83feFd5LAAdA5CSU81/flc6gM+kkkZcM1qRbAqiB
q8j1C4KLljn6OiFMzI7TB6u8qS1x6Yr4g2+y93G9O6gI2mFLAEZgPLIloNmXbIPH+VCUXwRdTash
Lu7hJp2s0rn28jZCtEUy2rqxlK1NUlXE/ibbQZatmFRlB4fAgHnMPcUWVwC6K6ciDDJqIG9jHTD6
b2mNlDtWPOzq+9YEFBcc8zp+HMZPyotTWjSuiaRhCtAR6WLA3KIfE1O+aP59YR/ypr4j83HTiAcp
nk3jK8l3vYMRvL7yvvAKY8uMzA1aTYYo15jgUbAExwm5uO7cMMtXk51MLyOPfKP/PgfMveVwRJqA
iTvML/3kuL2SPrW9cbRzhlnNeGVG8woJluzi2tXr4KL4NO2GerAiZUHQqG8D9sXMmG6wEZ5njXRi
EkClrR0HX8MLnQIT+lSY1Tmm79mMjaxCPhjFeO1N6SYhA+9lpIT6aSqIldRydObURQPMgdhCnF81
NwYiPJRgkLuXiDLp6ma7DfAjjTa0pdHcFZO1NWqEDAMC9krxYqF9+FX2oqiMdMDxANvejpzvOGC2
nW1djSUjeZRP3cC8HMCBVcSHpnGoacPtCD/JUOz7ppsOCdDrLk05ZymvqT0soKHx4kBYQvjs5tr7
cm0Pd3refdepwMVUnhJBtlj742jeI5rbBOzHqgQDekmF2+a3LMWOpeUTk1lzoJMETkrtAAiwk7hP
HcizmvVa9uStO/k2QNpHBwPHIFkHlZquh9Daz6Xp/l/2zmS5bWzr0q9yo+bIwEGPQU1IgmArUr2s
CUKyZPR9j7epZ6kXqw/O6z9lWWlVRtXojzu0nUoIJHDOPnuv9a2EL4BUjgOhQnQjwVkRe7RolbvA
vJbNlOljv5LQ5YtQ5QyJnR75Y7SVRXClQOX1zQvqigVP+CFK1V2NM2JUCWVTH+VifJB0fdeTYyGT
WlfmHFpy5GukSO4ss9/HQtxxZnLD2N7Ukbo2fHnZDN6m0gnUKJk5eg0igc5VDdWVdW+X0ssupq+S
iku39dy63Mr+t7Km0xtBMM54VUfbjea0WaA1UhuuMIiCLBwpjaT2XCr0egfITAz8l0LNVqnkwegP
8SJkDmXTqs3lTVvHe4qQQzak2wxXQSikVcCZPpYFj2TllGF2K+vqKbaTdYXLVZOHp4xxwBDgQAil
K9MTJzTOR6C94Bz7B2BJZz+B46d4LoOltRDDtjHJy2RO3Afj9dhdS1AVWnIvIZGtAAE7CkVjTTIq
Ln0si6GbM98Y5ogk+RDhI5tbrGOqrAkIr4qvMmqkRrtRJwaLM+I3DF3RPKcEIQq9vjCIh1XpiNbY
cFDYHrAqujLhJClzGd24iL2TlTz1BZOkNGCsR0GXBwzoUsDWuIz8EjNK9C3PkD8W5QYtK3ZaeCdT
iGPIZsa5n/NxY60hLgoSJfajpFFvDOZjqf4C7NaRAclauLOITi27a2u87gLpdgqbZWxNvJXqMoKp
hyrwRNdzO2anCmFpAkMwxtxc5WiEomI5tdoGjtFG6oEhVdI+RSVaJTsfHbTKFKSvsYdIPCLYvQYD
0gVzipHsHMZLeaa7aaJA1WKs6EGtR76GHpSlxY5mQwbfCZKiIj5mOkF/DYG9RrDua//kDUzaI3tX
ic7t6Jn2E0OtgL45ziFZo0+rpK6neqD2vhRxv8rtms+d5Y7M6aoa13gSDxi+l70iLgyAXVOHEZej
l1l7xwYjn29jie46h4OU1Yf3vgRMgyetN9r1UKhfFR3OZuzXLqqmkz7Wq2owlrqqL0rdB1QRMPq1
/ywc/lOIfhqAN3cD/745uXlq8n8dn8a8eitZ+dGZ5Ed/VKPUnAqNIHBrVD8yW9HbctQAY4Tw0dbN
2SLyph7lp/gbSlKdHvV3HMObehSSEr0yWlffwbbin9SjCGd+rWUgJMuk8Cng7sX75lHqhZVcWagY
Y/qXzqiyPOopVcXCsPqLMpQHJ/fLb30U3KRFu64U6IQIrLZx2H4N4xyjZBYxg+IBbbzgWxJUClm0
1T35Pa9CYkwemckz055TVyQ7XusOGYR0bCp1ExkMJ0HR7C2BVxQqWTw+Zpp0aZgs4Z5AyxA34jbI
IKRZ8i4W9UuS+scyJ5mvTfaqN6ztSd9IYeeMLAuNFdFiw886JK5AVI/p9FWAVinDyTVBrTQgV2jy
smXoWHGrbYcIog1JtIuwA9Dt1DcBtouutUllmUkuUzwrYIC75MrEBgbupQb7goLybBbDvgUHY3aF
viTh/hZlAVptWqww1eA+IVV+zMDJlLVFyi58mQ7QjDETZ2jJXAo44CjclQe9xSk7BcSXxEODPD2j
Ftd6ZHpWbl3DTN3WAgx7b3l3rUdkvDxiUUxn8g35niSxMOXPZyqOmPk4zUzK6WU0GuSkzPwouV6m
AHV0k55JEvW3jT6zhZOCRWhGMSAWl8hjqnZhBJxe+07pMbsNPdFXLQs3ExgfMe/FDWCfMUKEYffZ
NyU1LxiwpEtvhAKU5VblBL6EGnZmBCFEoK09c4MkxmYXlSwde5BC5EXFV4FiEmY284YGvu5vzcwg
smcaEWFq94IegtDqU6jISO5M8zgJJvFRIe1SmBJgNMbLKShvPDrW1dRcaPV4wu0hryQpuZXQQuBM
MPaVLy5zWTl4efUc0OtfVAPBBz3hx3yjRMo2NTGlgOntQRrIz561fqXsJoOyrzx6UMa86QfNaK/N
fI4fMBP2tma6wRqwj3DQL0xIwHY/RBu9qSIXYaG/jDO+qrH2Xoh8JB17vKrGtj9Yk9CxlUvXY9GJ
fSvXpZMZNEBp+NCSDx2Y+NoqbRsDakjAHJ6Ti8W8tZed3FbvRegj8qzvumEqF142acumpcTyBFR7
tpQUIkOSG9RLVUry/QgASRusE+C9+xjzhpIEe823nCIAx+jJm7Twj/YkPw+6dIgQyJo0dftB/1Zq
+UmhUSrX7dEIiC0osvhOEtkJQuC2NZKzkvdbWFIXYcuEs862hjms24jMZ0rIQORYTqXdWNILDOON
RPnjkyJb9MS/esFlY82Z2ZkDI+MCTMlujLpdaPcM9aaNhGEjSfPzkIlXK9Q3eGB4NXvH8zRM9Oky
0/ob7DqrrCoBIeoPWdtceEQKegq7eoOroCmMlT6YV5qFJyIa9ziWt6NRbNK+Qb1MnI4P5lae1oFo
DrVck53JuSFI97mUH0w4sTIphE2ovIa5/xp13qWcZvcqw38jz1z0Oq43ZGfTCznSwE2b+mU0lae2
EbsGBR797LOZ18hq273c6W5oe5sM93Rs9y+JMW6LVNuMhdghBTCuE9QFxAMEODsQqtx5TfaItqcB
aDr7qAwcVZIlbo3ZYoUB59zMpit60K/ZbMMK8GONowDJ2eJ4GgCr6N9tW+3s4OpnLxen4eyhn/1d
HUavaHZ8FZQ8OhawxqTirTLpprDMS0zQh74yj7Wn3Mj15LuW3RZu2aVnQgaePbm21yDDXrWJuogO
eI8FPDtPeNEysxSrph/OBFYTEtkzQTCwrUF0AUHA+SGtTzpkskWBxw0NfId8pnwigbxEGUJjVPES
e9kFwX0X2q5VN05Q26cqGDeaJp0H0TuBad6zTqwQ/j7mlb1owJAjrr0zhxoUzYQIsjKIhZSTZ6uU
DNzO2V0falhxTBX7WmM/ETTk9qqOXYbU+EAWmyjKb6Fvu1LVpJxxZDeCYqX2xh05xo+8eS6bGSKu
sb5VVf/Yjuarl0vXhUXVxgwef3xavTSi4XijhMSnVPW0quNmjjTxMMzoGxBrxlBn1LfNzUSGNh49
cwHu7WaKOPuiYictWcoAujZzorUXiXWADgd9UBitAm3ooIHSp7dsNpwea99SafrPog5+HaNphgyw
cU5XM1RG7j/3JPLYy0PiWRqngybimJV+rRUYjqShfsij4tJm/EaL1Xp5U/T8383SiPOhxBTkLzNU
E+/6WfbYe7KUAnjS3GabrKJ16KZbFOgbc/v7KykftJJ+utK7potV+k0dABpxOhoQMB4208ZamdES
Wpozrmt0D4ulshj3vGGb5iJdFe7EafT+97/Fr6O2n273fbUEIGdQiKtpHanxvxLZedOp1un3l5hb
Yu9aZiZlIoMu2Zwbj+++SI2w7E6zACv1RuQWHO4kDKfZcPn7q3z/Yn5zGQbcP3Xmgtis/LrQWic7
QLGi5irOCB+nlUaGyKJz5BUR92KhPEtnQH6fdCM/qDnf3uIvWmmNWyIXZL421NsFfTvSBNa/v8FP
PkbzXcpfXnXY+2o+xgFbPgKTFUoXaN/yJx3OD167t7cyl/dvG5xNptWVX3Ar8LmHje0Ai98Fm/ST
Z+LXrjGP3V/PhPVulFxkHREvEjcDGKW7dkwQTrt//nGRvAXNlb60qhvvHoexCgkUHLmPdNqCeV42
zHzC6pO3R/mgcYrS/q+rzK/Xm3ZwyHDGAFmM/CB1iJl5iTfPzQkwkGscygfrpC6Hi120IURuk7n/
Pskijvk42+ujz/Dttd+tH4biddmkmMiVJ9Iavl7Y/lpS/kyI+9trfPQ0vLmG+e5pIP1Y+H1MoFZE
2DVj5CttQVF16j/5HL9rIt6/vG+v8+55MNSu7hqTewHItRQHMDTeduJidL1uqmW/8ZvF7x+Pz27s
3dsUhro8QpGEsjmQNhG8jtJ1KRWbNn+SknGbdNon1/vo7X17g+++LNmvh6AxeBxFsxNkkGTGQ4nB
6vc39eFF8BAyQWLvxAf589MIa0StkGyz0hb0Wq+A+wX6+feXgGv862rOfvxf13j3waFyr3IDxa1D
rvfCcDk9J8ltygx6CX2FEJX2prm1v8SfPCCfXfXdHpJqSRg3oOwdAdlnKuEDI/78/Z19uB+/vbN3
X5GV6JFUSh5rktut4NgUW1SQJz1ccNZZG18WsKbulplTXtc3/Ut1Fa8j9/e/we9vUpXnxebNYoLE
oUzJXJrdHVcmbXJNaT65x3n6+Mte/Nc9grT8+RJVxEKZlHyOCqfMxnBGiJYqILek+FYo7apiKNEq
zU6Tqk+ubH5y4XePplCsPhrnhVI2901wgcw3Ci7FsVQ+2b4+eT7Bkfx8h1pYYotr+BBLbOjwjBbV
jbZMVr4DTnEJCupbZy8D5/df3IfvnUXXSVGYuZKy8PM15ZaPNDaZ02cwySywxvprnD78v13j3QqZ
U7Ai9eAagtTzDBe7+VIYn7zcH35JjIV1TUE7+Kex+M0DGOiVXhhD0DkWAPugA9AWnBvNzSQL9dr2
9/fz4cP+5lrz7/LmWhXjlGhkYkAv4WyE8WIGZX6/wn86vZ93evmw/77Ti+jg7tV/+qjNy8/98CbC
+zFnao8+L/XfVQI/VAcmcdjsLn82f3/u8aoQd4lbpdz6Hl72VnNgYKm3UafKKN5IwvpHPV6sjO+W
MRV1LKQiZfY6wv+dH643D09gyHGdYVp2Mj8ElWrwqIqYJlOeaE5VlURd1aRXhfVOasp9Vuf9mhlH
ziyzP3dRfofl8cGbNKy6KVlZzHA1h6xAAfRPIEy3X0qtJYFTkY+yJzCiRDRzpkKL6bBxJNa8ca8k
+XVll8cabvFiSrJml+dW6CS9kYKnLTa5wGc8GSAt83i6DksAQ37V34sYvnxu3tt6dZuFRrdDZHQe
kmYfZDZzqaq3NlVlSYtGF+U+bARuC129YiperlMM67irXzvNfPHr0m1JUgFD/GCS5knfAiiabXfk
jw2jgpBeEqvB1x6h7/t0G6zhstbEuBpS+arEebPIMKRszBHgKJmiiPqB9jiBbexIa8MPACCRY2hP
eLU2m3vsAeuAhZCqzIbMrSuQkFovLps6NfdRoj1iFUvQwcU1jUY45VFHOLIC/02RpeprEubn1qOz
5+uYmQrLOOFpe54iEz9oDVvGIsLJRWEGiw0hKEKpCvxihBMitcCwltjE8TuB0ZmZqvD/EijlllJu
7DT+Rna5thQM8yMdLz3ZkiGMJYUy1W/ji6aV7wN52iZpQQ6jrL1omXpUxmFbNwHJZ+USc2S99Wrp
JjeBLE1jehtMZQWWrb4suqA/2HlYumqcOj1C4TGwVqIMNyZut9yo9zhIrwNFvQ7vvYhdhtScRuk3
WZvA3BVren9AN0ONrVTq8OZHt9MQfjFFdmys5KUdAnckHRUygqPSzPOsaQsM9S7Tx/MUMd6Vox3a
B6B+Rb4v4mQLA4XzHjxP2E2lU/YoKuZQXydR6HsRmLro4uYxtSAY2M168AQbhNh19IstibE7rJiD
PqU3OlNRP1M3cenvFJ6facBXpuTrgh5+gf2tpPm3yKvoju1TvbCbsd5HTWlshFkefbOk0Zglr2ON
waGFZOz72Ya3fYPIBnevrNx0jMNBHSLKJGf7xLwfPo4qXwVtdjPxnBhK3zqIh85VqxhLwPy3YRNh
VUdXmzK1pfG0aAz/W1VD4atGDBNN6R+UQGmcJB5lJzH1hyFSFaDxsOOAGjBfgSiHfPiKgO+DXHpP
VcBftFO89sDUDbi0dT99SW2aKmp0TkrM/kYoxIno8Vee4x7RcF4tU9v4MnF2X+szZM9sLWh5PT1/
eyb0dUV441XCcqwyPocJ6vK6skhHRyPi1f65zcynvjF2ScS0VLQyaB8Pto0tN65BNsxGagY6nXqQ
IlFFWFzFdCGMMryMTYypoWx9RbBerCtEwUhu+Tr7mubWFMIGH/zdmFRXiuLdm1nEOJeW/6pG7b8z
YpWOlOxf1xbqjtyOLpBekY4b+kBuh/huCNrlJGfDQm2NcJX3+YaYXV47pSYazbSRnoYocJBUWwGC
3QwRTBLSSU73sR1ss4rhF4C3PdrEcx3PQQKS5ui6dvQ7f+OXCi1NPCleLO+qrI4JAxzxzdJFTtPH
LilvkwBVp9FP5Xoa0NQbMQjbKfaO2TQcEjk95K12YUwyuCytu1DQxyy1yaLEsOyjkhGaW/QDzu3i
pussQv7iYi1VxR64zyZAeFOaNdbytpucNB7JAIsuRGe3C1/GflZl3mVUjKyATfRMrNBt3WDYEZmv
rHVigNATFC+K3ot92g3VqijRAA0DvipRjOlKolnsdEiikC2npDXk4WM3JYyu5mT7bKTy6duOTrPV
XjInuNJ4h1iLAtSdExxdwzPUdTcywwhIRVnqdkXkLzEJ60JmcWoGSTmpdpZs0F3lTos5gchcH8ew
0pMvlD9rTTQ5NRQr1rhycvvC9rBR196ikFF2msAqBe1dDN8sZGW8KaNxdAyzuIzK+FshS04eee7Y
9Ck4TyC5DdDdtAu2AOl2UBf3YRQ/thUSFcnwt5Kw1pKqO5lEmh7f7nMjj5tkHo6OZD/aEqOlNLSv
Rh2U2SgabNzmPIOrdX/daIqyznwrXYgJ0YI3ec9FSswaERevWZkSTa/UoGLTKGgWZisw+IXlOdGi
GIc1Gjf0D3DBRHqT9cOd8KbHII62Yd5LS63CiKzh1mD1jvbA77NlHeVI8hEe8OiAEsH8HC2QMdJH
yZjMZHp5afre43/qxE+AST/G+hz//r5OPD7BsHj6100VZuHL08u/rv/3/8q+Bq8/IS3e/I/+0geY
GmAruntkI/1pT/q3XJXCERKkqRoaRyQgTYKy7odelQBbCzuRDbYCYbw9H85/6FUJsOU/p388Ry/I
6AT+Se2oaL92fujs27zRYq5Fde3dSdQmuUZKVb93WlPHRqicq6G/KfRCIjQVKyQ8gnbZdXl4Zxsp
yqJCEYAI0stA14FX+2R9dxHEoNo46xPI+3ZqxgX5So3T1NBqWE5u/dLeFMDt2DBss//iUYvs8ko5
CVZ9dvWgns3KGkkNcn3mN10OvUrCnQUWjkni/MxP7bdBI5Ec/RiTWdMgHQlEJVG2mvW1xGHuSpYB
hYQMCa8J0O3LBl6HVP7CzJAV2FNfpCACNCcXxFQOTlQM+mHCSIpHJtqyvKwipjqwLKe9OabPjR4P
oHyYn5l2iVazC/dJi3qhSXV6cVWE6UBmaguvor7A1nkcJv3UN0nF2pe8xASnlkHbzwYOCPj1jmH+
atTDO7lDkaZq5hdslFdBNuBpAKhpRZFbw+Fbko+7T7LhUIgM54ZnnABxjgyRjC8Ycw72oK4ziW2s
pNqBgNwwIZQ2qlZwsvYsEjKkKwtUA5Jf6aXsA4yghkyTsPEjN5uQ78GH1/vqYQi9p0xNXFKaWFG7
/GLo/PsoZx9OJ/s8CWrQbEoPAUj7qvQQ8ibXaouzCKPVGXjmlTl7yyySIjKRH/U8frVL31VDFExC
P1mecsJddhmQKVdTYoiJIB1spASLviaIlyJDvUjA/DdmdY1e5s62hIs/4ZRBZR/bDk0dMX5xh9lY
fSXb81Q2sramnqBii/vXseLziT2nLPMrO2G82k9PYa8GjGcp/1rG7gszkWH567m4LkzAdsSQlGuj
qzhoMJR1Yr/KSMLtmfjN4easwymsEu/REDwZqo4LtpBFtBsLpZpxf7hhmprBTG/vQqN8qLRon2Xs
LUy2B6m+MmYuv8V3TMzUHPYBrH4gZNEh2ILEqjTmUhj1kmxaijo49gbSESvQYCv6aCs9G7SlaRN4
X1UCAYtdcLayBok9AWWlqsSaGylG7dbabHUfaGYDQr+3lYKpWCtL4Nbjx2YwsDhzTliIVOyCuv4C
qClZJpV/NeJRhzh1k7YdLLAwtalQhgcPs8cChBZaB6OCZmBLgJj6MVsH/ZCsqoqwIa3bMZE9QFys
MXzweiGz6dZm19xpjB4X/UA9yhKwjNre3ni+9iXR1bnQ8XkWvMrViU6nNIt914i69tJLUV+oA8fO
3hy+5Uqc/dnN+AedeEot0i5oIps2a+G7fkmNbaedvGp0cJKVF6lDjsMy+vMa/6hj8t87SZDO3G82
vJmT/LUK6yb8qDnCz/5ojgiAfbLJ4f4v48WPPU78Yc3bFdpiXLtvHRn2H7Ygfp0vcDbtfv+nv3Y4
XLI6kBJcHkCmrH/kyFB/Neeq6nf3qazbBBvq34ctb7ojcmBahcr+x+TcB1FUJv2qGbOIiNJGXyAo
bnGQpflRGrIjIF8I3dOdbidfxkzbNQOa0Rb5NjQ5+gqSTzZAt2EdcNMhv8d+dSkglZhaqKPiYL/L
x/BgkzGTyrw6poo0QXW0ygyWJfqhlSkhQOhreP0aR07ZLE6qIr/Uerdnpzr4Wt5i25NvZPK4F1Nj
bSxDPIzScMd5cNxqaWOsFKW79fX8KVCt6pAnAUeqlkyfxENu0KuxuLGgNbhNG3X4HGXSOY2RNaIK
t/7Q6Ij19A7sfSY9akBnie9jGYt7epuWHhSrIMkUBxBzeQHC4GFqkQj2QrlSAv+mzNJpJVuofjmR
uPYsWx/Ve1OkD20DrmeU91oScHb2j7VEwW1M5CLYaz/vTt1YQsoXqHGVCAx7dxii7gaByc6kP1R6
ME2j+tFq9V3doWyvAu0osfYpxCP0FineSrKWB58MuxxGCteg/TK6xG8g4PakNc6wVxg695IRl6+s
5DFEnHYkbSB97SLtjiJq16bhdVPxL30prswpIVvIqIl0TrDdycBq0hZFVwDxf0zqXR025iMJqYim
c/vQqEj1KbizJ37PL3U+qFfpzC5S01qsOjIPL8Yq2liogReWIHq21pOvtdrY7AxkNdrjAF3ENEh2
TZpyKZTiWHeKQezhcO40+XKwyd4xcm8jN0xjcSfBCIz8CoRPKzZ1QoRhYhB9XuGkXIfwXS+VOfvb
CuiZcQ4Tl0Uin8OohaRj+we585/GYNqNSJBLPQWsV7mm6E5aJQHXLdsrkRkveqi7Gn6MBbhp0hmb
6aWo+lsUyfzB5luapOBrlcrXE0+qWvtAk8rxroumjS5BuJXqEsGU8iCq2u1l283r+psmacdGs18t
OJlCB+STp1l5KfvJN9vzTolpXE9md2fpBU3BzLxAbFMsfKu6aBT8QrH50FXZc2IU35KhXBmJtGNs
sNcarTyDdTuLYqIBlsJxqSkK1eC+bKU1FlV8wapOOxHlFVJq5HolUVnBIKVs3OFZjMGlOiUVajQP
fpqP3zyGVhYi49t2YcwUa1BcQyJCp/EPpHdvJl+9Uc1qFw2+k+fRHvLKCsXqc6UY2w4TiTlld10D
BBDs2EXQz8fHLIhdPQSRZfCsgPNEHxt4GcLCoh+vLNpfHKRdLP2bmMyRhMxuZiCIVqSEAII51Lvh
naB/ZD1H5H4PxdBuJeLA27K4nV1q5yYldyhDWenoSR0hNFLu1Lh7DFNQmlNaA23U9xpu847UchFO
JSxlkIbAMMnbIoxZ7hpUMm1J6F/WZ6ApSbrQZO8YlvplH3jWAX7AgWznALFT/VXUyiElhd0mkrjs
xP1QpMi5hm2hdse8CJ5UryDkivPDCjycuYTIEZ6DjOc7smTfCSODipMEHL/qprXiczoOfV1aaYV/
2+TEY3WWubdC9aqpW0JB0uxMLXiHwvZ6oNND3JjdQxSFXSR60hliCEf6jDqSlKQ+lbzLyzG3YzdW
wCUhX2iXsoHxoZ7qlT+OhwIQFR2lIV0n4VBeg3GxcdAAbMII8eeR+G+LDfHLREslJZGdQxMcoJBl
v5u3hrk8gkxJVQQtnjttzecU9fFC2aouRyInP9EciV6Vqze77Ufaq3lO9pMKgL0PYIIOwIURFCXx
z219RP+Mlr2SrtOid5QlhO5NtdFdEG/Hf8wy4FKo2GGjYKtULfHuUnNYZ5jDu3PsOLiudQVLdn83
JumfoMu//SB/maip+OksfQYmCE2xtHczZalIA1IIQu6IyrCpbsL+WHMaGWZf5Ob3n94vA7X5UvaM
GFbnjsh7JZeWRBFPZqo5WoMZOJ5uPT37RFPz0d1gelQ42gNc1t5LrFjh057xMJcAcYckD5rAQlkU
n4xwP7yKhbXAJF9Zpx/w81MAj1S0KcJiJ26fgAUzbWARzIE0ktQzWl/++acGeZlH3VCQDNrvZu52
rCA8yRQNwANB6v7kTIb0yaTz13eJzjbTC433CMKz/q7h0LbB0LW9qTlWMZIWTK4K3eip+uSV/eDr
x3MxXwleJ22Sd5+aFPES1xlXsQE45agj9Lhzfv9Z/SI4UmmbzLpIDiCzF/ndw+zF5J578EKdzv6a
9B0RBiSraspBptT8/ZU+uhnSsRhBw8RmLXh32PFSoEkZ+ZKO8MENKv4TTer4P4edsBm3L//zf/y7
Kafz/fz9Yef8+vJaZU/Ja/3BWWf+0b/OOooOXV0DQwujnHf/v/w+cGo5ALF+grqZc9NVdokf/Tzr
D1rOhmpDQ1fp6ll0Gn+cdsw/8E0bs/mcqHM2+H/Eqf3Otvl5z1DYLYRuzupSRMfv3i6zKUslTare
UZOJFhKxhtECdHN8Y4vooapZN+pAu88Lb6VDIBOpSWyFP88WkYK3QUKIBKOUMg+vE4lE6Ep45GsH
/ldsroxCYxrydh0Fp0JTqhVlqY0Bz7rOJtsgMYopj1+lX1sbF5CwpeCTdfBXURxDbsxSvM9sVqb8
fo8arKnFHwkjNalhVBZELxA5CkNp0dUDfy6+1CJZlWr1GjbdlZH3Tz1zF1nO1m+ei4+25fkjfPcR
s2rNMT6sYgCf+C7fTtuTKSyJTa75iH1nWpdXrdsctGW2tnFgEypOF3IR7PpN+8n985j9emHkwhS/
QKuEglHq5wurwDIRqCc900k532lB+S1WTLJmlPC1MMttmCBvq+dtgcxCJD6t2jllYt3Idr6P++IM
P6fl+OvdVbXnDl8oyfZDaM2RgfkN0Q6HLPeuqdHCu1z2roDJhIuksBTcvK3iLcJaMR99snVI+QF9
XuWetR7SnDC/pO4cRWWuhj8O+ppnbq2yWgNExVw8Vl8lelh3SZXonFQixAl63a34Ksn78YZxBZUH
3XwgEeXeXfTZcBMUIIyqrIVmjG2hE/mt4XWXugEkM4/r2aMdXnGEBzqkwwMWczevEnhNtcSHhpe3
Lslla3UalkGXXNVYpsppPBJQxLHM7xOAofFVIweWU5nNA79ivqQivVH0AjruUJSQ+nRwBPm4iWOr
fhVdaG57ve02BZD0Ve2l9ipswofON5dpyQQ/TFt9NTYq7EqPhmFs9PptHPHOQAvjtNbonmt2qr2Y
MQnLySjCpdKH1/qI1MGbmEBBV3EnhThyXGH1KTL9cE/PpFuqJlaTAep4OvPH85lE7lEouWOLz4yj
tGsH1X2oStsQqM3KA16ezBRzD6uzb8A1L2fC+VQALSW4XnHlagagd62xl/Vq2pchyOauC7HS+Bbk
vW4Gp5MRHH0j4l4+ZVDVK5/DGYTFyriT5YBgAFkdJJqk7ZMpvEOkVfj5JtriflITCMgEkzUJW7KF
hMGP92WLQ0QYzGK9jgNPOA2bipDKhdKIeiXz1kKUWKeD7taAHaoqc4bIWKM3OBp+dYiTft0EIEpT
AWSxI73YbC+mRjopJlRjy8b8YLSkvmi9m2TiLKL6Lu8BcHnySTbj61TCNVb34TYT2TNgGZV5b7Qj
hG9wS68kIcCiSZuOPcCaQKXTEN4raYUxSTzb2iiDgErhI5UgRsdWATITJe2q0+K7Cectj9gdMhfv
2ozzWWoisstObqK9IsnR2W5gG02FsJYDs9iDXOgpnQDrCNXp3o/Dq0qH20moyzoYjGOWxcGCNBwe
6g7nE24j/QJ3TLESZlduQJ9cM3lsLwbCWA6x2cmciA0gNY20KokSWpViUJea32cbGVQmNyLrmzEo
19Yc4dCnrbQaYPaS6GTuhjTZDUhU8WjX3l0jm8nWqsbcNRN7trIlwJ6jUNnhiUsXapPgSiqHfSX1
2TV+dAu5YCLZhGDK8FgXoyEDlpBpdbRdvzHs4B7KEsAvsjB/v8T+Wu/A0IMCj1rBNAxDf3fcGoLY
VkGKDmRjd0tf4Tzb/f8m7nOk+ZoXyOL9oPlvlU8/f5i/K4Oqp+7n7Jcf5RM/96MGkv+A50dAPWdh
W6VTy/f3o98r/6FTA0FUVA2LzM1Zb/pXDQQkhjII/5JC7/5tDQSN0aamAu0IPZZu8D+aacLa+WWj
FCYPD08O1Ra/57t6Oa79LNObCJ89sfD0NjedpG1bDZx9EEmbEAvlxlPshAeaLhJxJHQapFHQr0uS
rVrqTqLLN14mLanIv9DQWETKmDhE7T32cFvGNNvRengoi85aBvqwFyVBGJVPzMYg0bejt3uPmk2H
wiBeGBvd+jNLJerAJMTjHeS1AusgqTNFq55Kpb0iCGAvQNgpIYguyyueA6IlkQCUV1ol6MGSllWL
/pBPY+bIbdatQ62+DBVrjShwEWX+tWVJ29q8j+X+aBFlG+T6KenGI3oleVGRjElvfqcoMmpmAIzs
9zUZm2qTnuGi7mLZg1SL3zLQtqokLSXNu5wa/aZUrC9BWV6ESNtsn2Z4R7KWpMDvOk5J99x6wAgT
0LCpzjRKaF9ErMOJnRgjS017K0bp0PjlVu38uz6PL+pSWaUdp2MtfGkmQ6a3ibjMk0DRWanMlkrw
6wjPVaMhBVtFq/WnhiHSqLTw40MyPNnDzAbRWSfahZKgKixr2DIgtSdt3Bp1SBa6lSNQMdltDBLj
Aa+t2MaY/pV4xisNyhdGaFO5j8J2Mw32OrHTC1srXAXWcTNEjtfpa72yjhWJu7LQ2MHyJflhazzq
r8hyXsn23El1TE72UG70vtwqWisva11ySzvbzCNbtbQuvBAwtFm7nDdrAsAVxw8T8nWwXw4WqaSY
o6nGY6Z+/4e980iS3Vqv7lQ4AbwAcGAjFGok0rvKqsqyHURZeH9g56TWPwRN7F+gyHdJSnzxGKGW
JDZIXhYr760053xm77VJ2vWalNhgFcg9cEYn+RYFHN30JZbdrqwdjEDVRnJNw6ddV7iKsfbeRTgZ
WQwDOM7PIT+hpYcH4tmvpNmDSU4XEfVVYsRrv8FzyV4sUvtdPowwWRrKc/IccjdC5QZxp1So2566
mm25Oa3somYjf0mHi4Kan1sxqINloCmHCQ2WwxaeQWp6ke24i/KPNrZnqBNAZNabw7DpxFtpSuLh
Mwz91cqexCkK7ZPJnwfj4MKADCcpvJo08DrjtWvSdWywhBjsE535qu6/4vA1C821HWjvLYk7bfDl
a8jNEhKXNV7JbPTmHXVREvKX5tmqkDwhgX2oo6fBOE3qh941B0sZWMsrBDg5ZDw7UjtXxmefuEtL
oNwuwrtSkNUc1ZuGUF+HAIlQ+osktT+C4KOP89sQsWUaAtsvi7UD6U8BJ9e1+jKuH3Xszs1oLorq
qsvYmwpAjRocR9MHvvLe4aFra8AoBuP4od1q1ri2mv4aDuWB0yk/FHh/KV49mWqbXC1P7aQeAgue
0iDBxw/OvgkIXcOg7of9yh1eyzQnFR6YXboLyyenOVVpzsD6bf7wZcmlIcU5CPWVropl1V4Vea8Q
LQfVznO1jGiel4CxN4maeRehtxo3MJBYO5eewJ0srrhFcFd2O+Ks922lQEJ0wA3ma5PHUEreZKJc
yZ6oyLhfOX51JvyD7TYSysSGNehCciG10qjX1pABWKyWskwD8tR1KPHd+zgo90Zvf/BkPQ2sCRj1
Q3/35T4xibfIAdz7JVmKBorHiF8oRn0fUV3Bgy2fI5OTTrBjmUnaWwiQt044vE91A91cQ9gxlv0N
9LLPoZPHoAdnK5xsXcAOhB8u9hShX0NLGkdfZN2SNGtSV6CytvVGMfvbtutmlH28UhXrYxLuya7k
uSrISu2QEOqsoKR8cQv9TpjU01X2ncXap6p/hEN9miQaUqboQcG6LBnORlu91aBmQpe9+oiWTv9s
k5CTKDnkQj+Da1xOY0oF2B6gbG0j6R7swkVY2/FObHZOxiwKOrw6+Dd+nXh6PktsEWQiNo3HE93M
SkPS2NQHzfhyk2FvjuYpLPRlWRvPVp8tA8SDMmThZGjryq482+2eoYpSqw5rcviOdTq95CppmPqT
GKq9RhaTC/BKshw3yw8nZW+mWnsEFwuhF+c+UDYDNfOCf3m2icGuq2gvsIxGXUWDFQTntpgkDE/c
uAFYs6neFKYJmbF9xib7Ae52SRG/siNwjh0/ViLLp7ytXoTg6Uhhhyv6rs36tzQuYjic+lnUqjeE
xXoyf2G2/aVV/f8ynuKvdRnFzZ/Xc9uveuYpNj+dovrt/S39r4ZbPMCPwk43YPZb2AgwE1gm1duP
ws5gU88+Avgi1Z1BzfdrYef+jWGYZqtzZQelWGcu8etwC7GaTjOnQl4EBA8j56+I1Riy/KfCjmG+
qWuWA65RaH90M2lTFk1jkqD6ECyZy1mbXVssmMVhnFU1XLJ66G6SqfS6zEEdNeeNGGuNxipJay+l
3ohCf0n47aKsM0gdk9fZJSEC/dYk9tPUidbIs4PGSpSy1xPIVxONyN6Su9RWF8Fw7O07FDdm+2Qo
T/b0Lpt0kQ73jbFvQeAkrxUuBOpAs7pakb+wQFwV9gNQ4UXfXnMrhENbrY1g7hqXDsVEZFwdqXp5
C5uBwJjU+KYgXDqGssmIRZowNtuluQNAvQ1hT0GMAQ52SZVxoaXwGgDIxS9V/cXF7Dlct4TDTOGu
ICmgr4mRSKjmxEeeFisryj2tJTEF8f80DptIf586UFvmq5jOehE8NsV0KqYHV70d5eukNes0eVFj
4lXUOUNumkuYBT9aiyKOCHVCiJy1lrV7Sz349aNdoDMYDtGwq9RmmaN+JvC+Vt6y6iEZmRJO737+
DNF8T7MHAOvBiDiv0idD7xfRnAFt5DNRYW2A0BJpcO5LSNTs+kaj2VeZzmJ+OxClIDs4dO2i5rRy
scMCdl3khuVVBOeG7bMBwxfmRZXaUPD0da0OTHouLk6MtpkTiqyt0MsNnD76e8SBCUlUtrIbfKsB
6pjtYdJAMk6g5mVHU7Hf0iDZonXfZNxDLVtPUS7qKb4ykXlnUHgjzOSzQ50bl403KLanTDhbkhZF
WzBcTW47e4KqF4f5A+vVjebAW7EGkkLMoyke67Z+VNxpGbr+gvrq4EYhDDWKpmlH7vKS83LPXtir
7OgmjZFUUSQFIlkNmmRiS3cRpbcmE4yR9BmH8JUKcXbCnBNgiqc3c9JNuA5N5ZQRjIv5AlbKDnvJ
srGcjZ+puxGWkiED+HfZGjfzpZqUjSG1dR3UXkElmjOSqCFHK2DYVKfZIWBZxlwurp8cU3/a18Ly
MKHswCJ6bfSt1Xdq9NbATmRRfMbDvjCKo2mOIICBylQ58S5gPRy49kxsRipclAqen3NfDAjVSYPm
pAFg3B4zwrgD+cDwxvMRqk9zWBYEGywYCXvlbGOE6rmM3+PJXdeCT75PtLBj78kWo6pFmZDLgzoT
FgFw5IwEWYIvJJqYOhfENKbclLpafkIyvwt59wVquSccbVmQuNKSn6bl4dqYCOYIUgQ3vO9MQZ0T
AoAseCJj46mFFES35BUK63+mK/7M4UvNVaTX5zZRWWTLE/RiVD5kWZro8j3TSBuY+9NJm4Ij6slq
kbcj1o4aYr/Ou7DtQMixIGcyV3rFUAD+DklOGV8sQPkFcVYaSJTIa5R3R1qgsP2QD2F2HHNUOYYo
nscUhFxBas3CIgN+qXfBJylmu1zXrzEJAmlyDRQfULZYV+5wKCdlp9uPHedRJSmTquhQmwYCKON+
hOrHYx1z/Dmm4ntZmHk6HRQMzrNWUR7WrqfU7sEgr7Ebuqekjp/QUSyE6u+KqDizttxPWvKSzobF
zLc8qoT7trjNnAlZEmIGZsXOOaIUzOPI85n9mT6VfWbizSI3ahywITmIOr7CPDtaxG81Dq/DAOFR
yFUmSdCBCcuFhPbBid9TCLN4a5bdRHokzqBcCW4nxbrGIjhXfXYJCv2Mx2GZONGcarUOoYlicXpi
DfLKWtNLW9Nz2vtiAnWF9qm97duBKTctkiWWBZtou4rvQ2aGbcdPwzXgcI3YXcd6pPdErGymABuL
Xoi9q4lVUFmrhBFvRgCYxWGd5uWu6jFv6TJjHtkvmG2tivZpQiTKhnIBqp185WGNcnWJKOliEsbW
MF+UkS0RfCnaYmKUBmPNEyA7ipDDcOQwGZpDxwmkW4+R854Er4wbrkUDlp5pa60oO3xGu9hKHhLz
TovuC9+KKIQJOgukF4PxzuIOMm+Jka1A0+nwI0Tbub8pJudOVeybtPwKTZX4oX6jdSWQTUCkk7Xu
aKS68tLoA5FT2SauKqbnhQViskNCHDMMpcPgcPVbFf574al8T9N+T6lk8AFbFAKEbmwn+42Jupcp
Tyk/QmFP+2DqVk2AFjvVeRK+E8UlWYi5Zs18nTNu9C1aEfBlg3nAKnKt1fFumP1TFU8gNK0NO9kA
58PdNDDeiPRpp2QZCeMzYolY9Mpi+6GH5Czli4Dqt+pYayFmbdtsqxbZZ0rX1ZClJwRDoYkAgaj2
zPE5hCceoV0VDf25iC6sWhpka865h5aZZaCYfi7C/vvK1fmR/j5/bP71X3555OWbfPvdL1YkbMrx
tv2qx7uvpk3lv/7Lf4gx5v/zn/3iT18/P8o/Z5KYa7I/rzeJ/PyJwMNG/vv/+5Nqk2//UW1SMpoG
/td5o0eSxm+rTTwTzBfRhrJkQwbzo9p0/uao9s8QJI2ANnsmbP9abTpztQmPmuqQlfxco/76dPyy
1+OZ/FOtipj9F79f9OkzsVynvrJVFKx/XPSN9thFVRWDmAlcY0k/SXIwHaixG10AWlwKcEAs5d1u
opltx2p1TGrewZkZHApgJI9osSkEZaU9N35546A4U82qWpsG4VUZrtRFM2BD1AVpUAG47iLSUeup
8qMpokPlMvwgpzDElMsIz9VXfdCRjBbtYy34iNSUwGErfOh04LUDIXoec5v7Iu3Jlu8c5l5W+WrQ
uK1RFd2ESb4XeXjpsMgtrEJgR7DukBJujShbmZBhFoaClr6AUZ1b7kKN+nvkO3u9oPyD28tB2UTD
IhPl96g32UoZgTJSLlG0GshjB9GD6WuMD4tZ0zKP/c9EHfYxrpilHYbrTrL9EbCePWec3hvRudDk
QuYKCT4v1lvbrjCfYoclg6XY2d4weVwIkEfAwBgc88heMwEkMCdunzPNeeqKABGlXcyVuXhrzPyi
JMpRDYyNCvA2duPXsJ4vmzE8xopyll11O44YHJ3ceEOJudZ4OeGSbdHIm/TG0YM2aSffcnZEV6g4
uggbUProuy3IgphMIqUGFS/kCHwLm5h7H/DgS6z6zIqbcVrCueN+MKbHsjDyc546cjFYsMTGIoUa
NoxMCMfBc3vQeE08XtuwV7aGJROWfiAZeLkI46MDB4SLYFhGRrMaQ5SgimK9lrpencWgfgmNyMig
/tZIygBz4Nz1iV/uA3eEqq2G44Pdm5IJjXI2rYCFTM48NuYw7GFXOEZ3Ww/M7MbcXreD+ZRExms5
REfKu6tUWelHubKrmmIrVGUTdfkNcULbvA42dt7vwVFyWIr+XakJIfWzF9ayd07VAcw1txlPNSvA
aud26tUo812WpvdtH5xtVV7HXKfyVNdV5OziAbInhD3mHte+bm/TcNxljn90K+dFjuoW5WTEkQ35
zWGWntT2xXfSPZ1kRv3kv3JKKJzs3apLtPtSNe6tksi2JiHHu92H7iiXcV58jJjqSNaObowx+uwg
JsrYepKofjoC0925YxJp+04qLfO4oKHZqm/TibvR1+23PO9DDwU0g7ymO1o0GpHmHEZD3hQt+SSj
1nzXnbq1mE/mcUZ1AI6M6aXSxk9AKeFvpnsrN08Wg09G7isMjhezYDdp1CAWNWTlpO/Y8xC1dKZz
LImYy1PlTLbcQYTyEnVTtqqUAkMuqE8yFrurWYivwWRhi845WyD7hi3JlryB9gj+WDmkpX2DBxw5
O3YoGOXO1rZRsrd5/QGDeIBWUYUrpRLdOkz7Yz9bce3A/JDEynu9PRbLuqikF9naNpvn5QTsVHvg
rntiEsi574KXYZ67NwzgiQchlIepPPT0W3ce10uId0dQLVRHOgls6NYx5DLxN+fRf5jq8aJhG5Cy
FTA05lQju4KRmFaqCgrBMbNeukxcQ4KEUqA5i0bvaBBt+9Zva5DppG5s//o9+z/TwTGHZzvztfiP
72JkTXXx0+cXKOOPAv9i89sB0N8f45cLmfwMJC0oTtkIkSWA2vjvFzJfwiCo49gAPYiLYr4rfx3/
cCHrKCBx4aCGsTAy/vZCFuz12AeyP7c03Ll/7UKmIPjjhcx8Cj8JgyjbYIvI13/j5OAWUQuSnijp
dCKM4+jZMdpk40BoIzuSG6Ya1Xsr0l/cgOFKI7E3KGN2sAg1LgeS6MO2uRbqMC2jAuGHH8ovgo9I
0RmMS/4zLDxNHrWhD5F4D5tAS0/Cz/co31+nUnzhC95yIn6P9fRJIOuudZM39oe3Qxt+CwPNs1/d
q0VDYoKmkFyRmacipbkIIzVeVgGnS8znYKPHRcmfPOUzS54dWaAlXZ4RuF9lEJOjpGK8Js7rOnGV
rLLQejScaAfD5wgsOGJuYb7LsNxohk0OUvfOhXS2hWDrwbp/21WuvSgn7U3O7WZcmxhWZPKUaPm3
xnB/pQrb9eyASQnZTidIu5IFTXQLHxMxv+/VTXqJzXRV5saWXLC1C4W5hsYsk/JgFjRlLhJ66oCD
hhtiGrCeVFJlWKATalRaC55NyAcXcgYOwm7liqXINs38kzIzoWMz3qtAoglzfjdxgCyUcPpCvPbq
0+UtWqP6sNOCHYGosPthu+cVRTfU7iodnpYfy7Xh+vdGxg/i14iNpH6WcL3YGITjh24oDetMmv1h
Jm+6M4Ozm2mcMgM87c+Ezmhmddpapa2nOGfdxZZ2qc9MT3Wme062ebVm3qeYLSWTvEYmE/+w35dV
4dnchxJIKFF7rhfP3NDW6b9bbUaJJq78LO2JKOBJFwu9Da8Q478MAKQqINKKESvZA9GmMvrX0BEP
cVgcDDKzA/IAvTxVNwlQUxmIrTVTTqmDlzXYU1YGb5HBqJAgEN4pdfnozoxUIkPfjRq6SjzzU7um
PecAVQd32pYAVumrXmNJjHdgnch9ZuCgXBqArG6pEKUuVxOCL7OUJzdDcB+E8Ca1wS3XQzJ8Nz13
QaPMcRmheImKkZyIuH6q3fatbepko2Tq4KkkZ1XdCLxfrR5VBWVLohQ9Js9O28SjnqCz0V2kJtbz
lATKUgtntjYeHkJRXKj9ZY9UzIckTcaIQw/dBMvKr59aEBpan57hQxzLttnqPWshMw8udRNcp6hl
L2HjgqBgfWNe8h35+jI3/Wid+MotoNx7fEj7zOyJth1U+m6oKMYgX0uML8saIo4nyOmFfpzfiDOt
X7XAgb0n5/CzLNVbH36C5ZZ3voJfuYiGaxEaa3tEtyY74Et5/uDj//pICqFsbZNgDwK3zJHYvZ5h
zMBenoHScMGXwUbH6YCWukSM7es+2xaFqE9ml1C5y2zMPJXUiSZVn8aMZZsJxXuV+OZS6jZQGfbs
fUMYQHSyneqkETtbz6Kqxq9Ppeq+xE37oo2lvW21euMMVoePZQwpEYdTW+Kn7vN8lWXk/jEBCEnN
8M+h4W6rpMqPhdbm66LBGtONfr3T86DZAjKPl4Olb8EL3IOTLlYqcb941hI6c9Fuc806wki5sYes
28EOIc+scMNwq/tMrXUSnz0Z++rmr9/Q/0sXN9xe/+Dy/oUu8NPdW/bv/1b/l5iBWTr/4+qeswTY
sSCsma9nvvRjc0NAMUmViNXd2eT/m6ubGAJrVq6z6fmZTsCXfvTSLBGR4sAMRpmjIxv6Q+/8D3tp
8Z82N8hZVddFt4uiE4X0H4wFCsQPPELokvUp8rduUn/aaYI50tD8VdxaFe9x7bUZlU1gUJO2WfKh
lb6gmtQuZTUdM46ytTYoF6nA3OimYlpVtaTjVv33lgiNVWCm3VoMROSYBJos6DTEUqmhALFe3vHB
foJMcHQMRD+WC4RlxI+fgAxd1rZLgFCRcDqM5iENyitogRVmQmuR2rI4TRZHZhEEOlIaOmEkrOEy
4QVAecNWKZ/q59LVbTjfWk2+MNJNfs/nkK3E4PTKUmRZtyIunmwDdJIh9XVfjs4y6idPhb/d69lN
oAWbSBuc5VCKt6y1gdi6Cv642dw5cPX58XTlGExXk+w+AtoXD0b8kyUidAaqCttHufdbBWgQ4eN9
/e5E0aEl52is/ffGUdeRFV6qABqMVIkaTI3xkmSM+jPHC6R61i3loTPztw6VdGd07ZXcq+d47N2T
0umPVm2QsxjGE+KH3CELJwVo3pDsqDqPPQyDtK1Q/urmHsDWtCDynGMQz8RFyuoVNBLBQk7DA5TV
N/EMy0ECLwnUjMSTnCmsYrksi7J4WWRqTxfu52h4zVu9AFRoTr1k2Cg/p6rZpBYXW1WB1CQqdMKI
GrnBF8Azi8BGoFwS/nhaa3AiMKnRGRMkbZhn5LWeGQb3yeQ/lg0FlRnRCzqkfxv+plSsjdrHJFKZ
9YG5JY80OGsfmVRiZGiaFAgwof2YEeUUmJzXdrtUYmeXu+xclNhatQmJpGq4HceSGA3S3TSlvSLY
OmCeedfV8R7r7am07DtqES/o41VlTvs4aW/KEpsgn7pdkvhnamkmHUW3GY1iYj3gb0sy04oBQXtp
Mujo0keceXvFZDnHzHwFpGNFv3Tina4uzaq8EPvq3gglyEgfssN1BoqLGYvxiRJ5n5WkzxBpuuWG
eq195Wqr5DhS9BDYgeeUFYnM21sL6Utau9tcwrExtAclR8KvKruyGV+SsblP0xTEf8wTHG1ZFCzL
oHslBcmz1fxgA+yyouauA+AVZvGnA9BLBexFcsOFN/BCAvsqq3JdZelRBZrmiUFfK6V51snCc0Sk
bS19Gbzo5c73CSLXxb0wuvsSnJgS9dtSi7cDmDGDDDAD7NiQ2uVGOgKAmN7eBmiFPVElD0U4EE8G
tkyrjXoXADJrpHIB9LAzaL3pnz6TmXiWUrrmQr4BSxfEP5XM0Ma7JoRh5QuFNKMpYhPFRbqE8f44
c4LQKX/oof8YVvEjvlm5qsHqLxIMo2DsprWRF/edK4admwFkc8NhxW4WR9Zgdw++aC4u5lyrKj8J
uz9FJp+UfgrQ4vEezk2b8HbdRD7iTmclyVkoGSxsang+iO+CO+I8kDLl44UAsVVFvJPNomoUNRA0
dxmTgoKm+JFIUE+0w42rJujP7Du7bqG9lUwNa45UM9v0Bpz4Utyz3DxEerWPR3/doqDaTb72ykxz
rdbKWreyB/xKzCSQ0yexdopE+EUz9KkP5S9I0P++gfdv593/Y/S28Oz1+Sb+B9f8G6N34DS/bcvp
lH/9xh+TchM9q2NagvP09xAh7W/czbP/TBd07H9ALMxiDBxoPB4oBZV2/tfbnU5/buWBLxAqQNSQ
+Vdud+PnVMvfW2IE5lETvx06XuD1f7jdK5MQrLjooXeVnerZTSlpg/mb6WOGKVTTZFkf0+22o7Ya
KI6JB2sJ+8jglmFnmpEEjLMFJbg/Y8Syst9bmYG+LPIZKMEZc9z+lh4goHdIMIPPMLJ4KHBbwidr
7AoisY6i1p/hZWYtEKfNQDOJTQG1Bk6lNrS0Q+rXn2x6bT5dbJhVH9VEBx2tDLN3Ueozz9G/LVyl
W6ozSq1oUtRP4a4arbninlj2wl3r4a/VSnUgUZCGUqEEp2BwyXMjP44SQlNOgaI0RCu5RJao2bnq
4JWVkN7APR4zxFu5r5zSGHZjxkpzZSKiWyczKA5k7kMuitcAglxXqXTKAI/nPn8K7PeCYaymyTND
5q2fRhslYEjp6+qlkuahmDl1ahXvFNSGDgC7LNCubohg1pKc8iDuhO+7iwroXTuxFSu5FGypRLMz
aliM0J18LD/hzMybWskWQqRnOfP08t6/s2fCnpxZe4w7uVBmilMbQ4cAyIdrZ6cC6OtBJiHQh9lX
zfS+fOb4hQD9VB9Jrw3iT+Aw4Eqj07dm/l/QskK1Uw1sqMx2JZQpYHd6TgIa+MDWct9ccIJjE+YI
CASZmA40n9FAX8scM7KGb1kZX7il38sY806Lm98O7trUuCs6/9Rl8dFJ9Bs7IZrcrXa+SYqJsG4j
GS5zRxzSzsX39DO96VlT4q2V6SvWKKcmdk8iqh+zUt74jf2A74DFjdJssPkBcEtmxECJx6MoNyJk
h5+qyG/jiC2t3mjr3HSODKJ2Zja8pT3eoqbdk2S91rWQtcmsdFDHo006kZelzXAJIq1+ZqeKCjYe
rv6U3kWp9aAXU7msJ52wBHXSEFrgyifE5LHJCDiyeY/6gO20zH8aQgLMRyu1kSIwlGAHC+FveNDa
pqRhZqhtB1AmB9mtGBEQ0KJTlJasWb1iyuQxHDGs9p17BSvpenQTgScaJV0SQJV5o0Z4YM3CbpXW
5QUofH/rDijILdW/B0r6VbZCrqdwCNeqiG+hjPgeDp6c1ZgOcME9DLmKBwkBMr1/GRAHFMEUq4nv
puBvbxKd0Vpjah96bYWbTsJlwsMm0PSQ62xTZvhjssPLa6DFyQOmYtaxp+Zb5lGhkW8fGoteyRB5
i+oeZ19NQT6y6NFJoNLsCEkRO+48GXeqEHeB3x5F31ycsifeOrxG85bacDtQkwYqSmr4LEn3Mque
YquJB681ifpUIiQ+oBv6wlySjPNJKJNxIpb+MVaCs2a1x84onjoDKMLo7ktVXBIr+OiE9lIDGTEa
/5jr1Ad1qN7VkbF01R5tWn+o9eDOd4tVmdgHpQCSmlaAqppWblyoBxvf7feVZU0Lty3OlY/spnfN
a+xQBVZV9pFE2tlRsXZVY3wQUtUXgezhn2apQBxaXCJrloyKVSuNG8fi+KkG3vENJ6IiY8gExBjp
ZTnv9Ai8bF2r8qKmYBKqzkFFOfORGusXGmuLT99Ue1UfXMfUPQdMLrYisom9d6pn1wzenFJNVrxk
iErKeWFoaqfeTSA1jmi4ZEI6rp4426kY+u/Gtsd102vESSnpJi850Ss/9RcYqdU1uilOxDRE5W/l
LiLTmA9qHsLFQsXgdMguhgRoVZWHyz4k/agq7wpLDTl9feOQFQhs9bYgFAhrU4z2tCnyB06JHMMT
Q087Jc3cny6TO+4ZDb86FNSNrX7mIbLpzBkzdvry1fbJWDKyNyZiqyAJvxzVPTYdK60SbZt0q9xj
xndUjPEGAF9BZ8Uo0NUn2HbKdwssd2FlxSF2cST2dg7BzL+1Oufks47MS39dZPV+NCz07OnJJrFs
wcCOFz3a6xXvQYnWGP7KOQnp+lj1MaBUOOPRyCnGa660h7iUj20KzpdGx2YQSfR5yC6mQOlBhnLr
POiKCZHDDl8yyzmWZD8t68T5Llxrk1dU77NIHyayW9OcquDl/eaUEIipFvjnrOa1A6XjRQIdT6B7
eHpXLbuikKmT15TBl1RQtTsRHkOh5WDVbdEjs8r3Wa+/FhVPQd51NVA893VCmePLeiWN4Jwhocrs
5Bg55nUwrGgV6+QtBHJVkAoHHxpkelgbs9wmRutSOdpSVZzgMstFGTBBOSPp/qrOd0cQmoINuNkf
fCNrzyHLBj7uqOymSYd5rHK1Bim3pUa8/TIVEJiiINnlMr0J6mriIElpzlpr2qDuqlkq5tGu15kS
OKI30cBAaEio7hfV2JOqm4Lo/b9Z1j8pCqHg+/Mi9/Et7b7qz68/FLnWrDDmG38UuSx1DAHq5Ofl
Eyawv4+wAIzhDHNI5BbEjP8u2d39G/oQHof/KCxkyKzEfhS5aDaw6c9B7ODn0CX/hRGWKSjcf799
EvyF0kKYOP8pthmW/Xb7lPlO7+ujQCrFuCGpptNkKobX5u17TZIkRJxpOdkT96OziGAWju0xmND6
59MmUYJVQNiyE12bTEWSFfqfEBLXVsq95X7n/Xid+mlvdDaNpHYbzke0TJNDOgVftJhbJbOufZWu
e9vZ21mFcKBiW/9VWFxWVbBLC/3UQnoiBNprU/wySXXx03gXTjEJcHxgrXrZ+aTR2iWqQ+2YGu4a
V++5DZU1+V5IFoxVyEUiOiDEWD1sUPB22CGB9eUmJPEtUUmGM4d9aWQXrMRP5hhsay4kGQvhgY15
TbmmwpKG3/FXOmSkxM4xrpRLI3GuJKIv/brf1OWwhRa9Vbl1EClvXIE9hLRMtFfLgZxKdE7LEHWy
qNE4u8mxcJ8Re3ih/+HwkYdZs26yQ6bcZ0SJpznCiSRcGarGMCM+BBMMoVLz1Jw6vXZ3Ab3vgPS0
KcaVwuXrK4gKa/4ZAkXMusOcgFS7+rbhos794S7mFlIZskuyDuvIJnb0tuFSFyH1VWWQ9ZksVV1u
/IqtFxe/W6GJJh4nCXIWXA7LrnEpgkcfxV3af8emflKn5lgr8bJHyjYIxIhjfRz0Ho8+ohapfIWO
vk0K9V6t2s+BekOj7jAM9IeqADuFwqHHx2NH4TrOEGOY5ia2MvutkoLIjpz9TciJ7TNKYPCUt8/M
aijXySMyDfYS2T6kwLHw6U7ptQltTEk4Bwt932okFvMTyhL9Iish3wiWssGWjYq9dl87HR6az7tL
7Y+qrdCdSK+vzwYykRTS/EgKN5FbBywf+4RAAIpBMkqTO7VTCJIPDwlVJO5kQqbFLoIowUDsPvbr
VSrCh6RKlqxgDwULknAYvLEZl9Xgn52GjNU2PdP2LRvluXb2AJy2Bu45P8pIoURBYNe3XfNeSTib
UXMKHQZJvbJReskbKlprVbANDFYa3W2P6FtOHTCteJ9EASnrJmMO1XO5sZU23waNfzZGbDT+mZhG
rwSoaQzpLiN6NB+xq6PBJHn0aMVAu+zolIDXUjWxZ475WITuLlGmrQb+DVnuMk2TDTXxw1gk165u
cRuksDLk3KF176GP/9+uQ0/DEuMH3UmLMhTuwXos222XBVtY2quOj7s5WAdTEIHu1gRrql7P9qoq
xLa3s5NFxkJWoj4ac/IvE7BwximTvBLZ4HzqsKE9rRuMdVm2cMeG6QVax7LjQzF0/n3Fkys0l8or
Wg/MttCpGjetXRyNIFqJRnUx5JP0ZIjuJqrFe+WgirH9A13OyQ+rBWe5X8QXDPuHcVJvQhRfbJ/t
mQ8MHURg+yryEsF0aBwkiyLU/ohUQnMb98kVvtiNkUEvJw/3Vqk+S5IoJnmXKsVJhMnDiBJkMqqF
PhBpzS61Eo8TQF2YcEfapEtd0xOW1qWZXzGmZuwt+C3K06AnW70dngslXhgjkeS+Y6AINzE1wHjr
mDFqHXhi7bnjvv/ZwfcshTw7/5+989iNW/vz/KsYs6dBHubFNNCVVSrJymlDlGWZOWe+TS972ehH
uC82HyrYCvb/2reMGWHQXFxA1xJZPEWeX/oG9BQD0+dPIV1AQ/RD1j8zNxK9fQMGZF6DQrP1BZ9q
ohbAjYJ+rVKaUzEhgJdTeSaLPK9pS+MRr3fLJNqHnnvQkAUmoMQcoLl8+FwPP8cKrjAw7YpQnXRs
AgYGAbYe38hhPrWNQyvc1DTRlRRVdVkhcVk0rpjpMAtKrJs0REMU8D15hCI9IIa6byAvYARDEBAi
RZfRWWh5vLXDU+RtZ4a0iDEoRYCQzki1bqFWjWBXGvvCCiaWcW6nOPd2SAg7m5QyXk38A6q1lQvV
TgH8bffXOL+yCTWAnU0QZkByYBh614l2rFI8GNF5RjtYhS9Tl0iNWUcMZJYgrhYFErO5B7RIz+mI
BJcS+gwt09puKhnKRGVVHXw3zOZariEKA5G3iqWugjvaxPAnO96bBLFMUZ7Y2sbtoYcmd328F+vw
m1sfLG+ZnrY6hqSkq6V67ucB7OrTXk6nubaNVFTwDcC4YXbNTHZWlCPcALoBrrh1E+7RzJhLHd8Z
bQhtBFMqtZXuucy2lkqK8rpnzhwfHw05y498s0OksNrg0XsDl2SLt7MzlRF6nDBCQPs2WXoek/ZM
Ss4916hWCkkjX2uCBGal59PEwyM006jBGJfANKe2SqGxuAPz3noFB26hUhzZXX7twedrwfFMg8Y4
8yS4IYXOp/SvQQAcSlY4/Z/089fSz3Gk+fP08yBNyru//istPhziCv4jCtz499+zUAHwmIkonQYg
wS/mqLpFFxZhGVTySEMZcT5BoJijqgryTiSuug2U/3sOan00ibpAtbR71hyaUL+RgyJ19DYHJeiY
CLSNnwJm3cscVFPssmuyBJp9mGULvK9OLcc5qSVQqWVMECu1eR/Ui9aNVq6kLtW+3SvddKWBIS1y
9c7xrH3dBVHYBCjiFB1Bv+w3iTGAavBwKEegduXkAXp5ZrOA9Ldq8RtHzX3jtLgcaA1kjlqG+6B8
LmAnKNVZV6VrNwT2p9ThxsrFWWTcNUayTvXyMARwk/vp0o/jWR+001hFurQIpoKwC5qohXlgfiHb
XzkDRaolDjJy1aHO0B9s8OuGslpBkWXo2li4ZLefzRpKzXCgtewV5pUB460w8n2FSQbxAIzVVeh/
gRcBDfBG6w5F8CXqrQM3rCaBQUYOWRUYFlusdus1OE6H0iLpLmQVDpE885Rh6gPxNVt7IZqbIS1G
hvpenn1VmgOfuaWK2ju7ZNfO+hQodnuSOcCuEPg17pDinaX2ViMbK7NuGZFFJZoFceuwCK6qIJ/h
1A06qJ472U2j9jNElaD1iVXA91WTh0r6mKfSZcxuQvRcbbuY6PGpa9tcqqLvSo8NogtS6iQsELRX
gLHnWCYeVS6mpC3thCCZI0w6RwSHoRsD7pbcoUS7Vov6WemW16gCrePEmoZMkNgEDxHoBqXb7w9+
NYdrOMdx49Q3iRSUEKUpgXuivUWHPTPdhe02U1R2ZhY9F4tpFrLE+21XHDpMuKwBYVWkX/H7oP90
48ome+PwKaD1Xo8qycapRp4Crwfyi0eTCZ3EJlqGcrVIIXy0TP8zCzd7omIZRSsb5BH6CbPxqt1w
qsr4COTGRDfwoNZBYItmWmu3phRD/qoWRmbOIgn1KXx7uhxyNnqSNuA8V8KbvF0IqCB1CS3fO3Ny
DKbgrhSQdHKBZrMyaR2mpajCokFDEy7dNEhHSWi8E3IuRAmIugIghKJAPsQ3bppeSAkay3py3CZ4
bpRfXUhqyN2Sr6urknGHnxlfS7x8mbseeXmyx4SOicZdmW+zkQNgHEJvOMIOb+pTPkhdDPYODTPL
3aAJv7SlzynfixaQVYJSC+B4BZ8d+NOQkmpThVmJkVPiqzPXahatR9MmYKgs0TLZK3E3Oatop/WB
CQRQLDNweJUOj0v+7EYyWVJ8gprbxKhOqVyXcYfkIu6vgVSjK0BfqkV1F+iP5cQz3aq3TqPSdW5O
VQaGk5TSsfCr41pARMKYSrUwz8Sx3jayw96psJ0yPrUD0wBXgcGFtJzj3PhJut9Czp12A6eNKaOX
Gr2YsOppQ6FQoFRUuzJrUNOPm+Dejh1YX6FQoczzpt3KMRWLO9j7AcA3yvl1MXprNY5xlmLERKPR
Osws4A+IznyOyuimz0maQBpftDFGBF5gLNswOKaXhu5ut45G7y6MU6bo68I5z6log+5YV9ND4Wef
oDtC0kL1QolXeq3cKDScJ2LAzIZxfj/RJBKfJJx5DuUacjGnfa/PnAH2X8ntGgY/yQ0TBoW3pWqU
m1qv9lNEQCXbRR3bhciJzgaNLTupwOTBBWsZikFR8FJsnAwoBrgxrYNUWaNfOun1cOZ0NApk+aAz
zpOxllTtDcLU08FfW/ghNIe5cOH3tyupyJeBp38xLWltusFe1jFrCfAw766NHmGvAOxMl/WzNGMS
3mSr3G1livFu21rNMKuCaGF4zbnkewfF6K4mW/6VGXmHhYqDmtR91f3sLEDXRIhs02MKYaXNvAfF
xlNVHyOmuuk0a0vnQ5o3AXpQYSyO2tjYH1zhzwsDzG1cMS6RDLiJvmLu6XqM3caJwDgeuCbUi2ZT
9th5JenGKtuDJC/nxJV5JMksgrdUmvREVbRPrehuZOSMTR/Uad5Xq6DDW8HWtoQ75LcV64b2wsQG
YGeL6hLMbo0mdDj0t4YV0VXQDzofrbE80T7pbP52NVz1HWuvS3OEr1HAoURN0F/wxEpRuy9ezA5W
iRvwrxsmMy15X7cGLkhdOixV3Y8nXa2tUy8/6tpi/38ytl/L2EaQ+M8ztpFFtk7Lv/5zRK5/uk23
P+occobvOZuqqQaijPfJF2nb986hjJEOOPdRmJMxOHqw35M2UjN+HhuK2OyQk4M2f+ocWh/JpMDT
McoGuYou1e9kbagnvMnaBAh4cwTJWyrtzVedw6QF3Aa7p5lrbYH+nT9PO+CwTFwxNWFuYjKqFAiv
AMQlbdLadhGE6ULT8rFynykw1puWOWWaQvmQFobjHQLGXGamCSP8XCPyYsWTJOh/s9sWMawM5yTt
B9ho1xaiMAZbr8k5nOrULK/rqph5CMiELvit8Mhi8N7XtFfSpZrtpc25l37OkZ9JkaHJ3K2DBpuv
dQhhOXCKnXUtQwlKQZyKROzHyNnoDGB15G0SSqTeBOHsInzTD/1Zh1KtYTWrQBP0ImmTIpRTQp9n
26BzANZUXynI6WjizKLxryCyk2gXRaXSRpHnVkUqgf1YNZzGqPIwRZy4YXbsNrcauSjGQnMX/R45
EZPQE6gtlEtFDeZRHpz0eckAiXlHYSylDEXEaFWaNPKcAVhdswy9HmkFpragD1TKwUpyL8imZ3lS
T1Q5XMTtQa9ArC/zT16xNsNhJdXxmVCXmYssywBOCfaQhc+citISteoYHk1Q/qWfLOiDzGAFTwZR
zrXSXLhaeAb3f6ECoi/kZJ07V0GJUEUFgzsTdBVM+ON8a1rYrh0ITSbEJpizUFIR2WPLbcgY1QMF
bKMHwCANu2OVENNakMrS8EC1YwZq6LsX0QIPzUnibQ2/pY+xVcWplSMj795WXrGwgT8pnXEalheN
ig1Cs+2Uduq6HkpR6z5xZ1EM/oKJ/AA7X2poY9HbiCGFy/gSoWWzkuTTvFXnHdQtJb/KPIkpJr24
JpjJvpi1TnJQgqMSVg1tSl64KhS23mZfz/Yk0EwjoTg3Z1Z/zg5/4MMjx0xDZpbKpHrWFBDlJaDz
/jENpiOlRejPMFY2FLPUp5WKj1Puh1M3xCyujPaUPFyq8rB0dQ1nwJJWK77hlcKzd9ag+mFqNjRo
9m6nwbUU77qakAMmrRUbUX8OkdrpYR9bjBIrf6WIozKoIe67KxPbjBxOXOvryCwmkwaeXA0JOpPF
trHqTVg5m8ELaKiayNpWKx2kpaEWy8G8UICqTZiSbySzXgq0UVHIXUe0j4KS0Rj6u/Rw1vgZgPim
o/cFfOwEdZ5l77H6vbugAbhAxpfecg7XEeVJtDb1T75V+fOSaDQQlWzTWgqilDRGK6JWRfSSiGI+
0WwgqjlEN4MoZ4TGp34Mew7xL40/GW06k+3mtiE0xuGFQ6B0CJgRgbNAxy6rmLgaudj2SXtpjXFW
Gf0DCLwQPz8JAvFAQNYHhCAI0CmB2iZgF328CX1/3VXVJkLJEuts+jEnY3s5INy7JnHf0XVKmTEX
ULPWZ9yAEdKYJoz5Qu2OM+SBdMcCUF7Z894ISSlKFOfIMWySjYGkA8fKjdS7cw1HpbYIaAwHyf7Y
KJMiDRDp54y5XYhiClj3eYrJkaJ5K5eWY04BUZflLDMuDdQ189qgSUZZlB73fnAMkxeFENT6ARW2
YEfl7ituV/OIHHLEG4oin2ja2IyLZo6S7KWAJrSCJSlVOJCpCxLZZCaADKCcF0dGkVwqo8RVlaVz
W6ZETaLsQMUFN27VaU9V42bNYUy12KpiL8bPDFmrucUyF1LJmAeqhLbKnWHpI3QQ2FiQ0afS7Gpu
2/4c7tNR7doHyABOhyadNo4HCccngVXcQ6C3y1DvNxbWvMgcH6PURGeNPn3vzTKFQNL7B7Z9GMAi
iBTadCJal209S9E9wMKnQcFCn9VaOw3jgfacjkRINfMadR476ISMLjY0+HP/Yqg+Q4hctm25iQpt
WYlzP/uc5ZfYTewpSrs0xCYVn5t6S7W6L9na0WCw9TOcD2krahl8gtaCHAjiup6WvTobSJYzzIjH
ZaaKgzCDMtjAtqjMVRUVg5b8rIPk2/crNSlmROa9vug2jJwR1fW7Aymv8K8VMzNVTqBJgnEEse2k
bBip1B5E7ImdDMzT6KZJoa8r1USVVD90oRKLkJ1ApzbcM72eaXvPc6JPHCR37cafFfmJliunTb7I
MdJgIA35YeQxYpEekfoiNGPx4tC/dWSxFP0FGFwgBJcC1d/BcK7y4auUOodpvMkYAObdVyLdhG4Q
FA7jqxGII0nYcz+p0HAIDxiu72motfjydWIW+3pHy5e6xoNX4Sk5SoRXXQ9IBUaGbYpF4LtHQGsz
pBOAy/buWio/6RCaYls5MuJobjrdcjCgVhF4VT04NuxqNs75pCG9bLV0lqBZNJgGw/EBxZEMSBoh
VZQXWJyuS0EHwvmaqfECmZh5hVwzmA5ELW8RgUAsH9fdqGZPr1BWKoupljIZUaJbqTfWYgioFMxD
zC2Xgck0TfjqKoZiRDW5ELW9L3coO4uVEQ4YRTtTSugljYuFCPKJOxh71hChjw38oDkPGgRxkZ7p
sAAw2hoVjfgoFfGyNk/l+qSxBBS8DHYv40cB1CLHRrpM1laBhmHAI53nglYVPFQtQv3IXcA7QB2a
NgcImAWvw5GNoFkpVSsrZF8uzmVhrlQFtC64P6FWmAuXW61pzlJIV1mk7DsSb21NGibHC9VAlDIM
RjXOedVghWtdRbm6R0sIITRmZrmPjyl7XX4HoWBWuCu/dfd9J1uUBeAGbT8r03UiFATTQ4Q/leM8
k898w1h7COQkdbgYXGdfQpyqZewpg4YMRgB4Hi8zzdpXwy91x2bSW5NW3LYM2SS/PHXDBNUn5dgR
dFfyASHg369E/v8kyj7JpP0dVbZKP0A18JM3WNx7mAJ//VhswITVEaagaICDOkJuv5NkTXRxTR2r
91F6diTa0Dx+6hBTbCBua8gqSmhUIzYnfFZsyDL8nPum8oht+I0O8b0I/gskrqDtpNE1hbWDxML4
6Z6DFOwuFuCliDba0rzS5t2qWtvLYFVMUS16mDf8XCDDpuR6iYgQsH7x8BgvxgaiIsXx/GICBVaU
UqQSDGV6LlSTrUg2HKZP+Z5Uh1dWBk8GgBg/VaVJm5dOky0rRFmjQwixzYG10hfwFGVd2hAdBwXv
c429olzZ0oAZWlrsD57frv0+rE7LJJpmRPZqqgJVG6NXj2TASM0rFZ99GdvJAL3w7LwNxsl9cd1F
OILqNi0ho8FEipFlrZN76Xue0E81iIAGhECqrmKSN+ZmyHN7nquxscA25iZXomgK5U/ec5KeXQtw
BtoDmFafpCMFkR7nrB4auoP6HS7WK6H25tyN0RtrjPysVhAXymE0Gk2x0fPksIHp6Of1pQzzMUq8
VWPpl0WCDx2r4c9afBf3oR/Il3KTVrNOSw+VKHPmoeKFaz/CL70skcEurBOpzM51OA8T1x1LogBi
H86rK+E12kTSA3rP7oUbN0t5aDZJZBzpCj1h5gDUJWLp2flVqoYHnTfMQU2ONN1okZXdJ6kLj5vC
IW4H01B0+7abrI1GQMOpZGzIPAkMnd4ue7e4VtUc2zlWrIjjZcGGJ1eAZgF/0P+8UrLsOCnri1iW
Ybuoh22pH5iqDfBLKs+rQT+1A1p+Siiuojpmc0yp4Vy9PRFFcQM0BWlQJz2VA/kI8vTWccwDOXAO
ByhQpprd5mhLw86NPwUlPS7MN9al6h23mXrbQ7aS+lYBusfAPJOkAiqEfQG6Ym3kDVkNpWFSZA6l
Buo+akJVgS3aUV0r55aIT20pcBB4Vi5j2aQ7plzCsL5w1RRvaqlb4UawDLX2PEoquNvDVzUI90rH
vbZk8INNBnsyTCFapsKYO4mGz73TVRDKxQXWl+dqhHCfhDKF1AV77hAclzgcTDoU+KN8uCURnsRu
tWelcTkJVK1Hb4Qhp5uFB3YGF1s2z/0IR/BK1fNZHaC0EqTm1zSO0cgS9Y2W6huLgbntF+U0R6li
OpTGiembZMYJanO5eqI1ZLe9UnhLppMtMGVU1XTBeEiPLerUNhRzq+vHtrg2HKY2wdFXeoXsvG3W
Ve/Ls05IV5Uiqv3YCno6mdJ1NwqhtPeSKKM4SpUSmk1VupNH4RRllFDBBnJPNwb00NxzqaOJGTQ9
nuXwUVBfMVFh4YrtpESXxUefBa7b/qipMpVKD5q9PJXRaxSddjgkC5dRhl1uWs/40poRZqieijRg
kROemdU2gAvnpGaUJxbkcejqm7Sr1UnPkGfZ6aQ8NcIyEQIzUYSMsU2aPaW9bS8sRkli1KMx5aJj
MuwtwLmqtGWGtWm4d/qoYoMiF88VujbUtKz7qHXjjKo33ah/g5LV15CzMOYh81dGlRzalmsw/6dt
JsDaim6tIqhT9VE2UZHYMZHaCUvtJHfki3rU4DGj4EjBwiMzVGzyXH0e9vIXpxFXqgmcHCL2aSVy
GagEYOXeD8+9Ue6ncZ3PAfo/rdcd01y+ygxerUiP+1nQKUuE1m5kGeUrzy2LWaBoCFMa2XJAOEhy
KaqG+DIHbpFGkNmtBEa5obTaxDBpsSttpcEcUJkxGMGs5lrzftDrpWn3J50oUFXOs2qZB9l+Eluf
MKjlpoXXgqAEQhSa16IPCtwUg20fK8s8BVkcVPJ16gKmbYPL2Am3VR3eGyRb7PwYBzj+ldaN6rkm
NusihIgsGVjUl2F96SnBpVnQplJFP8tCSpi6pJ+tUkRMjVHpKwwKbeqN8FMsPCMoF2oLpBnYOl2I
WRabB34fHMZlilCCtA4SdGzj3AuuByPL0GjC3tdP4mIvYNwIrdPX/EubGmk5VGq7KVS6AFakmAcx
MB6jDYzPv59kvVOu8zN9sTeqYd+IvqOm2FFKvXLGnOuV7tgv/dJTYvPjE/2WDJn5uoF8/8HuhdD+
1XmiLZ+7/nKHKxQ9Xh1yKqN0JiscZGQREpeP/yyRzJmwrcCOjmpiHA8XfLZQP1uKf32Xb2Xa3p7n
xR3cpnVSFci7uX6aPG+EG6SXL3roP1mCVyd4tgSwwGwTYKxO4vbq3lUZryXS229rw5X+79/79gsZ
+cxHqsW/rZ7f+2NWb77O6n+yBK/O82IJdB1EBTZ+r5YAMy8Zvy7AHA9fP0iMd7kEb2zNfnsJzI8j
AdAwcd94ON6sBNMRgUcZCj/jwXTjfa0E8x2qD77AX3kbfv4osCFYsmKbfOn3x6sNgcIPNiwPBOig
+4N50ftah6eX4jUY/7efCBSd8N2xQdT/7InAywvvblqG98e7eyIeV8L4A9uDBUaQR+KnK2HgBGhY
8uO7826fCUaOO78djEsVMdIiXsQK5SNvBYZkEIzvj/9XcfLVi313n6E88380Hnbwh/bGtwzkdzIG
+yMIP/xEsaZ/OF6tBN5H8LDZLB9/4WFHekdRE8wi2m0mGiyQwtnN35LT/8FWwZaISsyIeXz1WPD/
BRqs39+cd7dbPtHsd3szbBJJUgVi0MML8CpukEgSOdGjNR/jyrt7QWhW2ojv77pD4PXAZALtIUxM
749XT4SMUoEKPIfu5/3x7qIG64De7x+InmB9BRhd8fA8vHozDOujjX8GDq2Pb8Z7jRlj73i3N4Om
N6BoUNSvkmtSKfh6SDWTcN0fD5XMO9sp6WmjLi0DG6I3P/a2d10MzVapKaAw3h+Eo1cbJroZTBUw
D74/HnKXd7QmT0nVL5adr+Lxs5rLQktU4IL8VFC8fUFMpMqg2Tyml+9uw3xaiYcdbKeMQjAW0cgZ
Hr7zVytB6NCFxWRBvLu98mkJHr6bnZaABTBtGg0PrwWbzvPXgq0CcB7VBji8++O9rsQbX81/kkqZ
JiDB1wm2/BEnR5ms7b2uAPW3jj39rhskTG5rhGMqrx6B+wQK0REVlve73hnHNtpuMYIK4/5VGCfH
z98CloDURAj5Kad4tzkDO9huS0B2RMQlBj52m95uiZqiCPaEx+3iYc3fX5gcvdN2WwnyaZmiQv9W
b758JtgZGbyDGmCGen+8uyTqMUa8cQz5BzsjjwTdevbA++PtM6EoyPoY7zVR0P/AW2HJGCoTBF8+
BCbyb8I0QJY8NiXf3etAcPiBUP0/eQSQxSNHMB8e9lfZ8/gygPuHn/mYRrzbNGHn7JnaCR6qgaj+
q0cB9BH1NSicx7rz3e0H46NgvuHq/vajQL+FNGnUx3+1AMpHbHbZLcVDKvIOY8LOvQXAZ4DLTGrq
x/D3ZgnGBRh5K+87VTJ2XglmFDQYNRQxf7YhwPhhSGE+rsR7jQ3GzknjfZdF0IJ8lTSyJzLZhXSk
f39YyEje4WuxcxFpfdRpzMtw4r899q/SZ50JJ0ywd95y03ceWDHEpBON7Ov3yf3zlRjLaTpQJhn0
w0r9Rpz8hQfnGwpk6vnRl3uQiH9XPrOn+9tfeAJPvD3BIyhinOiAfHjxeyPn8OHMD1Of8ed/e9F/
un/qn/3j01twf5nHP3+8v7dXfnGtp5t6+p8r/67YFrdef/8P/eOnPNzGYEzgMd6r+344Sb9gvuPW
L2X8v8XD7x/sf/+vFx/7WQnxN9f58ItOP/dTsfGG/9mVjnAaBCl9RDdv+xyP8a0FsOutPIA9uMTh
9ha8y0vHaq7yMOjf9SqbLV/JaIz98h4e2/+7nn1Wb4vq7tWpHyYsu57676T0dvx6xwf2b3Hwu1/j
w7revoAyPVWK1Em7rtAvc4f/wG38vdPlrhf5VReQXa+z5WX46z+eVv/Z1HxsY+z6lfyqCf2ON3HE
Rtz4L17pp+eKgmDXm2B/vSvYj+7Kp3M9XyXK8l0vgExRdfd2Z31qtJMw/5kr3D+0/tPZnt3EiJb5
A5f4Fa2lHb/pgy3RdPvhrPAT/8v2y4fTx9fk6fM/vylyy11vimhxcef+6MEySJ/+wNn/Paq2bkHA
++E1SOt3vcZqy7Z+sO3T4ulcz5eICmTXC8zLbOtHZAVPp3p+/j/w9s2jD6d3/ufXPgkjN2scU+/8
8SOep/LDkf/Xf/3oKzD/wMs32wbbz3/994/C3ohi3fUOJtu0qG9/tD7mHwiq/z7UP1yXP/ByPeXI
T0vw+OA8QXN2X5di65FHfjgq0sZPbl+kZT/EQ+16xb3ky112x38S3uefXvYNuOBfX/ZHtcm3Uv5t
xfIEMv/Rn72sxsbfuI3utsW//R8AAAD//w==</cx:binary>
              </cx:geoCache>
            </cx:geography>
          </cx:layoutPr>
        </cx:series>
      </cx:plotAreaRegion>
    </cx:plotArea>
  </cx:chart>
  <cx:spPr>
    <a:noFill/>
    <a:ln>
      <a:noFill/>
    </a:ln>
  </cx:spPr>
</cx: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iagrams/_rels/data1.xml.rels><?xml version="1.0" encoding="UTF-8" standalone="yes"?>
<Relationships xmlns="http://schemas.openxmlformats.org/package/2006/relationships"><Relationship Id="rId8" Type="http://schemas.openxmlformats.org/officeDocument/2006/relationships/image" Target="../media/image13.sv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svg"/><Relationship Id="rId1" Type="http://schemas.openxmlformats.org/officeDocument/2006/relationships/image" Target="../media/image6.png"/><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image" Target="../media/image9.svg"/></Relationships>
</file>

<file path=xl/diagrams/_rels/data2.xml.rels><?xml version="1.0" encoding="UTF-8" standalone="yes"?>
<Relationships xmlns="http://schemas.openxmlformats.org/package/2006/relationships"><Relationship Id="rId8" Type="http://schemas.openxmlformats.org/officeDocument/2006/relationships/image" Target="../media/image21.svg"/><Relationship Id="rId3" Type="http://schemas.openxmlformats.org/officeDocument/2006/relationships/image" Target="../media/image16.png"/><Relationship Id="rId7" Type="http://schemas.openxmlformats.org/officeDocument/2006/relationships/image" Target="../media/image20.png"/><Relationship Id="rId2" Type="http://schemas.openxmlformats.org/officeDocument/2006/relationships/image" Target="../media/image15.svg"/><Relationship Id="rId1" Type="http://schemas.openxmlformats.org/officeDocument/2006/relationships/image" Target="../media/image14.png"/><Relationship Id="rId6" Type="http://schemas.openxmlformats.org/officeDocument/2006/relationships/image" Target="../media/image19.svg"/><Relationship Id="rId5" Type="http://schemas.openxmlformats.org/officeDocument/2006/relationships/image" Target="../media/image18.png"/><Relationship Id="rId4" Type="http://schemas.openxmlformats.org/officeDocument/2006/relationships/image" Target="../media/image17.svg"/></Relationships>
</file>

<file path=xl/diagrams/_rels/drawing1.xml.rels><?xml version="1.0" encoding="UTF-8" standalone="yes"?>
<Relationships xmlns="http://schemas.openxmlformats.org/package/2006/relationships"><Relationship Id="rId8" Type="http://schemas.openxmlformats.org/officeDocument/2006/relationships/image" Target="../media/image13.sv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svg"/><Relationship Id="rId1" Type="http://schemas.openxmlformats.org/officeDocument/2006/relationships/image" Target="../media/image6.png"/><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image" Target="../media/image9.svg"/></Relationships>
</file>

<file path=xl/diagrams/_rels/drawing2.xml.rels><?xml version="1.0" encoding="UTF-8" standalone="yes"?>
<Relationships xmlns="http://schemas.openxmlformats.org/package/2006/relationships"><Relationship Id="rId8" Type="http://schemas.openxmlformats.org/officeDocument/2006/relationships/image" Target="../media/image21.svg"/><Relationship Id="rId3" Type="http://schemas.openxmlformats.org/officeDocument/2006/relationships/image" Target="../media/image16.png"/><Relationship Id="rId7" Type="http://schemas.openxmlformats.org/officeDocument/2006/relationships/image" Target="../media/image20.png"/><Relationship Id="rId2" Type="http://schemas.openxmlformats.org/officeDocument/2006/relationships/image" Target="../media/image15.svg"/><Relationship Id="rId1" Type="http://schemas.openxmlformats.org/officeDocument/2006/relationships/image" Target="../media/image14.png"/><Relationship Id="rId6" Type="http://schemas.openxmlformats.org/officeDocument/2006/relationships/image" Target="../media/image19.svg"/><Relationship Id="rId5" Type="http://schemas.openxmlformats.org/officeDocument/2006/relationships/image" Target="../media/image18.png"/><Relationship Id="rId4" Type="http://schemas.openxmlformats.org/officeDocument/2006/relationships/image" Target="../media/image17.sv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234E378-0E11-4BAF-AF0A-DA6DCE10CA3E}" type="doc">
      <dgm:prSet loTypeId="urn:microsoft.com/office/officeart/2005/8/layout/hList7" loCatId="process" qsTypeId="urn:microsoft.com/office/officeart/2005/8/quickstyle/simple5" qsCatId="simple" csTypeId="urn:microsoft.com/office/officeart/2005/8/colors/accent1_2" csCatId="accent1" phldr="1"/>
      <dgm:spPr/>
    </dgm:pt>
    <dgm:pt modelId="{A9A38606-CBFC-43D1-923C-50BE567DE108}">
      <dgm:prSet phldrT="[Texto]" custT="1"/>
      <dgm:spPr>
        <a:solidFill>
          <a:schemeClr val="accent5">
            <a:lumMod val="75000"/>
          </a:schemeClr>
        </a:solidFill>
      </dgm:spPr>
      <dgm:t>
        <a:bodyPr/>
        <a:lstStyle/>
        <a:p>
          <a:r>
            <a:rPr lang="es-DO" sz="1600">
              <a:latin typeface="Avenir Next LT Pro" panose="020B0504020202020204" pitchFamily="34" charset="0"/>
            </a:rPr>
            <a:t>Dirección Central Del Servicio Nacional de Salud</a:t>
          </a:r>
        </a:p>
      </dgm:t>
    </dgm:pt>
    <dgm:pt modelId="{53CD17ED-72E4-405F-8C9E-9D9E66BB2CE9}" type="parTrans" cxnId="{4AF3BCA3-AD41-4410-924E-3B24B76C6661}">
      <dgm:prSet/>
      <dgm:spPr/>
      <dgm:t>
        <a:bodyPr/>
        <a:lstStyle/>
        <a:p>
          <a:endParaRPr lang="es-DO"/>
        </a:p>
      </dgm:t>
    </dgm:pt>
    <dgm:pt modelId="{1206B95A-106E-4D1A-82C1-86D37A0B6065}" type="sibTrans" cxnId="{4AF3BCA3-AD41-4410-924E-3B24B76C6661}">
      <dgm:prSet/>
      <dgm:spPr/>
      <dgm:t>
        <a:bodyPr/>
        <a:lstStyle/>
        <a:p>
          <a:endParaRPr lang="es-DO"/>
        </a:p>
      </dgm:t>
    </dgm:pt>
    <dgm:pt modelId="{EB81BDFD-8059-4CBC-AE6A-CA229B580157}">
      <dgm:prSet phldrT="[Texto]" custT="1"/>
      <dgm:spPr>
        <a:solidFill>
          <a:schemeClr val="accent5">
            <a:lumMod val="75000"/>
          </a:schemeClr>
        </a:solidFill>
      </dgm:spPr>
      <dgm:t>
        <a:bodyPr/>
        <a:lstStyle/>
        <a:p>
          <a:r>
            <a:rPr lang="es-DO" sz="1600">
              <a:latin typeface="Avenir Next LT Pro" panose="020B0504020202020204" pitchFamily="34" charset="0"/>
            </a:rPr>
            <a:t>Banco Central</a:t>
          </a:r>
          <a:endParaRPr lang="es-DO" sz="1600"/>
        </a:p>
      </dgm:t>
    </dgm:pt>
    <dgm:pt modelId="{3629F1EA-4768-43FD-A0BB-F417F5AFF83A}" type="parTrans" cxnId="{4952BD80-4604-4CB2-A0C8-86A79531831C}">
      <dgm:prSet/>
      <dgm:spPr/>
      <dgm:t>
        <a:bodyPr/>
        <a:lstStyle/>
        <a:p>
          <a:endParaRPr lang="es-DO"/>
        </a:p>
      </dgm:t>
    </dgm:pt>
    <dgm:pt modelId="{62B59EB9-BB94-4F12-BF07-DF75EDBE30DF}" type="sibTrans" cxnId="{4952BD80-4604-4CB2-A0C8-86A79531831C}">
      <dgm:prSet/>
      <dgm:spPr/>
      <dgm:t>
        <a:bodyPr/>
        <a:lstStyle/>
        <a:p>
          <a:endParaRPr lang="es-DO"/>
        </a:p>
      </dgm:t>
    </dgm:pt>
    <dgm:pt modelId="{171A9628-D6E3-4EFE-A554-5AFC32CB2A01}">
      <dgm:prSet phldrT="[Texto]" custT="1"/>
      <dgm:spPr>
        <a:solidFill>
          <a:schemeClr val="accent5">
            <a:lumMod val="75000"/>
          </a:schemeClr>
        </a:solidFill>
      </dgm:spPr>
      <dgm:t>
        <a:bodyPr/>
        <a:lstStyle/>
        <a:p>
          <a:r>
            <a:rPr lang="es-DO" sz="1600">
              <a:latin typeface="Avenir Next LT Pro" panose="020B0504020202020204" pitchFamily="34" charset="0"/>
            </a:rPr>
            <a:t>Empresa Eléctrica del Este (EDEESTE)</a:t>
          </a:r>
        </a:p>
      </dgm:t>
    </dgm:pt>
    <dgm:pt modelId="{604BCC79-9DA9-4AE2-A0A0-06901593BCE4}" type="parTrans" cxnId="{FCE97B51-D0E9-442B-B656-BEDFDB985FA1}">
      <dgm:prSet/>
      <dgm:spPr/>
      <dgm:t>
        <a:bodyPr/>
        <a:lstStyle/>
        <a:p>
          <a:endParaRPr lang="es-DO"/>
        </a:p>
      </dgm:t>
    </dgm:pt>
    <dgm:pt modelId="{79B993E7-A202-4EDF-9A97-D04E1CC93C24}" type="sibTrans" cxnId="{FCE97B51-D0E9-442B-B656-BEDFDB985FA1}">
      <dgm:prSet/>
      <dgm:spPr/>
      <dgm:t>
        <a:bodyPr/>
        <a:lstStyle/>
        <a:p>
          <a:endParaRPr lang="es-DO"/>
        </a:p>
      </dgm:t>
    </dgm:pt>
    <dgm:pt modelId="{97C8E97E-3EC7-435A-B661-D91D98035F69}">
      <dgm:prSet phldrT="[Texto]" custT="1"/>
      <dgm:spPr>
        <a:solidFill>
          <a:schemeClr val="accent5">
            <a:lumMod val="75000"/>
          </a:schemeClr>
        </a:solidFill>
      </dgm:spPr>
      <dgm:t>
        <a:bodyPr/>
        <a:lstStyle/>
        <a:p>
          <a:r>
            <a:rPr lang="es-DO" sz="1600">
              <a:latin typeface="Avenir Next LT Pro" panose="020B0504020202020204" pitchFamily="34" charset="0"/>
            </a:rPr>
            <a:t>Empresa Eléctrica del Sur (EDESUR)</a:t>
          </a:r>
        </a:p>
      </dgm:t>
    </dgm:pt>
    <dgm:pt modelId="{2E5D72CA-A19D-45B2-9D70-017AF86F8BA8}" type="parTrans" cxnId="{000A9668-4C99-4841-A039-692A4D4B22DC}">
      <dgm:prSet/>
      <dgm:spPr/>
      <dgm:t>
        <a:bodyPr/>
        <a:lstStyle/>
        <a:p>
          <a:endParaRPr lang="es-DO"/>
        </a:p>
      </dgm:t>
    </dgm:pt>
    <dgm:pt modelId="{19BA5149-B13D-4B0F-9C95-1FAA558565BE}" type="sibTrans" cxnId="{000A9668-4C99-4841-A039-692A4D4B22DC}">
      <dgm:prSet/>
      <dgm:spPr/>
      <dgm:t>
        <a:bodyPr/>
        <a:lstStyle/>
        <a:p>
          <a:endParaRPr lang="es-DO"/>
        </a:p>
      </dgm:t>
    </dgm:pt>
    <dgm:pt modelId="{B248D314-9D63-42E9-8895-376BFDBC46E7}">
      <dgm:prSet phldrT="[Texto]"/>
      <dgm:spPr>
        <a:solidFill>
          <a:schemeClr val="accent5">
            <a:lumMod val="75000"/>
          </a:schemeClr>
        </a:solidFill>
      </dgm:spPr>
      <dgm:t>
        <a:bodyPr/>
        <a:lstStyle/>
        <a:p>
          <a:r>
            <a:rPr lang="es-DO">
              <a:latin typeface="Avenir Next LT Pro" panose="020B0504020202020204" pitchFamily="34" charset="0"/>
            </a:rPr>
            <a:t>Instituto Nacional De Atención Integral a la Primera Infancia (INAIPI)</a:t>
          </a:r>
        </a:p>
      </dgm:t>
    </dgm:pt>
    <dgm:pt modelId="{18B95A9F-7B0B-454F-9747-8EFED997BA0D}" type="parTrans" cxnId="{D7671E8B-3B5A-44AE-846E-41871D3605B3}">
      <dgm:prSet/>
      <dgm:spPr/>
      <dgm:t>
        <a:bodyPr/>
        <a:lstStyle/>
        <a:p>
          <a:endParaRPr lang="es-DO"/>
        </a:p>
      </dgm:t>
    </dgm:pt>
    <dgm:pt modelId="{9ED94B96-B2B5-47B1-ABFF-655E45D2564E}" type="sibTrans" cxnId="{D7671E8B-3B5A-44AE-846E-41871D3605B3}">
      <dgm:prSet/>
      <dgm:spPr/>
      <dgm:t>
        <a:bodyPr/>
        <a:lstStyle/>
        <a:p>
          <a:endParaRPr lang="es-DO"/>
        </a:p>
      </dgm:t>
    </dgm:pt>
    <dgm:pt modelId="{F10CEB1A-991C-4480-94AA-AA36974A12D9}" type="pres">
      <dgm:prSet presAssocID="{3234E378-0E11-4BAF-AF0A-DA6DCE10CA3E}" presName="Name0" presStyleCnt="0">
        <dgm:presLayoutVars>
          <dgm:dir/>
          <dgm:resizeHandles val="exact"/>
        </dgm:presLayoutVars>
      </dgm:prSet>
      <dgm:spPr/>
    </dgm:pt>
    <dgm:pt modelId="{A6FD8408-1597-43C7-A257-1B7FA05E0116}" type="pres">
      <dgm:prSet presAssocID="{3234E378-0E11-4BAF-AF0A-DA6DCE10CA3E}" presName="fgShape" presStyleLbl="fgShp" presStyleIdx="0" presStyleCnt="1" custScaleX="3915" custScaleY="3915"/>
      <dgm:spPr>
        <a:noFill/>
        <a:ln>
          <a:noFill/>
        </a:ln>
      </dgm:spPr>
    </dgm:pt>
    <dgm:pt modelId="{6DE64C80-1C37-411F-8CB4-46467367086E}" type="pres">
      <dgm:prSet presAssocID="{3234E378-0E11-4BAF-AF0A-DA6DCE10CA3E}" presName="linComp" presStyleCnt="0"/>
      <dgm:spPr/>
    </dgm:pt>
    <dgm:pt modelId="{540C32B8-58F5-4A24-9088-5445E17EA0AD}" type="pres">
      <dgm:prSet presAssocID="{A9A38606-CBFC-43D1-923C-50BE567DE108}" presName="compNode" presStyleCnt="0"/>
      <dgm:spPr/>
    </dgm:pt>
    <dgm:pt modelId="{609A2AC9-DDC8-4C86-AA97-4FED86B43C76}" type="pres">
      <dgm:prSet presAssocID="{A9A38606-CBFC-43D1-923C-50BE567DE108}" presName="bkgdShape" presStyleLbl="node1" presStyleIdx="0" presStyleCnt="5"/>
      <dgm:spPr/>
    </dgm:pt>
    <dgm:pt modelId="{2E2050FD-952C-4602-90D6-1346266BA9B9}" type="pres">
      <dgm:prSet presAssocID="{A9A38606-CBFC-43D1-923C-50BE567DE108}" presName="nodeTx" presStyleLbl="node1" presStyleIdx="0" presStyleCnt="5">
        <dgm:presLayoutVars>
          <dgm:bulletEnabled val="1"/>
        </dgm:presLayoutVars>
      </dgm:prSet>
      <dgm:spPr/>
    </dgm:pt>
    <dgm:pt modelId="{F14E42BB-5308-40A2-9E3A-0959B3D763F9}" type="pres">
      <dgm:prSet presAssocID="{A9A38606-CBFC-43D1-923C-50BE567DE108}" presName="invisiNode" presStyleLbl="node1" presStyleIdx="0" presStyleCnt="5"/>
      <dgm:spPr/>
    </dgm:pt>
    <dgm:pt modelId="{7E7AEBDF-0A9E-4E49-9FE8-2E5003B363FC}" type="pres">
      <dgm:prSet presAssocID="{A9A38606-CBFC-43D1-923C-50BE567DE108}" presName="imagNode" presStyleLbl="fgImgPlace1" presStyleIdx="0" presStyleCnt="5"/>
      <dgm:spPr>
        <a:blipFill>
          <a:blip xmlns:r="http://schemas.openxmlformats.org/officeDocument/2006/relationships" r:embed="rId1">
            <a:extLst>
              <a:ext uri="{96DAC541-7B7A-43D3-8B79-37D633B846F1}">
                <asvg:svgBlip xmlns:asvg="http://schemas.microsoft.com/office/drawing/2016/SVG/main" r:embed="rId2"/>
              </a:ext>
            </a:extLst>
          </a:blip>
          <a:srcRect/>
          <a:stretch>
            <a:fillRect/>
          </a:stretch>
        </a:blipFill>
      </dgm:spPr>
      <dgm:extLst>
        <a:ext uri="{E40237B7-FDA0-4F09-8148-C483321AD2D9}">
          <dgm14:cNvPr xmlns:dgm14="http://schemas.microsoft.com/office/drawing/2010/diagram" id="0" name="" descr="Médico con relleno sólido"/>
        </a:ext>
      </dgm:extLst>
    </dgm:pt>
    <dgm:pt modelId="{A95C541A-20FD-4EC0-9223-6FFCDA5707FC}" type="pres">
      <dgm:prSet presAssocID="{1206B95A-106E-4D1A-82C1-86D37A0B6065}" presName="sibTrans" presStyleLbl="sibTrans2D1" presStyleIdx="0" presStyleCnt="0"/>
      <dgm:spPr/>
    </dgm:pt>
    <dgm:pt modelId="{EA40E33B-800E-4CD7-A543-D325479C9DAD}" type="pres">
      <dgm:prSet presAssocID="{EB81BDFD-8059-4CBC-AE6A-CA229B580157}" presName="compNode" presStyleCnt="0"/>
      <dgm:spPr/>
    </dgm:pt>
    <dgm:pt modelId="{5DC523C8-73C1-490F-B0BF-82B6DE3E7651}" type="pres">
      <dgm:prSet presAssocID="{EB81BDFD-8059-4CBC-AE6A-CA229B580157}" presName="bkgdShape" presStyleLbl="node1" presStyleIdx="1" presStyleCnt="5"/>
      <dgm:spPr/>
    </dgm:pt>
    <dgm:pt modelId="{E5CB99A9-9C0A-4172-859E-5BEC7C9A71D1}" type="pres">
      <dgm:prSet presAssocID="{EB81BDFD-8059-4CBC-AE6A-CA229B580157}" presName="nodeTx" presStyleLbl="node1" presStyleIdx="1" presStyleCnt="5">
        <dgm:presLayoutVars>
          <dgm:bulletEnabled val="1"/>
        </dgm:presLayoutVars>
      </dgm:prSet>
      <dgm:spPr/>
    </dgm:pt>
    <dgm:pt modelId="{18E7C9B0-8E18-4608-B1C3-E98BB5E55CC6}" type="pres">
      <dgm:prSet presAssocID="{EB81BDFD-8059-4CBC-AE6A-CA229B580157}" presName="invisiNode" presStyleLbl="node1" presStyleIdx="1" presStyleCnt="5"/>
      <dgm:spPr/>
    </dgm:pt>
    <dgm:pt modelId="{DB8131AA-BFF4-4812-9B20-EBF8AC4E17E6}" type="pres">
      <dgm:prSet presAssocID="{EB81BDFD-8059-4CBC-AE6A-CA229B580157}" presName="imagNode" presStyleLbl="fgImgPlace1" presStyleIdx="1" presStyleCnt="5"/>
      <dgm:spPr>
        <a:blipFill>
          <a:blip xmlns:r="http://schemas.openxmlformats.org/officeDocument/2006/relationships" r:embed="rId3">
            <a:extLst>
              <a:ext uri="{96DAC541-7B7A-43D3-8B79-37D633B846F1}">
                <asvg:svgBlip xmlns:asvg="http://schemas.microsoft.com/office/drawing/2016/SVG/main" r:embed="rId4"/>
              </a:ext>
            </a:extLst>
          </a:blip>
          <a:srcRect/>
          <a:stretch>
            <a:fillRect/>
          </a:stretch>
        </a:blipFill>
      </dgm:spPr>
      <dgm:extLst>
        <a:ext uri="{E40237B7-FDA0-4F09-8148-C483321AD2D9}">
          <dgm14:cNvPr xmlns:dgm14="http://schemas.microsoft.com/office/drawing/2010/diagram" id="0" name="" descr="Monedas contorno"/>
        </a:ext>
      </dgm:extLst>
    </dgm:pt>
    <dgm:pt modelId="{9CE81C1E-A889-4256-8C55-AE5E7EAEF578}" type="pres">
      <dgm:prSet presAssocID="{62B59EB9-BB94-4F12-BF07-DF75EDBE30DF}" presName="sibTrans" presStyleLbl="sibTrans2D1" presStyleIdx="0" presStyleCnt="0"/>
      <dgm:spPr/>
    </dgm:pt>
    <dgm:pt modelId="{70D54939-C85D-4F98-B031-6A1BB2A5718C}" type="pres">
      <dgm:prSet presAssocID="{171A9628-D6E3-4EFE-A554-5AFC32CB2A01}" presName="compNode" presStyleCnt="0"/>
      <dgm:spPr/>
    </dgm:pt>
    <dgm:pt modelId="{28CBBB36-9C32-426B-AE1C-3C3EEE5B0F23}" type="pres">
      <dgm:prSet presAssocID="{171A9628-D6E3-4EFE-A554-5AFC32CB2A01}" presName="bkgdShape" presStyleLbl="node1" presStyleIdx="2" presStyleCnt="5"/>
      <dgm:spPr/>
    </dgm:pt>
    <dgm:pt modelId="{418C1919-403E-4112-BEF8-E6F8AB49342E}" type="pres">
      <dgm:prSet presAssocID="{171A9628-D6E3-4EFE-A554-5AFC32CB2A01}" presName="nodeTx" presStyleLbl="node1" presStyleIdx="2" presStyleCnt="5">
        <dgm:presLayoutVars>
          <dgm:bulletEnabled val="1"/>
        </dgm:presLayoutVars>
      </dgm:prSet>
      <dgm:spPr/>
    </dgm:pt>
    <dgm:pt modelId="{D73C0BF3-E274-4FB7-AFBD-9459AEB9E54C}" type="pres">
      <dgm:prSet presAssocID="{171A9628-D6E3-4EFE-A554-5AFC32CB2A01}" presName="invisiNode" presStyleLbl="node1" presStyleIdx="2" presStyleCnt="5"/>
      <dgm:spPr/>
    </dgm:pt>
    <dgm:pt modelId="{D5CBD846-53BB-497F-9338-688BA43CA8B2}" type="pres">
      <dgm:prSet presAssocID="{171A9628-D6E3-4EFE-A554-5AFC32CB2A01}" presName="imagNode" presStyleLbl="fgImgPlace1" presStyleIdx="2" presStyleCnt="5"/>
      <dgm:spPr>
        <a:blipFill>
          <a:blip xmlns:r="http://schemas.openxmlformats.org/officeDocument/2006/relationships" r:embed="rId5">
            <a:extLst>
              <a:ext uri="{96DAC541-7B7A-43D3-8B79-37D633B846F1}">
                <asvg:svgBlip xmlns:asvg="http://schemas.microsoft.com/office/drawing/2016/SVG/main" r:embed="rId6"/>
              </a:ext>
            </a:extLst>
          </a:blip>
          <a:srcRect/>
          <a:stretch>
            <a:fillRect/>
          </a:stretch>
        </a:blipFill>
      </dgm:spPr>
      <dgm:extLst>
        <a:ext uri="{E40237B7-FDA0-4F09-8148-C483321AD2D9}">
          <dgm14:cNvPr xmlns:dgm14="http://schemas.microsoft.com/office/drawing/2010/diagram" id="0" name="" descr="Bombilla fluorescente con relleno sólido"/>
        </a:ext>
      </dgm:extLst>
    </dgm:pt>
    <dgm:pt modelId="{412B3767-43A7-450E-9DA6-5BD74BD0BAD3}" type="pres">
      <dgm:prSet presAssocID="{79B993E7-A202-4EDF-9A97-D04E1CC93C24}" presName="sibTrans" presStyleLbl="sibTrans2D1" presStyleIdx="0" presStyleCnt="0"/>
      <dgm:spPr/>
    </dgm:pt>
    <dgm:pt modelId="{8676D3F5-643C-403F-A6E9-B581A913CD30}" type="pres">
      <dgm:prSet presAssocID="{97C8E97E-3EC7-435A-B661-D91D98035F69}" presName="compNode" presStyleCnt="0"/>
      <dgm:spPr/>
    </dgm:pt>
    <dgm:pt modelId="{1F9E73DD-0AAE-40E1-BEAC-15496BFE5CD6}" type="pres">
      <dgm:prSet presAssocID="{97C8E97E-3EC7-435A-B661-D91D98035F69}" presName="bkgdShape" presStyleLbl="node1" presStyleIdx="3" presStyleCnt="5"/>
      <dgm:spPr/>
    </dgm:pt>
    <dgm:pt modelId="{5D9F826A-1552-4F6F-B8DC-CD8AD77ACC51}" type="pres">
      <dgm:prSet presAssocID="{97C8E97E-3EC7-435A-B661-D91D98035F69}" presName="nodeTx" presStyleLbl="node1" presStyleIdx="3" presStyleCnt="5">
        <dgm:presLayoutVars>
          <dgm:bulletEnabled val="1"/>
        </dgm:presLayoutVars>
      </dgm:prSet>
      <dgm:spPr/>
    </dgm:pt>
    <dgm:pt modelId="{7BFBCBAF-B702-4948-BB32-83E298A2AC7A}" type="pres">
      <dgm:prSet presAssocID="{97C8E97E-3EC7-435A-B661-D91D98035F69}" presName="invisiNode" presStyleLbl="node1" presStyleIdx="3" presStyleCnt="5"/>
      <dgm:spPr/>
    </dgm:pt>
    <dgm:pt modelId="{32F4D7D2-FE0D-4FF0-9260-ACD051D413FC}" type="pres">
      <dgm:prSet presAssocID="{97C8E97E-3EC7-435A-B661-D91D98035F69}" presName="imagNode" presStyleLbl="fgImgPlace1" presStyleIdx="3" presStyleCnt="5"/>
      <dgm:spPr>
        <a:blipFill>
          <a:blip xmlns:r="http://schemas.openxmlformats.org/officeDocument/2006/relationships" r:embed="rId5">
            <a:extLst>
              <a:ext uri="{96DAC541-7B7A-43D3-8B79-37D633B846F1}">
                <asvg:svgBlip xmlns:asvg="http://schemas.microsoft.com/office/drawing/2016/SVG/main" r:embed="rId6"/>
              </a:ext>
            </a:extLst>
          </a:blip>
          <a:srcRect/>
          <a:stretch>
            <a:fillRect/>
          </a:stretch>
        </a:blipFill>
      </dgm:spPr>
      <dgm:extLst>
        <a:ext uri="{E40237B7-FDA0-4F09-8148-C483321AD2D9}">
          <dgm14:cNvPr xmlns:dgm14="http://schemas.microsoft.com/office/drawing/2010/diagram" id="0" name="" descr="Bombilla fluorescente con relleno sólido"/>
        </a:ext>
      </dgm:extLst>
    </dgm:pt>
    <dgm:pt modelId="{DFE4955E-8869-4B7A-8C72-AF6705EC33D4}" type="pres">
      <dgm:prSet presAssocID="{19BA5149-B13D-4B0F-9C95-1FAA558565BE}" presName="sibTrans" presStyleLbl="sibTrans2D1" presStyleIdx="0" presStyleCnt="0"/>
      <dgm:spPr/>
    </dgm:pt>
    <dgm:pt modelId="{C36A0AE1-71C5-4C74-A089-509F983DECCE}" type="pres">
      <dgm:prSet presAssocID="{B248D314-9D63-42E9-8895-376BFDBC46E7}" presName="compNode" presStyleCnt="0"/>
      <dgm:spPr/>
    </dgm:pt>
    <dgm:pt modelId="{827811BD-2E59-4162-A303-91FA7ACE75F6}" type="pres">
      <dgm:prSet presAssocID="{B248D314-9D63-42E9-8895-376BFDBC46E7}" presName="bkgdShape" presStyleLbl="node1" presStyleIdx="4" presStyleCnt="5"/>
      <dgm:spPr/>
    </dgm:pt>
    <dgm:pt modelId="{46D11202-CBCB-4AA5-BBD0-665BD9D3FFE2}" type="pres">
      <dgm:prSet presAssocID="{B248D314-9D63-42E9-8895-376BFDBC46E7}" presName="nodeTx" presStyleLbl="node1" presStyleIdx="4" presStyleCnt="5">
        <dgm:presLayoutVars>
          <dgm:bulletEnabled val="1"/>
        </dgm:presLayoutVars>
      </dgm:prSet>
      <dgm:spPr/>
    </dgm:pt>
    <dgm:pt modelId="{679D6BA7-EDCE-42ED-90F4-D3E55096BF0F}" type="pres">
      <dgm:prSet presAssocID="{B248D314-9D63-42E9-8895-376BFDBC46E7}" presName="invisiNode" presStyleLbl="node1" presStyleIdx="4" presStyleCnt="5"/>
      <dgm:spPr/>
    </dgm:pt>
    <dgm:pt modelId="{4D4571EB-A97E-4D85-AD91-90EA8950D7FD}" type="pres">
      <dgm:prSet presAssocID="{B248D314-9D63-42E9-8895-376BFDBC46E7}" presName="imagNode" presStyleLbl="fgImgPlace1" presStyleIdx="4" presStyleCnt="5"/>
      <dgm:spPr>
        <a:blipFill>
          <a:blip xmlns:r="http://schemas.openxmlformats.org/officeDocument/2006/relationships" r:embed="rId7">
            <a:extLst>
              <a:ext uri="{96DAC541-7B7A-43D3-8B79-37D633B846F1}">
                <asvg:svgBlip xmlns:asvg="http://schemas.microsoft.com/office/drawing/2016/SVG/main" r:embed="rId8"/>
              </a:ext>
            </a:extLst>
          </a:blip>
          <a:srcRect/>
          <a:stretch>
            <a:fillRect/>
          </a:stretch>
        </a:blipFill>
      </dgm:spPr>
      <dgm:extLst>
        <a:ext uri="{E40237B7-FDA0-4F09-8148-C483321AD2D9}">
          <dgm14:cNvPr xmlns:dgm14="http://schemas.microsoft.com/office/drawing/2010/diagram" id="0" name="" descr="Niños con relleno sólido"/>
        </a:ext>
      </dgm:extLst>
    </dgm:pt>
  </dgm:ptLst>
  <dgm:cxnLst>
    <dgm:cxn modelId="{132DC20D-878F-4654-80E2-67C6E194B2DE}" type="presOf" srcId="{EB81BDFD-8059-4CBC-AE6A-CA229B580157}" destId="{E5CB99A9-9C0A-4172-859E-5BEC7C9A71D1}" srcOrd="1" destOrd="0" presId="urn:microsoft.com/office/officeart/2005/8/layout/hList7"/>
    <dgm:cxn modelId="{7B963E62-FB50-4509-B25A-E1571A0ECF21}" type="presOf" srcId="{3234E378-0E11-4BAF-AF0A-DA6DCE10CA3E}" destId="{F10CEB1A-991C-4480-94AA-AA36974A12D9}" srcOrd="0" destOrd="0" presId="urn:microsoft.com/office/officeart/2005/8/layout/hList7"/>
    <dgm:cxn modelId="{000A9668-4C99-4841-A039-692A4D4B22DC}" srcId="{3234E378-0E11-4BAF-AF0A-DA6DCE10CA3E}" destId="{97C8E97E-3EC7-435A-B661-D91D98035F69}" srcOrd="3" destOrd="0" parTransId="{2E5D72CA-A19D-45B2-9D70-017AF86F8BA8}" sibTransId="{19BA5149-B13D-4B0F-9C95-1FAA558565BE}"/>
    <dgm:cxn modelId="{28DE036A-4240-4EBF-8EF2-22EC6C0A3CAC}" type="presOf" srcId="{B248D314-9D63-42E9-8895-376BFDBC46E7}" destId="{46D11202-CBCB-4AA5-BBD0-665BD9D3FFE2}" srcOrd="1" destOrd="0" presId="urn:microsoft.com/office/officeart/2005/8/layout/hList7"/>
    <dgm:cxn modelId="{8CFE3A4A-08DC-4C69-98A5-13C87F71A060}" type="presOf" srcId="{19BA5149-B13D-4B0F-9C95-1FAA558565BE}" destId="{DFE4955E-8869-4B7A-8C72-AF6705EC33D4}" srcOrd="0" destOrd="0" presId="urn:microsoft.com/office/officeart/2005/8/layout/hList7"/>
    <dgm:cxn modelId="{FCE97B51-D0E9-442B-B656-BEDFDB985FA1}" srcId="{3234E378-0E11-4BAF-AF0A-DA6DCE10CA3E}" destId="{171A9628-D6E3-4EFE-A554-5AFC32CB2A01}" srcOrd="2" destOrd="0" parTransId="{604BCC79-9DA9-4AE2-A0A0-06901593BCE4}" sibTransId="{79B993E7-A202-4EDF-9A97-D04E1CC93C24}"/>
    <dgm:cxn modelId="{C53F1854-7C9E-4F6B-8605-7AB06F32469E}" type="presOf" srcId="{1206B95A-106E-4D1A-82C1-86D37A0B6065}" destId="{A95C541A-20FD-4EC0-9223-6FFCDA5707FC}" srcOrd="0" destOrd="0" presId="urn:microsoft.com/office/officeart/2005/8/layout/hList7"/>
    <dgm:cxn modelId="{A6E18678-C6D4-428A-AEC7-FE6F0413EE77}" type="presOf" srcId="{62B59EB9-BB94-4F12-BF07-DF75EDBE30DF}" destId="{9CE81C1E-A889-4256-8C55-AE5E7EAEF578}" srcOrd="0" destOrd="0" presId="urn:microsoft.com/office/officeart/2005/8/layout/hList7"/>
    <dgm:cxn modelId="{D9107C7C-2621-4705-9475-5E44BABF4617}" type="presOf" srcId="{171A9628-D6E3-4EFE-A554-5AFC32CB2A01}" destId="{28CBBB36-9C32-426B-AE1C-3C3EEE5B0F23}" srcOrd="0" destOrd="0" presId="urn:microsoft.com/office/officeart/2005/8/layout/hList7"/>
    <dgm:cxn modelId="{4952BD80-4604-4CB2-A0C8-86A79531831C}" srcId="{3234E378-0E11-4BAF-AF0A-DA6DCE10CA3E}" destId="{EB81BDFD-8059-4CBC-AE6A-CA229B580157}" srcOrd="1" destOrd="0" parTransId="{3629F1EA-4768-43FD-A0BB-F417F5AFF83A}" sibTransId="{62B59EB9-BB94-4F12-BF07-DF75EDBE30DF}"/>
    <dgm:cxn modelId="{15393884-5876-43D8-93A6-7D0BB8DD445C}" type="presOf" srcId="{A9A38606-CBFC-43D1-923C-50BE567DE108}" destId="{609A2AC9-DDC8-4C86-AA97-4FED86B43C76}" srcOrd="0" destOrd="0" presId="urn:microsoft.com/office/officeart/2005/8/layout/hList7"/>
    <dgm:cxn modelId="{40B0B185-5589-47B5-9EAE-7B503CCF17D0}" type="presOf" srcId="{B248D314-9D63-42E9-8895-376BFDBC46E7}" destId="{827811BD-2E59-4162-A303-91FA7ACE75F6}" srcOrd="0" destOrd="0" presId="urn:microsoft.com/office/officeart/2005/8/layout/hList7"/>
    <dgm:cxn modelId="{D7671E8B-3B5A-44AE-846E-41871D3605B3}" srcId="{3234E378-0E11-4BAF-AF0A-DA6DCE10CA3E}" destId="{B248D314-9D63-42E9-8895-376BFDBC46E7}" srcOrd="4" destOrd="0" parTransId="{18B95A9F-7B0B-454F-9747-8EFED997BA0D}" sibTransId="{9ED94B96-B2B5-47B1-ABFF-655E45D2564E}"/>
    <dgm:cxn modelId="{9C36BC8C-EC15-4786-A208-B0007612613E}" type="presOf" srcId="{79B993E7-A202-4EDF-9A97-D04E1CC93C24}" destId="{412B3767-43A7-450E-9DA6-5BD74BD0BAD3}" srcOrd="0" destOrd="0" presId="urn:microsoft.com/office/officeart/2005/8/layout/hList7"/>
    <dgm:cxn modelId="{34455895-7F4D-4F92-964E-3609AA3866A8}" type="presOf" srcId="{97C8E97E-3EC7-435A-B661-D91D98035F69}" destId="{1F9E73DD-0AAE-40E1-BEAC-15496BFE5CD6}" srcOrd="0" destOrd="0" presId="urn:microsoft.com/office/officeart/2005/8/layout/hList7"/>
    <dgm:cxn modelId="{4AF3BCA3-AD41-4410-924E-3B24B76C6661}" srcId="{3234E378-0E11-4BAF-AF0A-DA6DCE10CA3E}" destId="{A9A38606-CBFC-43D1-923C-50BE567DE108}" srcOrd="0" destOrd="0" parTransId="{53CD17ED-72E4-405F-8C9E-9D9E66BB2CE9}" sibTransId="{1206B95A-106E-4D1A-82C1-86D37A0B6065}"/>
    <dgm:cxn modelId="{BB9A0FAB-8BB4-48BC-8F6E-90AB5DA2424E}" type="presOf" srcId="{EB81BDFD-8059-4CBC-AE6A-CA229B580157}" destId="{5DC523C8-73C1-490F-B0BF-82B6DE3E7651}" srcOrd="0" destOrd="0" presId="urn:microsoft.com/office/officeart/2005/8/layout/hList7"/>
    <dgm:cxn modelId="{778094CF-F44F-4A6A-98E9-9B2246ACB678}" type="presOf" srcId="{A9A38606-CBFC-43D1-923C-50BE567DE108}" destId="{2E2050FD-952C-4602-90D6-1346266BA9B9}" srcOrd="1" destOrd="0" presId="urn:microsoft.com/office/officeart/2005/8/layout/hList7"/>
    <dgm:cxn modelId="{6682CCD1-D347-447B-A974-A28DACF54DB7}" type="presOf" srcId="{97C8E97E-3EC7-435A-B661-D91D98035F69}" destId="{5D9F826A-1552-4F6F-B8DC-CD8AD77ACC51}" srcOrd="1" destOrd="0" presId="urn:microsoft.com/office/officeart/2005/8/layout/hList7"/>
    <dgm:cxn modelId="{CA224AD3-B4E5-442E-A20E-0E33B23C890F}" type="presOf" srcId="{171A9628-D6E3-4EFE-A554-5AFC32CB2A01}" destId="{418C1919-403E-4112-BEF8-E6F8AB49342E}" srcOrd="1" destOrd="0" presId="urn:microsoft.com/office/officeart/2005/8/layout/hList7"/>
    <dgm:cxn modelId="{A7C11818-B47F-4722-A3C2-A65795407092}" type="presParOf" srcId="{F10CEB1A-991C-4480-94AA-AA36974A12D9}" destId="{A6FD8408-1597-43C7-A257-1B7FA05E0116}" srcOrd="0" destOrd="0" presId="urn:microsoft.com/office/officeart/2005/8/layout/hList7"/>
    <dgm:cxn modelId="{7691419F-DFC3-458C-9085-9F7123211117}" type="presParOf" srcId="{F10CEB1A-991C-4480-94AA-AA36974A12D9}" destId="{6DE64C80-1C37-411F-8CB4-46467367086E}" srcOrd="1" destOrd="0" presId="urn:microsoft.com/office/officeart/2005/8/layout/hList7"/>
    <dgm:cxn modelId="{B8483782-54C7-49BE-B117-83DC96522153}" type="presParOf" srcId="{6DE64C80-1C37-411F-8CB4-46467367086E}" destId="{540C32B8-58F5-4A24-9088-5445E17EA0AD}" srcOrd="0" destOrd="0" presId="urn:microsoft.com/office/officeart/2005/8/layout/hList7"/>
    <dgm:cxn modelId="{25E6B295-2D05-42F3-B99A-62F23C728128}" type="presParOf" srcId="{540C32B8-58F5-4A24-9088-5445E17EA0AD}" destId="{609A2AC9-DDC8-4C86-AA97-4FED86B43C76}" srcOrd="0" destOrd="0" presId="urn:microsoft.com/office/officeart/2005/8/layout/hList7"/>
    <dgm:cxn modelId="{68E11EC7-4B14-4BE9-86CC-1464D0B26407}" type="presParOf" srcId="{540C32B8-58F5-4A24-9088-5445E17EA0AD}" destId="{2E2050FD-952C-4602-90D6-1346266BA9B9}" srcOrd="1" destOrd="0" presId="urn:microsoft.com/office/officeart/2005/8/layout/hList7"/>
    <dgm:cxn modelId="{6315B0A5-E438-4093-99B8-5C7D64D2A3A5}" type="presParOf" srcId="{540C32B8-58F5-4A24-9088-5445E17EA0AD}" destId="{F14E42BB-5308-40A2-9E3A-0959B3D763F9}" srcOrd="2" destOrd="0" presId="urn:microsoft.com/office/officeart/2005/8/layout/hList7"/>
    <dgm:cxn modelId="{52A106B6-7F4C-4DE6-9F07-49023F1EECA2}" type="presParOf" srcId="{540C32B8-58F5-4A24-9088-5445E17EA0AD}" destId="{7E7AEBDF-0A9E-4E49-9FE8-2E5003B363FC}" srcOrd="3" destOrd="0" presId="urn:microsoft.com/office/officeart/2005/8/layout/hList7"/>
    <dgm:cxn modelId="{C45E69A8-438F-4615-B6CF-1EBCA046AAF2}" type="presParOf" srcId="{6DE64C80-1C37-411F-8CB4-46467367086E}" destId="{A95C541A-20FD-4EC0-9223-6FFCDA5707FC}" srcOrd="1" destOrd="0" presId="urn:microsoft.com/office/officeart/2005/8/layout/hList7"/>
    <dgm:cxn modelId="{942F5BD9-A044-4103-9E41-6B79F0B58238}" type="presParOf" srcId="{6DE64C80-1C37-411F-8CB4-46467367086E}" destId="{EA40E33B-800E-4CD7-A543-D325479C9DAD}" srcOrd="2" destOrd="0" presId="urn:microsoft.com/office/officeart/2005/8/layout/hList7"/>
    <dgm:cxn modelId="{ECA62CA3-9B64-4E78-8914-DA5B9AEB0309}" type="presParOf" srcId="{EA40E33B-800E-4CD7-A543-D325479C9DAD}" destId="{5DC523C8-73C1-490F-B0BF-82B6DE3E7651}" srcOrd="0" destOrd="0" presId="urn:microsoft.com/office/officeart/2005/8/layout/hList7"/>
    <dgm:cxn modelId="{E571225B-C4DB-4E62-B3C6-2BAE2DF11534}" type="presParOf" srcId="{EA40E33B-800E-4CD7-A543-D325479C9DAD}" destId="{E5CB99A9-9C0A-4172-859E-5BEC7C9A71D1}" srcOrd="1" destOrd="0" presId="urn:microsoft.com/office/officeart/2005/8/layout/hList7"/>
    <dgm:cxn modelId="{F2E4FEB8-408A-4142-8F17-0A79EF39E864}" type="presParOf" srcId="{EA40E33B-800E-4CD7-A543-D325479C9DAD}" destId="{18E7C9B0-8E18-4608-B1C3-E98BB5E55CC6}" srcOrd="2" destOrd="0" presId="urn:microsoft.com/office/officeart/2005/8/layout/hList7"/>
    <dgm:cxn modelId="{EEC4CF84-6BF9-4BC1-9775-E32A72FD28F2}" type="presParOf" srcId="{EA40E33B-800E-4CD7-A543-D325479C9DAD}" destId="{DB8131AA-BFF4-4812-9B20-EBF8AC4E17E6}" srcOrd="3" destOrd="0" presId="urn:microsoft.com/office/officeart/2005/8/layout/hList7"/>
    <dgm:cxn modelId="{DE1DB5E2-1A30-49AA-A7B0-6E20701C7F7E}" type="presParOf" srcId="{6DE64C80-1C37-411F-8CB4-46467367086E}" destId="{9CE81C1E-A889-4256-8C55-AE5E7EAEF578}" srcOrd="3" destOrd="0" presId="urn:microsoft.com/office/officeart/2005/8/layout/hList7"/>
    <dgm:cxn modelId="{94392CBB-7E68-413E-8E91-6E5084F7AEF7}" type="presParOf" srcId="{6DE64C80-1C37-411F-8CB4-46467367086E}" destId="{70D54939-C85D-4F98-B031-6A1BB2A5718C}" srcOrd="4" destOrd="0" presId="urn:microsoft.com/office/officeart/2005/8/layout/hList7"/>
    <dgm:cxn modelId="{40232AE3-6176-4E93-A0B7-CEC90104356B}" type="presParOf" srcId="{70D54939-C85D-4F98-B031-6A1BB2A5718C}" destId="{28CBBB36-9C32-426B-AE1C-3C3EEE5B0F23}" srcOrd="0" destOrd="0" presId="urn:microsoft.com/office/officeart/2005/8/layout/hList7"/>
    <dgm:cxn modelId="{D8AD0D1B-A8C7-4629-851D-BA28D39103C3}" type="presParOf" srcId="{70D54939-C85D-4F98-B031-6A1BB2A5718C}" destId="{418C1919-403E-4112-BEF8-E6F8AB49342E}" srcOrd="1" destOrd="0" presId="urn:microsoft.com/office/officeart/2005/8/layout/hList7"/>
    <dgm:cxn modelId="{98F61457-87D5-4117-98A9-6AFD12E80418}" type="presParOf" srcId="{70D54939-C85D-4F98-B031-6A1BB2A5718C}" destId="{D73C0BF3-E274-4FB7-AFBD-9459AEB9E54C}" srcOrd="2" destOrd="0" presId="urn:microsoft.com/office/officeart/2005/8/layout/hList7"/>
    <dgm:cxn modelId="{EB22285C-B351-4CFB-8906-B215CF36E9DA}" type="presParOf" srcId="{70D54939-C85D-4F98-B031-6A1BB2A5718C}" destId="{D5CBD846-53BB-497F-9338-688BA43CA8B2}" srcOrd="3" destOrd="0" presId="urn:microsoft.com/office/officeart/2005/8/layout/hList7"/>
    <dgm:cxn modelId="{AF577FF3-498A-4BC5-A60C-0F104EED9620}" type="presParOf" srcId="{6DE64C80-1C37-411F-8CB4-46467367086E}" destId="{412B3767-43A7-450E-9DA6-5BD74BD0BAD3}" srcOrd="5" destOrd="0" presId="urn:microsoft.com/office/officeart/2005/8/layout/hList7"/>
    <dgm:cxn modelId="{EF60A6B1-3BB6-4DA7-B84C-E8E2A27D4E44}" type="presParOf" srcId="{6DE64C80-1C37-411F-8CB4-46467367086E}" destId="{8676D3F5-643C-403F-A6E9-B581A913CD30}" srcOrd="6" destOrd="0" presId="urn:microsoft.com/office/officeart/2005/8/layout/hList7"/>
    <dgm:cxn modelId="{0ED7C7EA-E8FD-4977-BAB7-5E90AC718270}" type="presParOf" srcId="{8676D3F5-643C-403F-A6E9-B581A913CD30}" destId="{1F9E73DD-0AAE-40E1-BEAC-15496BFE5CD6}" srcOrd="0" destOrd="0" presId="urn:microsoft.com/office/officeart/2005/8/layout/hList7"/>
    <dgm:cxn modelId="{452AE0ED-AE79-43CC-B192-94B877AF2DC5}" type="presParOf" srcId="{8676D3F5-643C-403F-A6E9-B581A913CD30}" destId="{5D9F826A-1552-4F6F-B8DC-CD8AD77ACC51}" srcOrd="1" destOrd="0" presId="urn:microsoft.com/office/officeart/2005/8/layout/hList7"/>
    <dgm:cxn modelId="{32723E8A-AFE4-4A6F-9902-E374B96BB1B6}" type="presParOf" srcId="{8676D3F5-643C-403F-A6E9-B581A913CD30}" destId="{7BFBCBAF-B702-4948-BB32-83E298A2AC7A}" srcOrd="2" destOrd="0" presId="urn:microsoft.com/office/officeart/2005/8/layout/hList7"/>
    <dgm:cxn modelId="{9FD40C30-247C-446E-9A7D-86EB368B2E01}" type="presParOf" srcId="{8676D3F5-643C-403F-A6E9-B581A913CD30}" destId="{32F4D7D2-FE0D-4FF0-9260-ACD051D413FC}" srcOrd="3" destOrd="0" presId="urn:microsoft.com/office/officeart/2005/8/layout/hList7"/>
    <dgm:cxn modelId="{E05C688A-3D15-4669-BC3F-0685AF988BF7}" type="presParOf" srcId="{6DE64C80-1C37-411F-8CB4-46467367086E}" destId="{DFE4955E-8869-4B7A-8C72-AF6705EC33D4}" srcOrd="7" destOrd="0" presId="urn:microsoft.com/office/officeart/2005/8/layout/hList7"/>
    <dgm:cxn modelId="{04EB4008-28EA-44D9-8D73-88F1FD51CA41}" type="presParOf" srcId="{6DE64C80-1C37-411F-8CB4-46467367086E}" destId="{C36A0AE1-71C5-4C74-A089-509F983DECCE}" srcOrd="8" destOrd="0" presId="urn:microsoft.com/office/officeart/2005/8/layout/hList7"/>
    <dgm:cxn modelId="{05D567F5-07F8-4551-8D72-1A7863C1076F}" type="presParOf" srcId="{C36A0AE1-71C5-4C74-A089-509F983DECCE}" destId="{827811BD-2E59-4162-A303-91FA7ACE75F6}" srcOrd="0" destOrd="0" presId="urn:microsoft.com/office/officeart/2005/8/layout/hList7"/>
    <dgm:cxn modelId="{D21A3E80-5740-4ED9-9113-4DC72493844B}" type="presParOf" srcId="{C36A0AE1-71C5-4C74-A089-509F983DECCE}" destId="{46D11202-CBCB-4AA5-BBD0-665BD9D3FFE2}" srcOrd="1" destOrd="0" presId="urn:microsoft.com/office/officeart/2005/8/layout/hList7"/>
    <dgm:cxn modelId="{35A0ABBD-0818-4069-95E7-8315FF1D03E9}" type="presParOf" srcId="{C36A0AE1-71C5-4C74-A089-509F983DECCE}" destId="{679D6BA7-EDCE-42ED-90F4-D3E55096BF0F}" srcOrd="2" destOrd="0" presId="urn:microsoft.com/office/officeart/2005/8/layout/hList7"/>
    <dgm:cxn modelId="{7B523356-1A61-4A09-B3AA-7FE8955861FB}" type="presParOf" srcId="{C36A0AE1-71C5-4C74-A089-509F983DECCE}" destId="{4D4571EB-A97E-4D85-AD91-90EA8950D7FD}" srcOrd="3" destOrd="0" presId="urn:microsoft.com/office/officeart/2005/8/layout/hList7"/>
  </dgm:cxnLst>
  <dgm:bg/>
  <dgm:whole/>
  <dgm:extLst>
    <a:ext uri="http://schemas.microsoft.com/office/drawing/2008/diagram">
      <dsp:dataModelExt xmlns:dsp="http://schemas.microsoft.com/office/drawing/2008/diagram" relId="rId8"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3234E378-0E11-4BAF-AF0A-DA6DCE10CA3E}" type="doc">
      <dgm:prSet loTypeId="urn:microsoft.com/office/officeart/2005/8/layout/hList7" loCatId="process" qsTypeId="urn:microsoft.com/office/officeart/2005/8/quickstyle/simple5" qsCatId="simple" csTypeId="urn:microsoft.com/office/officeart/2005/8/colors/accent1_2" csCatId="accent1" phldr="1"/>
      <dgm:spPr/>
    </dgm:pt>
    <dgm:pt modelId="{A9A38606-CBFC-43D1-923C-50BE567DE108}">
      <dgm:prSet phldrT="[Texto]" custT="1"/>
      <dgm:spPr>
        <a:solidFill>
          <a:schemeClr val="accent5">
            <a:lumMod val="75000"/>
          </a:schemeClr>
        </a:solidFill>
      </dgm:spPr>
      <dgm:t>
        <a:bodyPr/>
        <a:lstStyle/>
        <a:p>
          <a:r>
            <a:rPr lang="es-DO" sz="1600">
              <a:latin typeface="Avenir Next LT Pro" panose="020B0504020202020204" pitchFamily="34" charset="0"/>
            </a:rPr>
            <a:t>Corporación del Acueducto y Alcantarillado de Santo Domingo (CAASD)</a:t>
          </a:r>
        </a:p>
      </dgm:t>
    </dgm:pt>
    <dgm:pt modelId="{53CD17ED-72E4-405F-8C9E-9D9E66BB2CE9}" type="parTrans" cxnId="{4AF3BCA3-AD41-4410-924E-3B24B76C6661}">
      <dgm:prSet/>
      <dgm:spPr/>
      <dgm:t>
        <a:bodyPr/>
        <a:lstStyle/>
        <a:p>
          <a:endParaRPr lang="es-DO"/>
        </a:p>
      </dgm:t>
    </dgm:pt>
    <dgm:pt modelId="{1206B95A-106E-4D1A-82C1-86D37A0B6065}" type="sibTrans" cxnId="{4AF3BCA3-AD41-4410-924E-3B24B76C6661}">
      <dgm:prSet/>
      <dgm:spPr/>
      <dgm:t>
        <a:bodyPr/>
        <a:lstStyle/>
        <a:p>
          <a:endParaRPr lang="es-DO"/>
        </a:p>
      </dgm:t>
    </dgm:pt>
    <dgm:pt modelId="{171A9628-D6E3-4EFE-A554-5AFC32CB2A01}">
      <dgm:prSet phldrT="[Texto]" custT="1"/>
      <dgm:spPr>
        <a:solidFill>
          <a:schemeClr val="accent5">
            <a:lumMod val="75000"/>
          </a:schemeClr>
        </a:solidFill>
      </dgm:spPr>
      <dgm:t>
        <a:bodyPr/>
        <a:lstStyle/>
        <a:p>
          <a:r>
            <a:rPr lang="es-DO" sz="1600">
              <a:latin typeface="Avenir Next LT Pro" panose="020B0504020202020204" pitchFamily="34" charset="0"/>
            </a:rPr>
            <a:t>Instituto Nacional de Aguas Potables y Alcantarillados</a:t>
          </a:r>
        </a:p>
      </dgm:t>
    </dgm:pt>
    <dgm:pt modelId="{604BCC79-9DA9-4AE2-A0A0-06901593BCE4}" type="parTrans" cxnId="{FCE97B51-D0E9-442B-B656-BEDFDB985FA1}">
      <dgm:prSet/>
      <dgm:spPr/>
      <dgm:t>
        <a:bodyPr/>
        <a:lstStyle/>
        <a:p>
          <a:endParaRPr lang="es-DO"/>
        </a:p>
      </dgm:t>
    </dgm:pt>
    <dgm:pt modelId="{79B993E7-A202-4EDF-9A97-D04E1CC93C24}" type="sibTrans" cxnId="{FCE97B51-D0E9-442B-B656-BEDFDB985FA1}">
      <dgm:prSet/>
      <dgm:spPr/>
      <dgm:t>
        <a:bodyPr/>
        <a:lstStyle/>
        <a:p>
          <a:endParaRPr lang="es-DO"/>
        </a:p>
      </dgm:t>
    </dgm:pt>
    <dgm:pt modelId="{97C8E97E-3EC7-435A-B661-D91D98035F69}">
      <dgm:prSet phldrT="[Texto]" custT="1"/>
      <dgm:spPr>
        <a:solidFill>
          <a:schemeClr val="accent5">
            <a:lumMod val="75000"/>
          </a:schemeClr>
        </a:solidFill>
      </dgm:spPr>
      <dgm:t>
        <a:bodyPr/>
        <a:lstStyle/>
        <a:p>
          <a:r>
            <a:rPr lang="es-DO" sz="1600">
              <a:latin typeface="Avenir Next LT Pro" panose="020B0504020202020204" pitchFamily="34" charset="0"/>
            </a:rPr>
            <a:t>Ayuntamiento del Distrito Nacional</a:t>
          </a:r>
        </a:p>
      </dgm:t>
    </dgm:pt>
    <dgm:pt modelId="{2E5D72CA-A19D-45B2-9D70-017AF86F8BA8}" type="parTrans" cxnId="{000A9668-4C99-4841-A039-692A4D4B22DC}">
      <dgm:prSet/>
      <dgm:spPr/>
      <dgm:t>
        <a:bodyPr/>
        <a:lstStyle/>
        <a:p>
          <a:endParaRPr lang="es-DO"/>
        </a:p>
      </dgm:t>
    </dgm:pt>
    <dgm:pt modelId="{19BA5149-B13D-4B0F-9C95-1FAA558565BE}" type="sibTrans" cxnId="{000A9668-4C99-4841-A039-692A4D4B22DC}">
      <dgm:prSet/>
      <dgm:spPr/>
      <dgm:t>
        <a:bodyPr/>
        <a:lstStyle/>
        <a:p>
          <a:endParaRPr lang="es-DO"/>
        </a:p>
      </dgm:t>
    </dgm:pt>
    <dgm:pt modelId="{B248D314-9D63-42E9-8895-376BFDBC46E7}">
      <dgm:prSet phldrT="[Texto]" custT="1"/>
      <dgm:spPr>
        <a:solidFill>
          <a:schemeClr val="accent5">
            <a:lumMod val="75000"/>
          </a:schemeClr>
        </a:solidFill>
      </dgm:spPr>
      <dgm:t>
        <a:bodyPr/>
        <a:lstStyle/>
        <a:p>
          <a:r>
            <a:rPr lang="es-DO" sz="1600">
              <a:latin typeface="Avenir Next LT Pro" panose="020B0504020202020204" pitchFamily="34" charset="0"/>
            </a:rPr>
            <a:t>Ayuntamiento Municipal de Santo Domingo Este</a:t>
          </a:r>
        </a:p>
      </dgm:t>
    </dgm:pt>
    <dgm:pt modelId="{18B95A9F-7B0B-454F-9747-8EFED997BA0D}" type="parTrans" cxnId="{D7671E8B-3B5A-44AE-846E-41871D3605B3}">
      <dgm:prSet/>
      <dgm:spPr/>
      <dgm:t>
        <a:bodyPr/>
        <a:lstStyle/>
        <a:p>
          <a:endParaRPr lang="es-DO"/>
        </a:p>
      </dgm:t>
    </dgm:pt>
    <dgm:pt modelId="{9ED94B96-B2B5-47B1-ABFF-655E45D2564E}" type="sibTrans" cxnId="{D7671E8B-3B5A-44AE-846E-41871D3605B3}">
      <dgm:prSet/>
      <dgm:spPr/>
      <dgm:t>
        <a:bodyPr/>
        <a:lstStyle/>
        <a:p>
          <a:endParaRPr lang="es-DO"/>
        </a:p>
      </dgm:t>
    </dgm:pt>
    <dgm:pt modelId="{EB81BDFD-8059-4CBC-AE6A-CA229B580157}">
      <dgm:prSet phldrT="[Texto]" custT="1"/>
      <dgm:spPr>
        <a:solidFill>
          <a:schemeClr val="accent5">
            <a:lumMod val="75000"/>
          </a:schemeClr>
        </a:solidFill>
      </dgm:spPr>
      <dgm:t>
        <a:bodyPr/>
        <a:lstStyle/>
        <a:p>
          <a:r>
            <a:rPr lang="es-DO" sz="1600">
              <a:latin typeface="Avenir Next LT Pro" panose="020B0504020202020204" pitchFamily="34" charset="0"/>
            </a:rPr>
            <a:t>Instituto Nacional de Recurso Hidráulicos (INDRHI)</a:t>
          </a:r>
        </a:p>
      </dgm:t>
    </dgm:pt>
    <dgm:pt modelId="{62B59EB9-BB94-4F12-BF07-DF75EDBE30DF}" type="sibTrans" cxnId="{4952BD80-4604-4CB2-A0C8-86A79531831C}">
      <dgm:prSet/>
      <dgm:spPr/>
      <dgm:t>
        <a:bodyPr/>
        <a:lstStyle/>
        <a:p>
          <a:endParaRPr lang="es-DO"/>
        </a:p>
      </dgm:t>
    </dgm:pt>
    <dgm:pt modelId="{3629F1EA-4768-43FD-A0BB-F417F5AFF83A}" type="parTrans" cxnId="{4952BD80-4604-4CB2-A0C8-86A79531831C}">
      <dgm:prSet/>
      <dgm:spPr/>
      <dgm:t>
        <a:bodyPr/>
        <a:lstStyle/>
        <a:p>
          <a:endParaRPr lang="es-DO"/>
        </a:p>
      </dgm:t>
    </dgm:pt>
    <dgm:pt modelId="{F10CEB1A-991C-4480-94AA-AA36974A12D9}" type="pres">
      <dgm:prSet presAssocID="{3234E378-0E11-4BAF-AF0A-DA6DCE10CA3E}" presName="Name0" presStyleCnt="0">
        <dgm:presLayoutVars>
          <dgm:dir/>
          <dgm:resizeHandles val="exact"/>
        </dgm:presLayoutVars>
      </dgm:prSet>
      <dgm:spPr/>
    </dgm:pt>
    <dgm:pt modelId="{A6FD8408-1597-43C7-A257-1B7FA05E0116}" type="pres">
      <dgm:prSet presAssocID="{3234E378-0E11-4BAF-AF0A-DA6DCE10CA3E}" presName="fgShape" presStyleLbl="fgShp" presStyleIdx="0" presStyleCnt="1" custScaleX="3915" custScaleY="3915"/>
      <dgm:spPr>
        <a:noFill/>
        <a:ln>
          <a:noFill/>
        </a:ln>
      </dgm:spPr>
    </dgm:pt>
    <dgm:pt modelId="{6DE64C80-1C37-411F-8CB4-46467367086E}" type="pres">
      <dgm:prSet presAssocID="{3234E378-0E11-4BAF-AF0A-DA6DCE10CA3E}" presName="linComp" presStyleCnt="0"/>
      <dgm:spPr/>
    </dgm:pt>
    <dgm:pt modelId="{540C32B8-58F5-4A24-9088-5445E17EA0AD}" type="pres">
      <dgm:prSet presAssocID="{A9A38606-CBFC-43D1-923C-50BE567DE108}" presName="compNode" presStyleCnt="0"/>
      <dgm:spPr/>
    </dgm:pt>
    <dgm:pt modelId="{609A2AC9-DDC8-4C86-AA97-4FED86B43C76}" type="pres">
      <dgm:prSet presAssocID="{A9A38606-CBFC-43D1-923C-50BE567DE108}" presName="bkgdShape" presStyleLbl="node1" presStyleIdx="0" presStyleCnt="5"/>
      <dgm:spPr/>
    </dgm:pt>
    <dgm:pt modelId="{2E2050FD-952C-4602-90D6-1346266BA9B9}" type="pres">
      <dgm:prSet presAssocID="{A9A38606-CBFC-43D1-923C-50BE567DE108}" presName="nodeTx" presStyleLbl="node1" presStyleIdx="0" presStyleCnt="5">
        <dgm:presLayoutVars>
          <dgm:bulletEnabled val="1"/>
        </dgm:presLayoutVars>
      </dgm:prSet>
      <dgm:spPr/>
    </dgm:pt>
    <dgm:pt modelId="{F14E42BB-5308-40A2-9E3A-0959B3D763F9}" type="pres">
      <dgm:prSet presAssocID="{A9A38606-CBFC-43D1-923C-50BE567DE108}" presName="invisiNode" presStyleLbl="node1" presStyleIdx="0" presStyleCnt="5"/>
      <dgm:spPr/>
    </dgm:pt>
    <dgm:pt modelId="{7E7AEBDF-0A9E-4E49-9FE8-2E5003B363FC}" type="pres">
      <dgm:prSet presAssocID="{A9A38606-CBFC-43D1-923C-50BE567DE108}" presName="imagNode" presStyleLbl="fgImgPlace1" presStyleIdx="0" presStyleCnt="5"/>
      <dgm:spPr>
        <a:blipFill>
          <a:blip xmlns:r="http://schemas.openxmlformats.org/officeDocument/2006/relationships" r:embed="rId1">
            <a:extLst>
              <a:ext uri="{96DAC541-7B7A-43D3-8B79-37D633B846F1}">
                <asvg:svgBlip xmlns:asvg="http://schemas.microsoft.com/office/drawing/2016/SVG/main" r:embed="rId2"/>
              </a:ext>
            </a:extLst>
          </a:blip>
          <a:srcRect/>
          <a:stretch>
            <a:fillRect/>
          </a:stretch>
        </a:blipFill>
      </dgm:spPr>
      <dgm:extLst>
        <a:ext uri="{E40237B7-FDA0-4F09-8148-C483321AD2D9}">
          <dgm14:cNvPr xmlns:dgm14="http://schemas.microsoft.com/office/drawing/2010/diagram" id="0" name="" descr="Lavado de manos con relleno sólido"/>
        </a:ext>
      </dgm:extLst>
    </dgm:pt>
    <dgm:pt modelId="{A95C541A-20FD-4EC0-9223-6FFCDA5707FC}" type="pres">
      <dgm:prSet presAssocID="{1206B95A-106E-4D1A-82C1-86D37A0B6065}" presName="sibTrans" presStyleLbl="sibTrans2D1" presStyleIdx="0" presStyleCnt="0"/>
      <dgm:spPr/>
    </dgm:pt>
    <dgm:pt modelId="{EA40E33B-800E-4CD7-A543-D325479C9DAD}" type="pres">
      <dgm:prSet presAssocID="{EB81BDFD-8059-4CBC-AE6A-CA229B580157}" presName="compNode" presStyleCnt="0"/>
      <dgm:spPr/>
    </dgm:pt>
    <dgm:pt modelId="{5DC523C8-73C1-490F-B0BF-82B6DE3E7651}" type="pres">
      <dgm:prSet presAssocID="{EB81BDFD-8059-4CBC-AE6A-CA229B580157}" presName="bkgdShape" presStyleLbl="node1" presStyleIdx="1" presStyleCnt="5"/>
      <dgm:spPr/>
    </dgm:pt>
    <dgm:pt modelId="{E5CB99A9-9C0A-4172-859E-5BEC7C9A71D1}" type="pres">
      <dgm:prSet presAssocID="{EB81BDFD-8059-4CBC-AE6A-CA229B580157}" presName="nodeTx" presStyleLbl="node1" presStyleIdx="1" presStyleCnt="5">
        <dgm:presLayoutVars>
          <dgm:bulletEnabled val="1"/>
        </dgm:presLayoutVars>
      </dgm:prSet>
      <dgm:spPr/>
    </dgm:pt>
    <dgm:pt modelId="{18E7C9B0-8E18-4608-B1C3-E98BB5E55CC6}" type="pres">
      <dgm:prSet presAssocID="{EB81BDFD-8059-4CBC-AE6A-CA229B580157}" presName="invisiNode" presStyleLbl="node1" presStyleIdx="1" presStyleCnt="5"/>
      <dgm:spPr/>
    </dgm:pt>
    <dgm:pt modelId="{DB8131AA-BFF4-4812-9B20-EBF8AC4E17E6}" type="pres">
      <dgm:prSet presAssocID="{EB81BDFD-8059-4CBC-AE6A-CA229B580157}" presName="imagNode" presStyleLbl="fgImgPlace1" presStyleIdx="1" presStyleCnt="5"/>
      <dgm:spPr>
        <a:blipFill>
          <a:blip xmlns:r="http://schemas.openxmlformats.org/officeDocument/2006/relationships" r:embed="rId3">
            <a:extLst>
              <a:ext uri="{96DAC541-7B7A-43D3-8B79-37D633B846F1}">
                <asvg:svgBlip xmlns:asvg="http://schemas.microsoft.com/office/drawing/2016/SVG/main" r:embed="rId4"/>
              </a:ext>
            </a:extLst>
          </a:blip>
          <a:srcRect/>
          <a:stretch>
            <a:fillRect/>
          </a:stretch>
        </a:blipFill>
      </dgm:spPr>
      <dgm:extLst>
        <a:ext uri="{E40237B7-FDA0-4F09-8148-C483321AD2D9}">
          <dgm14:cNvPr xmlns:dgm14="http://schemas.microsoft.com/office/drawing/2010/diagram" id="0" name="" descr="Agua con relleno sólido"/>
        </a:ext>
      </dgm:extLst>
    </dgm:pt>
    <dgm:pt modelId="{9CE81C1E-A889-4256-8C55-AE5E7EAEF578}" type="pres">
      <dgm:prSet presAssocID="{62B59EB9-BB94-4F12-BF07-DF75EDBE30DF}" presName="sibTrans" presStyleLbl="sibTrans2D1" presStyleIdx="0" presStyleCnt="0"/>
      <dgm:spPr/>
    </dgm:pt>
    <dgm:pt modelId="{70D54939-C85D-4F98-B031-6A1BB2A5718C}" type="pres">
      <dgm:prSet presAssocID="{171A9628-D6E3-4EFE-A554-5AFC32CB2A01}" presName="compNode" presStyleCnt="0"/>
      <dgm:spPr/>
    </dgm:pt>
    <dgm:pt modelId="{28CBBB36-9C32-426B-AE1C-3C3EEE5B0F23}" type="pres">
      <dgm:prSet presAssocID="{171A9628-D6E3-4EFE-A554-5AFC32CB2A01}" presName="bkgdShape" presStyleLbl="node1" presStyleIdx="2" presStyleCnt="5"/>
      <dgm:spPr/>
    </dgm:pt>
    <dgm:pt modelId="{418C1919-403E-4112-BEF8-E6F8AB49342E}" type="pres">
      <dgm:prSet presAssocID="{171A9628-D6E3-4EFE-A554-5AFC32CB2A01}" presName="nodeTx" presStyleLbl="node1" presStyleIdx="2" presStyleCnt="5">
        <dgm:presLayoutVars>
          <dgm:bulletEnabled val="1"/>
        </dgm:presLayoutVars>
      </dgm:prSet>
      <dgm:spPr/>
    </dgm:pt>
    <dgm:pt modelId="{D73C0BF3-E274-4FB7-AFBD-9459AEB9E54C}" type="pres">
      <dgm:prSet presAssocID="{171A9628-D6E3-4EFE-A554-5AFC32CB2A01}" presName="invisiNode" presStyleLbl="node1" presStyleIdx="2" presStyleCnt="5"/>
      <dgm:spPr/>
    </dgm:pt>
    <dgm:pt modelId="{D5CBD846-53BB-497F-9338-688BA43CA8B2}" type="pres">
      <dgm:prSet presAssocID="{171A9628-D6E3-4EFE-A554-5AFC32CB2A01}" presName="imagNode" presStyleLbl="fgImgPlace1" presStyleIdx="2" presStyleCnt="5"/>
      <dgm:spPr>
        <a:blipFill>
          <a:blip xmlns:r="http://schemas.openxmlformats.org/officeDocument/2006/relationships" r:embed="rId5">
            <a:extLst>
              <a:ext uri="{96DAC541-7B7A-43D3-8B79-37D633B846F1}">
                <asvg:svgBlip xmlns:asvg="http://schemas.microsoft.com/office/drawing/2016/SVG/main" r:embed="rId6"/>
              </a:ext>
            </a:extLst>
          </a:blip>
          <a:srcRect/>
          <a:stretch>
            <a:fillRect/>
          </a:stretch>
        </a:blipFill>
      </dgm:spPr>
      <dgm:extLst>
        <a:ext uri="{E40237B7-FDA0-4F09-8148-C483321AD2D9}">
          <dgm14:cNvPr xmlns:dgm14="http://schemas.microsoft.com/office/drawing/2010/diagram" id="0" name="" descr="Grifo con fugas con relleno sólido"/>
        </a:ext>
      </dgm:extLst>
    </dgm:pt>
    <dgm:pt modelId="{412B3767-43A7-450E-9DA6-5BD74BD0BAD3}" type="pres">
      <dgm:prSet presAssocID="{79B993E7-A202-4EDF-9A97-D04E1CC93C24}" presName="sibTrans" presStyleLbl="sibTrans2D1" presStyleIdx="0" presStyleCnt="0"/>
      <dgm:spPr/>
    </dgm:pt>
    <dgm:pt modelId="{8676D3F5-643C-403F-A6E9-B581A913CD30}" type="pres">
      <dgm:prSet presAssocID="{97C8E97E-3EC7-435A-B661-D91D98035F69}" presName="compNode" presStyleCnt="0"/>
      <dgm:spPr/>
    </dgm:pt>
    <dgm:pt modelId="{1F9E73DD-0AAE-40E1-BEAC-15496BFE5CD6}" type="pres">
      <dgm:prSet presAssocID="{97C8E97E-3EC7-435A-B661-D91D98035F69}" presName="bkgdShape" presStyleLbl="node1" presStyleIdx="3" presStyleCnt="5"/>
      <dgm:spPr/>
    </dgm:pt>
    <dgm:pt modelId="{5D9F826A-1552-4F6F-B8DC-CD8AD77ACC51}" type="pres">
      <dgm:prSet presAssocID="{97C8E97E-3EC7-435A-B661-D91D98035F69}" presName="nodeTx" presStyleLbl="node1" presStyleIdx="3" presStyleCnt="5">
        <dgm:presLayoutVars>
          <dgm:bulletEnabled val="1"/>
        </dgm:presLayoutVars>
      </dgm:prSet>
      <dgm:spPr/>
    </dgm:pt>
    <dgm:pt modelId="{7BFBCBAF-B702-4948-BB32-83E298A2AC7A}" type="pres">
      <dgm:prSet presAssocID="{97C8E97E-3EC7-435A-B661-D91D98035F69}" presName="invisiNode" presStyleLbl="node1" presStyleIdx="3" presStyleCnt="5"/>
      <dgm:spPr/>
    </dgm:pt>
    <dgm:pt modelId="{32F4D7D2-FE0D-4FF0-9260-ACD051D413FC}" type="pres">
      <dgm:prSet presAssocID="{97C8E97E-3EC7-435A-B661-D91D98035F69}" presName="imagNode" presStyleLbl="fgImgPlace1" presStyleIdx="3" presStyleCnt="5"/>
      <dgm:spPr>
        <a:blipFill>
          <a:blip xmlns:r="http://schemas.openxmlformats.org/officeDocument/2006/relationships" r:embed="rId7">
            <a:extLst>
              <a:ext uri="{96DAC541-7B7A-43D3-8B79-37D633B846F1}">
                <asvg:svgBlip xmlns:asvg="http://schemas.microsoft.com/office/drawing/2016/SVG/main" r:embed="rId8"/>
              </a:ext>
            </a:extLst>
          </a:blip>
          <a:srcRect/>
          <a:stretch>
            <a:fillRect/>
          </a:stretch>
        </a:blipFill>
      </dgm:spPr>
      <dgm:extLst>
        <a:ext uri="{E40237B7-FDA0-4F09-8148-C483321AD2D9}">
          <dgm14:cNvPr xmlns:dgm14="http://schemas.microsoft.com/office/drawing/2010/diagram" id="0" name="" descr="Banco con relleno sólido"/>
        </a:ext>
      </dgm:extLst>
    </dgm:pt>
    <dgm:pt modelId="{DFE4955E-8869-4B7A-8C72-AF6705EC33D4}" type="pres">
      <dgm:prSet presAssocID="{19BA5149-B13D-4B0F-9C95-1FAA558565BE}" presName="sibTrans" presStyleLbl="sibTrans2D1" presStyleIdx="0" presStyleCnt="0"/>
      <dgm:spPr/>
    </dgm:pt>
    <dgm:pt modelId="{C36A0AE1-71C5-4C74-A089-509F983DECCE}" type="pres">
      <dgm:prSet presAssocID="{B248D314-9D63-42E9-8895-376BFDBC46E7}" presName="compNode" presStyleCnt="0"/>
      <dgm:spPr/>
    </dgm:pt>
    <dgm:pt modelId="{827811BD-2E59-4162-A303-91FA7ACE75F6}" type="pres">
      <dgm:prSet presAssocID="{B248D314-9D63-42E9-8895-376BFDBC46E7}" presName="bkgdShape" presStyleLbl="node1" presStyleIdx="4" presStyleCnt="5"/>
      <dgm:spPr/>
    </dgm:pt>
    <dgm:pt modelId="{46D11202-CBCB-4AA5-BBD0-665BD9D3FFE2}" type="pres">
      <dgm:prSet presAssocID="{B248D314-9D63-42E9-8895-376BFDBC46E7}" presName="nodeTx" presStyleLbl="node1" presStyleIdx="4" presStyleCnt="5">
        <dgm:presLayoutVars>
          <dgm:bulletEnabled val="1"/>
        </dgm:presLayoutVars>
      </dgm:prSet>
      <dgm:spPr/>
    </dgm:pt>
    <dgm:pt modelId="{679D6BA7-EDCE-42ED-90F4-D3E55096BF0F}" type="pres">
      <dgm:prSet presAssocID="{B248D314-9D63-42E9-8895-376BFDBC46E7}" presName="invisiNode" presStyleLbl="node1" presStyleIdx="4" presStyleCnt="5"/>
      <dgm:spPr/>
    </dgm:pt>
    <dgm:pt modelId="{4D4571EB-A97E-4D85-AD91-90EA8950D7FD}" type="pres">
      <dgm:prSet presAssocID="{B248D314-9D63-42E9-8895-376BFDBC46E7}" presName="imagNode" presStyleLbl="fgImgPlace1" presStyleIdx="4" presStyleCnt="5"/>
      <dgm:spPr>
        <a:blipFill>
          <a:blip xmlns:r="http://schemas.openxmlformats.org/officeDocument/2006/relationships" r:embed="rId7">
            <a:extLst>
              <a:ext uri="{96DAC541-7B7A-43D3-8B79-37D633B846F1}">
                <asvg:svgBlip xmlns:asvg="http://schemas.microsoft.com/office/drawing/2016/SVG/main" r:embed="rId8"/>
              </a:ext>
            </a:extLst>
          </a:blip>
          <a:srcRect/>
          <a:stretch>
            <a:fillRect/>
          </a:stretch>
        </a:blipFill>
      </dgm:spPr>
      <dgm:extLst>
        <a:ext uri="{E40237B7-FDA0-4F09-8148-C483321AD2D9}">
          <dgm14:cNvPr xmlns:dgm14="http://schemas.microsoft.com/office/drawing/2010/diagram" id="0" name="" descr="Banco con relleno sólido"/>
        </a:ext>
      </dgm:extLst>
    </dgm:pt>
  </dgm:ptLst>
  <dgm:cxnLst>
    <dgm:cxn modelId="{132DC20D-878F-4654-80E2-67C6E194B2DE}" type="presOf" srcId="{EB81BDFD-8059-4CBC-AE6A-CA229B580157}" destId="{E5CB99A9-9C0A-4172-859E-5BEC7C9A71D1}" srcOrd="1" destOrd="0" presId="urn:microsoft.com/office/officeart/2005/8/layout/hList7"/>
    <dgm:cxn modelId="{7B963E62-FB50-4509-B25A-E1571A0ECF21}" type="presOf" srcId="{3234E378-0E11-4BAF-AF0A-DA6DCE10CA3E}" destId="{F10CEB1A-991C-4480-94AA-AA36974A12D9}" srcOrd="0" destOrd="0" presId="urn:microsoft.com/office/officeart/2005/8/layout/hList7"/>
    <dgm:cxn modelId="{000A9668-4C99-4841-A039-692A4D4B22DC}" srcId="{3234E378-0E11-4BAF-AF0A-DA6DCE10CA3E}" destId="{97C8E97E-3EC7-435A-B661-D91D98035F69}" srcOrd="3" destOrd="0" parTransId="{2E5D72CA-A19D-45B2-9D70-017AF86F8BA8}" sibTransId="{19BA5149-B13D-4B0F-9C95-1FAA558565BE}"/>
    <dgm:cxn modelId="{28DE036A-4240-4EBF-8EF2-22EC6C0A3CAC}" type="presOf" srcId="{B248D314-9D63-42E9-8895-376BFDBC46E7}" destId="{46D11202-CBCB-4AA5-BBD0-665BD9D3FFE2}" srcOrd="1" destOrd="0" presId="urn:microsoft.com/office/officeart/2005/8/layout/hList7"/>
    <dgm:cxn modelId="{8CFE3A4A-08DC-4C69-98A5-13C87F71A060}" type="presOf" srcId="{19BA5149-B13D-4B0F-9C95-1FAA558565BE}" destId="{DFE4955E-8869-4B7A-8C72-AF6705EC33D4}" srcOrd="0" destOrd="0" presId="urn:microsoft.com/office/officeart/2005/8/layout/hList7"/>
    <dgm:cxn modelId="{FCE97B51-D0E9-442B-B656-BEDFDB985FA1}" srcId="{3234E378-0E11-4BAF-AF0A-DA6DCE10CA3E}" destId="{171A9628-D6E3-4EFE-A554-5AFC32CB2A01}" srcOrd="2" destOrd="0" parTransId="{604BCC79-9DA9-4AE2-A0A0-06901593BCE4}" sibTransId="{79B993E7-A202-4EDF-9A97-D04E1CC93C24}"/>
    <dgm:cxn modelId="{C53F1854-7C9E-4F6B-8605-7AB06F32469E}" type="presOf" srcId="{1206B95A-106E-4D1A-82C1-86D37A0B6065}" destId="{A95C541A-20FD-4EC0-9223-6FFCDA5707FC}" srcOrd="0" destOrd="0" presId="urn:microsoft.com/office/officeart/2005/8/layout/hList7"/>
    <dgm:cxn modelId="{A6E18678-C6D4-428A-AEC7-FE6F0413EE77}" type="presOf" srcId="{62B59EB9-BB94-4F12-BF07-DF75EDBE30DF}" destId="{9CE81C1E-A889-4256-8C55-AE5E7EAEF578}" srcOrd="0" destOrd="0" presId="urn:microsoft.com/office/officeart/2005/8/layout/hList7"/>
    <dgm:cxn modelId="{D9107C7C-2621-4705-9475-5E44BABF4617}" type="presOf" srcId="{171A9628-D6E3-4EFE-A554-5AFC32CB2A01}" destId="{28CBBB36-9C32-426B-AE1C-3C3EEE5B0F23}" srcOrd="0" destOrd="0" presId="urn:microsoft.com/office/officeart/2005/8/layout/hList7"/>
    <dgm:cxn modelId="{4952BD80-4604-4CB2-A0C8-86A79531831C}" srcId="{3234E378-0E11-4BAF-AF0A-DA6DCE10CA3E}" destId="{EB81BDFD-8059-4CBC-AE6A-CA229B580157}" srcOrd="1" destOrd="0" parTransId="{3629F1EA-4768-43FD-A0BB-F417F5AFF83A}" sibTransId="{62B59EB9-BB94-4F12-BF07-DF75EDBE30DF}"/>
    <dgm:cxn modelId="{15393884-5876-43D8-93A6-7D0BB8DD445C}" type="presOf" srcId="{A9A38606-CBFC-43D1-923C-50BE567DE108}" destId="{609A2AC9-DDC8-4C86-AA97-4FED86B43C76}" srcOrd="0" destOrd="0" presId="urn:microsoft.com/office/officeart/2005/8/layout/hList7"/>
    <dgm:cxn modelId="{40B0B185-5589-47B5-9EAE-7B503CCF17D0}" type="presOf" srcId="{B248D314-9D63-42E9-8895-376BFDBC46E7}" destId="{827811BD-2E59-4162-A303-91FA7ACE75F6}" srcOrd="0" destOrd="0" presId="urn:microsoft.com/office/officeart/2005/8/layout/hList7"/>
    <dgm:cxn modelId="{D7671E8B-3B5A-44AE-846E-41871D3605B3}" srcId="{3234E378-0E11-4BAF-AF0A-DA6DCE10CA3E}" destId="{B248D314-9D63-42E9-8895-376BFDBC46E7}" srcOrd="4" destOrd="0" parTransId="{18B95A9F-7B0B-454F-9747-8EFED997BA0D}" sibTransId="{9ED94B96-B2B5-47B1-ABFF-655E45D2564E}"/>
    <dgm:cxn modelId="{9C36BC8C-EC15-4786-A208-B0007612613E}" type="presOf" srcId="{79B993E7-A202-4EDF-9A97-D04E1CC93C24}" destId="{412B3767-43A7-450E-9DA6-5BD74BD0BAD3}" srcOrd="0" destOrd="0" presId="urn:microsoft.com/office/officeart/2005/8/layout/hList7"/>
    <dgm:cxn modelId="{34455895-7F4D-4F92-964E-3609AA3866A8}" type="presOf" srcId="{97C8E97E-3EC7-435A-B661-D91D98035F69}" destId="{1F9E73DD-0AAE-40E1-BEAC-15496BFE5CD6}" srcOrd="0" destOrd="0" presId="urn:microsoft.com/office/officeart/2005/8/layout/hList7"/>
    <dgm:cxn modelId="{4AF3BCA3-AD41-4410-924E-3B24B76C6661}" srcId="{3234E378-0E11-4BAF-AF0A-DA6DCE10CA3E}" destId="{A9A38606-CBFC-43D1-923C-50BE567DE108}" srcOrd="0" destOrd="0" parTransId="{53CD17ED-72E4-405F-8C9E-9D9E66BB2CE9}" sibTransId="{1206B95A-106E-4D1A-82C1-86D37A0B6065}"/>
    <dgm:cxn modelId="{BB9A0FAB-8BB4-48BC-8F6E-90AB5DA2424E}" type="presOf" srcId="{EB81BDFD-8059-4CBC-AE6A-CA229B580157}" destId="{5DC523C8-73C1-490F-B0BF-82B6DE3E7651}" srcOrd="0" destOrd="0" presId="urn:microsoft.com/office/officeart/2005/8/layout/hList7"/>
    <dgm:cxn modelId="{778094CF-F44F-4A6A-98E9-9B2246ACB678}" type="presOf" srcId="{A9A38606-CBFC-43D1-923C-50BE567DE108}" destId="{2E2050FD-952C-4602-90D6-1346266BA9B9}" srcOrd="1" destOrd="0" presId="urn:microsoft.com/office/officeart/2005/8/layout/hList7"/>
    <dgm:cxn modelId="{6682CCD1-D347-447B-A974-A28DACF54DB7}" type="presOf" srcId="{97C8E97E-3EC7-435A-B661-D91D98035F69}" destId="{5D9F826A-1552-4F6F-B8DC-CD8AD77ACC51}" srcOrd="1" destOrd="0" presId="urn:microsoft.com/office/officeart/2005/8/layout/hList7"/>
    <dgm:cxn modelId="{CA224AD3-B4E5-442E-A20E-0E33B23C890F}" type="presOf" srcId="{171A9628-D6E3-4EFE-A554-5AFC32CB2A01}" destId="{418C1919-403E-4112-BEF8-E6F8AB49342E}" srcOrd="1" destOrd="0" presId="urn:microsoft.com/office/officeart/2005/8/layout/hList7"/>
    <dgm:cxn modelId="{A7C11818-B47F-4722-A3C2-A65795407092}" type="presParOf" srcId="{F10CEB1A-991C-4480-94AA-AA36974A12D9}" destId="{A6FD8408-1597-43C7-A257-1B7FA05E0116}" srcOrd="0" destOrd="0" presId="urn:microsoft.com/office/officeart/2005/8/layout/hList7"/>
    <dgm:cxn modelId="{7691419F-DFC3-458C-9085-9F7123211117}" type="presParOf" srcId="{F10CEB1A-991C-4480-94AA-AA36974A12D9}" destId="{6DE64C80-1C37-411F-8CB4-46467367086E}" srcOrd="1" destOrd="0" presId="urn:microsoft.com/office/officeart/2005/8/layout/hList7"/>
    <dgm:cxn modelId="{B8483782-54C7-49BE-B117-83DC96522153}" type="presParOf" srcId="{6DE64C80-1C37-411F-8CB4-46467367086E}" destId="{540C32B8-58F5-4A24-9088-5445E17EA0AD}" srcOrd="0" destOrd="0" presId="urn:microsoft.com/office/officeart/2005/8/layout/hList7"/>
    <dgm:cxn modelId="{25E6B295-2D05-42F3-B99A-62F23C728128}" type="presParOf" srcId="{540C32B8-58F5-4A24-9088-5445E17EA0AD}" destId="{609A2AC9-DDC8-4C86-AA97-4FED86B43C76}" srcOrd="0" destOrd="0" presId="urn:microsoft.com/office/officeart/2005/8/layout/hList7"/>
    <dgm:cxn modelId="{68E11EC7-4B14-4BE9-86CC-1464D0B26407}" type="presParOf" srcId="{540C32B8-58F5-4A24-9088-5445E17EA0AD}" destId="{2E2050FD-952C-4602-90D6-1346266BA9B9}" srcOrd="1" destOrd="0" presId="urn:microsoft.com/office/officeart/2005/8/layout/hList7"/>
    <dgm:cxn modelId="{6315B0A5-E438-4093-99B8-5C7D64D2A3A5}" type="presParOf" srcId="{540C32B8-58F5-4A24-9088-5445E17EA0AD}" destId="{F14E42BB-5308-40A2-9E3A-0959B3D763F9}" srcOrd="2" destOrd="0" presId="urn:microsoft.com/office/officeart/2005/8/layout/hList7"/>
    <dgm:cxn modelId="{52A106B6-7F4C-4DE6-9F07-49023F1EECA2}" type="presParOf" srcId="{540C32B8-58F5-4A24-9088-5445E17EA0AD}" destId="{7E7AEBDF-0A9E-4E49-9FE8-2E5003B363FC}" srcOrd="3" destOrd="0" presId="urn:microsoft.com/office/officeart/2005/8/layout/hList7"/>
    <dgm:cxn modelId="{C45E69A8-438F-4615-B6CF-1EBCA046AAF2}" type="presParOf" srcId="{6DE64C80-1C37-411F-8CB4-46467367086E}" destId="{A95C541A-20FD-4EC0-9223-6FFCDA5707FC}" srcOrd="1" destOrd="0" presId="urn:microsoft.com/office/officeart/2005/8/layout/hList7"/>
    <dgm:cxn modelId="{942F5BD9-A044-4103-9E41-6B79F0B58238}" type="presParOf" srcId="{6DE64C80-1C37-411F-8CB4-46467367086E}" destId="{EA40E33B-800E-4CD7-A543-D325479C9DAD}" srcOrd="2" destOrd="0" presId="urn:microsoft.com/office/officeart/2005/8/layout/hList7"/>
    <dgm:cxn modelId="{ECA62CA3-9B64-4E78-8914-DA5B9AEB0309}" type="presParOf" srcId="{EA40E33B-800E-4CD7-A543-D325479C9DAD}" destId="{5DC523C8-73C1-490F-B0BF-82B6DE3E7651}" srcOrd="0" destOrd="0" presId="urn:microsoft.com/office/officeart/2005/8/layout/hList7"/>
    <dgm:cxn modelId="{E571225B-C4DB-4E62-B3C6-2BAE2DF11534}" type="presParOf" srcId="{EA40E33B-800E-4CD7-A543-D325479C9DAD}" destId="{E5CB99A9-9C0A-4172-859E-5BEC7C9A71D1}" srcOrd="1" destOrd="0" presId="urn:microsoft.com/office/officeart/2005/8/layout/hList7"/>
    <dgm:cxn modelId="{F2E4FEB8-408A-4142-8F17-0A79EF39E864}" type="presParOf" srcId="{EA40E33B-800E-4CD7-A543-D325479C9DAD}" destId="{18E7C9B0-8E18-4608-B1C3-E98BB5E55CC6}" srcOrd="2" destOrd="0" presId="urn:microsoft.com/office/officeart/2005/8/layout/hList7"/>
    <dgm:cxn modelId="{EEC4CF84-6BF9-4BC1-9775-E32A72FD28F2}" type="presParOf" srcId="{EA40E33B-800E-4CD7-A543-D325479C9DAD}" destId="{DB8131AA-BFF4-4812-9B20-EBF8AC4E17E6}" srcOrd="3" destOrd="0" presId="urn:microsoft.com/office/officeart/2005/8/layout/hList7"/>
    <dgm:cxn modelId="{DE1DB5E2-1A30-49AA-A7B0-6E20701C7F7E}" type="presParOf" srcId="{6DE64C80-1C37-411F-8CB4-46467367086E}" destId="{9CE81C1E-A889-4256-8C55-AE5E7EAEF578}" srcOrd="3" destOrd="0" presId="urn:microsoft.com/office/officeart/2005/8/layout/hList7"/>
    <dgm:cxn modelId="{94392CBB-7E68-413E-8E91-6E5084F7AEF7}" type="presParOf" srcId="{6DE64C80-1C37-411F-8CB4-46467367086E}" destId="{70D54939-C85D-4F98-B031-6A1BB2A5718C}" srcOrd="4" destOrd="0" presId="urn:microsoft.com/office/officeart/2005/8/layout/hList7"/>
    <dgm:cxn modelId="{40232AE3-6176-4E93-A0B7-CEC90104356B}" type="presParOf" srcId="{70D54939-C85D-4F98-B031-6A1BB2A5718C}" destId="{28CBBB36-9C32-426B-AE1C-3C3EEE5B0F23}" srcOrd="0" destOrd="0" presId="urn:microsoft.com/office/officeart/2005/8/layout/hList7"/>
    <dgm:cxn modelId="{D8AD0D1B-A8C7-4629-851D-BA28D39103C3}" type="presParOf" srcId="{70D54939-C85D-4F98-B031-6A1BB2A5718C}" destId="{418C1919-403E-4112-BEF8-E6F8AB49342E}" srcOrd="1" destOrd="0" presId="urn:microsoft.com/office/officeart/2005/8/layout/hList7"/>
    <dgm:cxn modelId="{98F61457-87D5-4117-98A9-6AFD12E80418}" type="presParOf" srcId="{70D54939-C85D-4F98-B031-6A1BB2A5718C}" destId="{D73C0BF3-E274-4FB7-AFBD-9459AEB9E54C}" srcOrd="2" destOrd="0" presId="urn:microsoft.com/office/officeart/2005/8/layout/hList7"/>
    <dgm:cxn modelId="{EB22285C-B351-4CFB-8906-B215CF36E9DA}" type="presParOf" srcId="{70D54939-C85D-4F98-B031-6A1BB2A5718C}" destId="{D5CBD846-53BB-497F-9338-688BA43CA8B2}" srcOrd="3" destOrd="0" presId="urn:microsoft.com/office/officeart/2005/8/layout/hList7"/>
    <dgm:cxn modelId="{AF577FF3-498A-4BC5-A60C-0F104EED9620}" type="presParOf" srcId="{6DE64C80-1C37-411F-8CB4-46467367086E}" destId="{412B3767-43A7-450E-9DA6-5BD74BD0BAD3}" srcOrd="5" destOrd="0" presId="urn:microsoft.com/office/officeart/2005/8/layout/hList7"/>
    <dgm:cxn modelId="{EF60A6B1-3BB6-4DA7-B84C-E8E2A27D4E44}" type="presParOf" srcId="{6DE64C80-1C37-411F-8CB4-46467367086E}" destId="{8676D3F5-643C-403F-A6E9-B581A913CD30}" srcOrd="6" destOrd="0" presId="urn:microsoft.com/office/officeart/2005/8/layout/hList7"/>
    <dgm:cxn modelId="{0ED7C7EA-E8FD-4977-BAB7-5E90AC718270}" type="presParOf" srcId="{8676D3F5-643C-403F-A6E9-B581A913CD30}" destId="{1F9E73DD-0AAE-40E1-BEAC-15496BFE5CD6}" srcOrd="0" destOrd="0" presId="urn:microsoft.com/office/officeart/2005/8/layout/hList7"/>
    <dgm:cxn modelId="{452AE0ED-AE79-43CC-B192-94B877AF2DC5}" type="presParOf" srcId="{8676D3F5-643C-403F-A6E9-B581A913CD30}" destId="{5D9F826A-1552-4F6F-B8DC-CD8AD77ACC51}" srcOrd="1" destOrd="0" presId="urn:microsoft.com/office/officeart/2005/8/layout/hList7"/>
    <dgm:cxn modelId="{32723E8A-AFE4-4A6F-9902-E374B96BB1B6}" type="presParOf" srcId="{8676D3F5-643C-403F-A6E9-B581A913CD30}" destId="{7BFBCBAF-B702-4948-BB32-83E298A2AC7A}" srcOrd="2" destOrd="0" presId="urn:microsoft.com/office/officeart/2005/8/layout/hList7"/>
    <dgm:cxn modelId="{9FD40C30-247C-446E-9A7D-86EB368B2E01}" type="presParOf" srcId="{8676D3F5-643C-403F-A6E9-B581A913CD30}" destId="{32F4D7D2-FE0D-4FF0-9260-ACD051D413FC}" srcOrd="3" destOrd="0" presId="urn:microsoft.com/office/officeart/2005/8/layout/hList7"/>
    <dgm:cxn modelId="{E05C688A-3D15-4669-BC3F-0685AF988BF7}" type="presParOf" srcId="{6DE64C80-1C37-411F-8CB4-46467367086E}" destId="{DFE4955E-8869-4B7A-8C72-AF6705EC33D4}" srcOrd="7" destOrd="0" presId="urn:microsoft.com/office/officeart/2005/8/layout/hList7"/>
    <dgm:cxn modelId="{04EB4008-28EA-44D9-8D73-88F1FD51CA41}" type="presParOf" srcId="{6DE64C80-1C37-411F-8CB4-46467367086E}" destId="{C36A0AE1-71C5-4C74-A089-509F983DECCE}" srcOrd="8" destOrd="0" presId="urn:microsoft.com/office/officeart/2005/8/layout/hList7"/>
    <dgm:cxn modelId="{05D567F5-07F8-4551-8D72-1A7863C1076F}" type="presParOf" srcId="{C36A0AE1-71C5-4C74-A089-509F983DECCE}" destId="{827811BD-2E59-4162-A303-91FA7ACE75F6}" srcOrd="0" destOrd="0" presId="urn:microsoft.com/office/officeart/2005/8/layout/hList7"/>
    <dgm:cxn modelId="{D21A3E80-5740-4ED9-9113-4DC72493844B}" type="presParOf" srcId="{C36A0AE1-71C5-4C74-A089-509F983DECCE}" destId="{46D11202-CBCB-4AA5-BBD0-665BD9D3FFE2}" srcOrd="1" destOrd="0" presId="urn:microsoft.com/office/officeart/2005/8/layout/hList7"/>
    <dgm:cxn modelId="{35A0ABBD-0818-4069-95E7-8315FF1D03E9}" type="presParOf" srcId="{C36A0AE1-71C5-4C74-A089-509F983DECCE}" destId="{679D6BA7-EDCE-42ED-90F4-D3E55096BF0F}" srcOrd="2" destOrd="0" presId="urn:microsoft.com/office/officeart/2005/8/layout/hList7"/>
    <dgm:cxn modelId="{7B523356-1A61-4A09-B3AA-7FE8955861FB}" type="presParOf" srcId="{C36A0AE1-71C5-4C74-A089-509F983DECCE}" destId="{4D4571EB-A97E-4D85-AD91-90EA8950D7FD}" srcOrd="3" destOrd="0" presId="urn:microsoft.com/office/officeart/2005/8/layout/hList7"/>
  </dgm:cxnLst>
  <dgm:bg/>
  <dgm:whole/>
  <dgm:extLst>
    <a:ext uri="http://schemas.microsoft.com/office/drawing/2008/diagram">
      <dsp:dataModelExt xmlns:dsp="http://schemas.microsoft.com/office/drawing/2008/diagram" relId="rId8"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09A2AC9-DDC8-4C86-AA97-4FED86B43C76}">
      <dsp:nvSpPr>
        <dsp:cNvPr id="0" name=""/>
        <dsp:cNvSpPr/>
      </dsp:nvSpPr>
      <dsp:spPr>
        <a:xfrm>
          <a:off x="0" y="0"/>
          <a:ext cx="1838027" cy="3776664"/>
        </a:xfrm>
        <a:prstGeom prst="roundRect">
          <a:avLst>
            <a:gd name="adj" fmla="val 10000"/>
          </a:avLst>
        </a:prstGeom>
        <a:solidFill>
          <a:schemeClr val="accent5">
            <a:lumMod val="75000"/>
          </a:schemeClr>
        </a:soli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lang="es-DO" sz="1600" kern="1200">
              <a:latin typeface="Avenir Next LT Pro" panose="020B0504020202020204" pitchFamily="34" charset="0"/>
            </a:rPr>
            <a:t>Dirección Central Del Servicio Nacional de Salud</a:t>
          </a:r>
        </a:p>
      </dsp:txBody>
      <dsp:txXfrm>
        <a:off x="0" y="1510665"/>
        <a:ext cx="1838027" cy="1510665"/>
      </dsp:txXfrm>
    </dsp:sp>
    <dsp:sp modelId="{7E7AEBDF-0A9E-4E49-9FE8-2E5003B363FC}">
      <dsp:nvSpPr>
        <dsp:cNvPr id="0" name=""/>
        <dsp:cNvSpPr/>
      </dsp:nvSpPr>
      <dsp:spPr>
        <a:xfrm>
          <a:off x="290199" y="226599"/>
          <a:ext cx="1257629" cy="1257629"/>
        </a:xfrm>
        <a:prstGeom prst="ellipse">
          <a:avLst/>
        </a:prstGeom>
        <a:blipFill>
          <a:blip xmlns:r="http://schemas.openxmlformats.org/officeDocument/2006/relationships" r:embed="rId1">
            <a:extLst>
              <a:ext uri="{96DAC541-7B7A-43D3-8B79-37D633B846F1}">
                <asvg:svgBlip xmlns:asvg="http://schemas.microsoft.com/office/drawing/2016/SVG/main" r:embed="rId2"/>
              </a:ext>
            </a:extLst>
          </a:blip>
          <a:srcRect/>
          <a:stretch>
            <a:fillRect/>
          </a:stretch>
        </a:blipFill>
        <a:ln>
          <a:noFill/>
        </a:ln>
        <a:effectLst>
          <a:outerShdw blurRad="57150" dist="19050" dir="5400000" algn="ctr" rotWithShape="0">
            <a:srgbClr val="000000">
              <a:alpha val="63000"/>
            </a:srgbClr>
          </a:outerShdw>
        </a:effectLst>
      </dsp:spPr>
      <dsp:style>
        <a:lnRef idx="0">
          <a:scrgbClr r="0" g="0" b="0"/>
        </a:lnRef>
        <a:fillRef idx="1">
          <a:scrgbClr r="0" g="0" b="0"/>
        </a:fillRef>
        <a:effectRef idx="3">
          <a:scrgbClr r="0" g="0" b="0"/>
        </a:effectRef>
        <a:fontRef idx="minor"/>
      </dsp:style>
    </dsp:sp>
    <dsp:sp modelId="{5DC523C8-73C1-490F-B0BF-82B6DE3E7651}">
      <dsp:nvSpPr>
        <dsp:cNvPr id="0" name=""/>
        <dsp:cNvSpPr/>
      </dsp:nvSpPr>
      <dsp:spPr>
        <a:xfrm>
          <a:off x="1893168" y="0"/>
          <a:ext cx="1838027" cy="3776664"/>
        </a:xfrm>
        <a:prstGeom prst="roundRect">
          <a:avLst>
            <a:gd name="adj" fmla="val 10000"/>
          </a:avLst>
        </a:prstGeom>
        <a:solidFill>
          <a:schemeClr val="accent5">
            <a:lumMod val="75000"/>
          </a:schemeClr>
        </a:soli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lang="es-DO" sz="1600" kern="1200">
              <a:latin typeface="Avenir Next LT Pro" panose="020B0504020202020204" pitchFamily="34" charset="0"/>
            </a:rPr>
            <a:t>Banco Central</a:t>
          </a:r>
          <a:endParaRPr lang="es-DO" sz="1600" kern="1200"/>
        </a:p>
      </dsp:txBody>
      <dsp:txXfrm>
        <a:off x="1893168" y="1510665"/>
        <a:ext cx="1838027" cy="1510665"/>
      </dsp:txXfrm>
    </dsp:sp>
    <dsp:sp modelId="{DB8131AA-BFF4-4812-9B20-EBF8AC4E17E6}">
      <dsp:nvSpPr>
        <dsp:cNvPr id="0" name=""/>
        <dsp:cNvSpPr/>
      </dsp:nvSpPr>
      <dsp:spPr>
        <a:xfrm>
          <a:off x="2183367" y="226599"/>
          <a:ext cx="1257629" cy="1257629"/>
        </a:xfrm>
        <a:prstGeom prst="ellipse">
          <a:avLst/>
        </a:prstGeom>
        <a:blipFill>
          <a:blip xmlns:r="http://schemas.openxmlformats.org/officeDocument/2006/relationships" r:embed="rId3">
            <a:extLst>
              <a:ext uri="{96DAC541-7B7A-43D3-8B79-37D633B846F1}">
                <asvg:svgBlip xmlns:asvg="http://schemas.microsoft.com/office/drawing/2016/SVG/main" r:embed="rId4"/>
              </a:ext>
            </a:extLst>
          </a:blip>
          <a:srcRect/>
          <a:stretch>
            <a:fillRect/>
          </a:stretch>
        </a:blipFill>
        <a:ln>
          <a:noFill/>
        </a:ln>
        <a:effectLst>
          <a:outerShdw blurRad="57150" dist="19050" dir="5400000" algn="ctr" rotWithShape="0">
            <a:srgbClr val="000000">
              <a:alpha val="63000"/>
            </a:srgbClr>
          </a:outerShdw>
        </a:effectLst>
      </dsp:spPr>
      <dsp:style>
        <a:lnRef idx="0">
          <a:scrgbClr r="0" g="0" b="0"/>
        </a:lnRef>
        <a:fillRef idx="1">
          <a:scrgbClr r="0" g="0" b="0"/>
        </a:fillRef>
        <a:effectRef idx="3">
          <a:scrgbClr r="0" g="0" b="0"/>
        </a:effectRef>
        <a:fontRef idx="minor"/>
      </dsp:style>
    </dsp:sp>
    <dsp:sp modelId="{28CBBB36-9C32-426B-AE1C-3C3EEE5B0F23}">
      <dsp:nvSpPr>
        <dsp:cNvPr id="0" name=""/>
        <dsp:cNvSpPr/>
      </dsp:nvSpPr>
      <dsp:spPr>
        <a:xfrm>
          <a:off x="3786336" y="0"/>
          <a:ext cx="1838027" cy="3776664"/>
        </a:xfrm>
        <a:prstGeom prst="roundRect">
          <a:avLst>
            <a:gd name="adj" fmla="val 10000"/>
          </a:avLst>
        </a:prstGeom>
        <a:solidFill>
          <a:schemeClr val="accent5">
            <a:lumMod val="75000"/>
          </a:schemeClr>
        </a:soli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lang="es-DO" sz="1600" kern="1200">
              <a:latin typeface="Avenir Next LT Pro" panose="020B0504020202020204" pitchFamily="34" charset="0"/>
            </a:rPr>
            <a:t>Empresa Eléctrica del Este (EDEESTE)</a:t>
          </a:r>
        </a:p>
      </dsp:txBody>
      <dsp:txXfrm>
        <a:off x="3786336" y="1510665"/>
        <a:ext cx="1838027" cy="1510665"/>
      </dsp:txXfrm>
    </dsp:sp>
    <dsp:sp modelId="{D5CBD846-53BB-497F-9338-688BA43CA8B2}">
      <dsp:nvSpPr>
        <dsp:cNvPr id="0" name=""/>
        <dsp:cNvSpPr/>
      </dsp:nvSpPr>
      <dsp:spPr>
        <a:xfrm>
          <a:off x="4076535" y="226599"/>
          <a:ext cx="1257629" cy="1257629"/>
        </a:xfrm>
        <a:prstGeom prst="ellipse">
          <a:avLst/>
        </a:prstGeom>
        <a:blipFill>
          <a:blip xmlns:r="http://schemas.openxmlformats.org/officeDocument/2006/relationships" r:embed="rId5">
            <a:extLst>
              <a:ext uri="{96DAC541-7B7A-43D3-8B79-37D633B846F1}">
                <asvg:svgBlip xmlns:asvg="http://schemas.microsoft.com/office/drawing/2016/SVG/main" r:embed="rId6"/>
              </a:ext>
            </a:extLst>
          </a:blip>
          <a:srcRect/>
          <a:stretch>
            <a:fillRect/>
          </a:stretch>
        </a:blipFill>
        <a:ln>
          <a:noFill/>
        </a:ln>
        <a:effectLst>
          <a:outerShdw blurRad="57150" dist="19050" dir="5400000" algn="ctr" rotWithShape="0">
            <a:srgbClr val="000000">
              <a:alpha val="63000"/>
            </a:srgbClr>
          </a:outerShdw>
        </a:effectLst>
      </dsp:spPr>
      <dsp:style>
        <a:lnRef idx="0">
          <a:scrgbClr r="0" g="0" b="0"/>
        </a:lnRef>
        <a:fillRef idx="1">
          <a:scrgbClr r="0" g="0" b="0"/>
        </a:fillRef>
        <a:effectRef idx="3">
          <a:scrgbClr r="0" g="0" b="0"/>
        </a:effectRef>
        <a:fontRef idx="minor"/>
      </dsp:style>
    </dsp:sp>
    <dsp:sp modelId="{1F9E73DD-0AAE-40E1-BEAC-15496BFE5CD6}">
      <dsp:nvSpPr>
        <dsp:cNvPr id="0" name=""/>
        <dsp:cNvSpPr/>
      </dsp:nvSpPr>
      <dsp:spPr>
        <a:xfrm>
          <a:off x="5679505" y="0"/>
          <a:ext cx="1838027" cy="3776664"/>
        </a:xfrm>
        <a:prstGeom prst="roundRect">
          <a:avLst>
            <a:gd name="adj" fmla="val 10000"/>
          </a:avLst>
        </a:prstGeom>
        <a:solidFill>
          <a:schemeClr val="accent5">
            <a:lumMod val="75000"/>
          </a:schemeClr>
        </a:soli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lang="es-DO" sz="1600" kern="1200">
              <a:latin typeface="Avenir Next LT Pro" panose="020B0504020202020204" pitchFamily="34" charset="0"/>
            </a:rPr>
            <a:t>Empresa Eléctrica del Sur (EDESUR)</a:t>
          </a:r>
        </a:p>
      </dsp:txBody>
      <dsp:txXfrm>
        <a:off x="5679505" y="1510665"/>
        <a:ext cx="1838027" cy="1510665"/>
      </dsp:txXfrm>
    </dsp:sp>
    <dsp:sp modelId="{32F4D7D2-FE0D-4FF0-9260-ACD051D413FC}">
      <dsp:nvSpPr>
        <dsp:cNvPr id="0" name=""/>
        <dsp:cNvSpPr/>
      </dsp:nvSpPr>
      <dsp:spPr>
        <a:xfrm>
          <a:off x="5969704" y="226599"/>
          <a:ext cx="1257629" cy="1257629"/>
        </a:xfrm>
        <a:prstGeom prst="ellipse">
          <a:avLst/>
        </a:prstGeom>
        <a:blipFill>
          <a:blip xmlns:r="http://schemas.openxmlformats.org/officeDocument/2006/relationships" r:embed="rId5">
            <a:extLst>
              <a:ext uri="{96DAC541-7B7A-43D3-8B79-37D633B846F1}">
                <asvg:svgBlip xmlns:asvg="http://schemas.microsoft.com/office/drawing/2016/SVG/main" r:embed="rId6"/>
              </a:ext>
            </a:extLst>
          </a:blip>
          <a:srcRect/>
          <a:stretch>
            <a:fillRect/>
          </a:stretch>
        </a:blipFill>
        <a:ln>
          <a:noFill/>
        </a:ln>
        <a:effectLst>
          <a:outerShdw blurRad="57150" dist="19050" dir="5400000" algn="ctr" rotWithShape="0">
            <a:srgbClr val="000000">
              <a:alpha val="63000"/>
            </a:srgbClr>
          </a:outerShdw>
        </a:effectLst>
      </dsp:spPr>
      <dsp:style>
        <a:lnRef idx="0">
          <a:scrgbClr r="0" g="0" b="0"/>
        </a:lnRef>
        <a:fillRef idx="1">
          <a:scrgbClr r="0" g="0" b="0"/>
        </a:fillRef>
        <a:effectRef idx="3">
          <a:scrgbClr r="0" g="0" b="0"/>
        </a:effectRef>
        <a:fontRef idx="minor"/>
      </dsp:style>
    </dsp:sp>
    <dsp:sp modelId="{827811BD-2E59-4162-A303-91FA7ACE75F6}">
      <dsp:nvSpPr>
        <dsp:cNvPr id="0" name=""/>
        <dsp:cNvSpPr/>
      </dsp:nvSpPr>
      <dsp:spPr>
        <a:xfrm>
          <a:off x="7572673" y="0"/>
          <a:ext cx="1838027" cy="3776664"/>
        </a:xfrm>
        <a:prstGeom prst="roundRect">
          <a:avLst>
            <a:gd name="adj" fmla="val 10000"/>
          </a:avLst>
        </a:prstGeom>
        <a:solidFill>
          <a:schemeClr val="accent5">
            <a:lumMod val="75000"/>
          </a:schemeClr>
        </a:soli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lang="es-DO" sz="1600" kern="1200">
              <a:latin typeface="Avenir Next LT Pro" panose="020B0504020202020204" pitchFamily="34" charset="0"/>
            </a:rPr>
            <a:t>Instituto Nacional De Atención Integral a la Primera Infancia (INAIPI)</a:t>
          </a:r>
        </a:p>
      </dsp:txBody>
      <dsp:txXfrm>
        <a:off x="7572673" y="1510665"/>
        <a:ext cx="1838027" cy="1510665"/>
      </dsp:txXfrm>
    </dsp:sp>
    <dsp:sp modelId="{4D4571EB-A97E-4D85-AD91-90EA8950D7FD}">
      <dsp:nvSpPr>
        <dsp:cNvPr id="0" name=""/>
        <dsp:cNvSpPr/>
      </dsp:nvSpPr>
      <dsp:spPr>
        <a:xfrm>
          <a:off x="7862872" y="226599"/>
          <a:ext cx="1257629" cy="1257629"/>
        </a:xfrm>
        <a:prstGeom prst="ellipse">
          <a:avLst/>
        </a:prstGeom>
        <a:blipFill>
          <a:blip xmlns:r="http://schemas.openxmlformats.org/officeDocument/2006/relationships" r:embed="rId7">
            <a:extLst>
              <a:ext uri="{96DAC541-7B7A-43D3-8B79-37D633B846F1}">
                <asvg:svgBlip xmlns:asvg="http://schemas.microsoft.com/office/drawing/2016/SVG/main" r:embed="rId8"/>
              </a:ext>
            </a:extLst>
          </a:blip>
          <a:srcRect/>
          <a:stretch>
            <a:fillRect/>
          </a:stretch>
        </a:blipFill>
        <a:ln>
          <a:noFill/>
        </a:ln>
        <a:effectLst>
          <a:outerShdw blurRad="57150" dist="19050" dir="5400000" algn="ctr" rotWithShape="0">
            <a:srgbClr val="000000">
              <a:alpha val="63000"/>
            </a:srgbClr>
          </a:outerShdw>
        </a:effectLst>
      </dsp:spPr>
      <dsp:style>
        <a:lnRef idx="0">
          <a:scrgbClr r="0" g="0" b="0"/>
        </a:lnRef>
        <a:fillRef idx="1">
          <a:scrgbClr r="0" g="0" b="0"/>
        </a:fillRef>
        <a:effectRef idx="3">
          <a:scrgbClr r="0" g="0" b="0"/>
        </a:effectRef>
        <a:fontRef idx="minor"/>
      </dsp:style>
    </dsp:sp>
    <dsp:sp modelId="{A6FD8408-1597-43C7-A257-1B7FA05E0116}">
      <dsp:nvSpPr>
        <dsp:cNvPr id="0" name=""/>
        <dsp:cNvSpPr/>
      </dsp:nvSpPr>
      <dsp:spPr>
        <a:xfrm>
          <a:off x="4535873" y="3293491"/>
          <a:ext cx="338954" cy="22178"/>
        </a:xfrm>
        <a:prstGeom prst="leftRightArrow">
          <a:avLst/>
        </a:prstGeom>
        <a:no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09A2AC9-DDC8-4C86-AA97-4FED86B43C76}">
      <dsp:nvSpPr>
        <dsp:cNvPr id="0" name=""/>
        <dsp:cNvSpPr/>
      </dsp:nvSpPr>
      <dsp:spPr>
        <a:xfrm>
          <a:off x="0" y="0"/>
          <a:ext cx="1838027" cy="3776664"/>
        </a:xfrm>
        <a:prstGeom prst="roundRect">
          <a:avLst>
            <a:gd name="adj" fmla="val 10000"/>
          </a:avLst>
        </a:prstGeom>
        <a:solidFill>
          <a:schemeClr val="accent5">
            <a:lumMod val="75000"/>
          </a:schemeClr>
        </a:soli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lang="es-DO" sz="1600" kern="1200">
              <a:latin typeface="Avenir Next LT Pro" panose="020B0504020202020204" pitchFamily="34" charset="0"/>
            </a:rPr>
            <a:t>Corporación del Acueducto y Alcantarillado de Santo Domingo (CAASD)</a:t>
          </a:r>
        </a:p>
      </dsp:txBody>
      <dsp:txXfrm>
        <a:off x="0" y="1510665"/>
        <a:ext cx="1838027" cy="1510665"/>
      </dsp:txXfrm>
    </dsp:sp>
    <dsp:sp modelId="{7E7AEBDF-0A9E-4E49-9FE8-2E5003B363FC}">
      <dsp:nvSpPr>
        <dsp:cNvPr id="0" name=""/>
        <dsp:cNvSpPr/>
      </dsp:nvSpPr>
      <dsp:spPr>
        <a:xfrm>
          <a:off x="290199" y="226599"/>
          <a:ext cx="1257629" cy="1257629"/>
        </a:xfrm>
        <a:prstGeom prst="ellipse">
          <a:avLst/>
        </a:prstGeom>
        <a:blipFill>
          <a:blip xmlns:r="http://schemas.openxmlformats.org/officeDocument/2006/relationships" r:embed="rId1">
            <a:extLst>
              <a:ext uri="{96DAC541-7B7A-43D3-8B79-37D633B846F1}">
                <asvg:svgBlip xmlns:asvg="http://schemas.microsoft.com/office/drawing/2016/SVG/main" r:embed="rId2"/>
              </a:ext>
            </a:extLst>
          </a:blip>
          <a:srcRect/>
          <a:stretch>
            <a:fillRect/>
          </a:stretch>
        </a:blipFill>
        <a:ln>
          <a:noFill/>
        </a:ln>
        <a:effectLst>
          <a:outerShdw blurRad="57150" dist="19050" dir="5400000" algn="ctr" rotWithShape="0">
            <a:srgbClr val="000000">
              <a:alpha val="63000"/>
            </a:srgbClr>
          </a:outerShdw>
        </a:effectLst>
      </dsp:spPr>
      <dsp:style>
        <a:lnRef idx="0">
          <a:scrgbClr r="0" g="0" b="0"/>
        </a:lnRef>
        <a:fillRef idx="1">
          <a:scrgbClr r="0" g="0" b="0"/>
        </a:fillRef>
        <a:effectRef idx="3">
          <a:scrgbClr r="0" g="0" b="0"/>
        </a:effectRef>
        <a:fontRef idx="minor"/>
      </dsp:style>
    </dsp:sp>
    <dsp:sp modelId="{5DC523C8-73C1-490F-B0BF-82B6DE3E7651}">
      <dsp:nvSpPr>
        <dsp:cNvPr id="0" name=""/>
        <dsp:cNvSpPr/>
      </dsp:nvSpPr>
      <dsp:spPr>
        <a:xfrm>
          <a:off x="1893168" y="0"/>
          <a:ext cx="1838027" cy="3776664"/>
        </a:xfrm>
        <a:prstGeom prst="roundRect">
          <a:avLst>
            <a:gd name="adj" fmla="val 10000"/>
          </a:avLst>
        </a:prstGeom>
        <a:solidFill>
          <a:schemeClr val="accent5">
            <a:lumMod val="75000"/>
          </a:schemeClr>
        </a:soli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lang="es-DO" sz="1600" kern="1200">
              <a:latin typeface="Avenir Next LT Pro" panose="020B0504020202020204" pitchFamily="34" charset="0"/>
            </a:rPr>
            <a:t>Instituto Nacional de Recurso Hidráulicos (INDRHI)</a:t>
          </a:r>
        </a:p>
      </dsp:txBody>
      <dsp:txXfrm>
        <a:off x="1893168" y="1510665"/>
        <a:ext cx="1838027" cy="1510665"/>
      </dsp:txXfrm>
    </dsp:sp>
    <dsp:sp modelId="{DB8131AA-BFF4-4812-9B20-EBF8AC4E17E6}">
      <dsp:nvSpPr>
        <dsp:cNvPr id="0" name=""/>
        <dsp:cNvSpPr/>
      </dsp:nvSpPr>
      <dsp:spPr>
        <a:xfrm>
          <a:off x="2183367" y="226599"/>
          <a:ext cx="1257629" cy="1257629"/>
        </a:xfrm>
        <a:prstGeom prst="ellipse">
          <a:avLst/>
        </a:prstGeom>
        <a:blipFill>
          <a:blip xmlns:r="http://schemas.openxmlformats.org/officeDocument/2006/relationships" r:embed="rId3">
            <a:extLst>
              <a:ext uri="{96DAC541-7B7A-43D3-8B79-37D633B846F1}">
                <asvg:svgBlip xmlns:asvg="http://schemas.microsoft.com/office/drawing/2016/SVG/main" r:embed="rId4"/>
              </a:ext>
            </a:extLst>
          </a:blip>
          <a:srcRect/>
          <a:stretch>
            <a:fillRect/>
          </a:stretch>
        </a:blipFill>
        <a:ln>
          <a:noFill/>
        </a:ln>
        <a:effectLst>
          <a:outerShdw blurRad="57150" dist="19050" dir="5400000" algn="ctr" rotWithShape="0">
            <a:srgbClr val="000000">
              <a:alpha val="63000"/>
            </a:srgbClr>
          </a:outerShdw>
        </a:effectLst>
      </dsp:spPr>
      <dsp:style>
        <a:lnRef idx="0">
          <a:scrgbClr r="0" g="0" b="0"/>
        </a:lnRef>
        <a:fillRef idx="1">
          <a:scrgbClr r="0" g="0" b="0"/>
        </a:fillRef>
        <a:effectRef idx="3">
          <a:scrgbClr r="0" g="0" b="0"/>
        </a:effectRef>
        <a:fontRef idx="minor"/>
      </dsp:style>
    </dsp:sp>
    <dsp:sp modelId="{28CBBB36-9C32-426B-AE1C-3C3EEE5B0F23}">
      <dsp:nvSpPr>
        <dsp:cNvPr id="0" name=""/>
        <dsp:cNvSpPr/>
      </dsp:nvSpPr>
      <dsp:spPr>
        <a:xfrm>
          <a:off x="3786336" y="0"/>
          <a:ext cx="1838027" cy="3776664"/>
        </a:xfrm>
        <a:prstGeom prst="roundRect">
          <a:avLst>
            <a:gd name="adj" fmla="val 10000"/>
          </a:avLst>
        </a:prstGeom>
        <a:solidFill>
          <a:schemeClr val="accent5">
            <a:lumMod val="75000"/>
          </a:schemeClr>
        </a:soli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lang="es-DO" sz="1600" kern="1200">
              <a:latin typeface="Avenir Next LT Pro" panose="020B0504020202020204" pitchFamily="34" charset="0"/>
            </a:rPr>
            <a:t>Instituto Nacional de Aguas Potables y Alcantarillados</a:t>
          </a:r>
        </a:p>
      </dsp:txBody>
      <dsp:txXfrm>
        <a:off x="3786336" y="1510665"/>
        <a:ext cx="1838027" cy="1510665"/>
      </dsp:txXfrm>
    </dsp:sp>
    <dsp:sp modelId="{D5CBD846-53BB-497F-9338-688BA43CA8B2}">
      <dsp:nvSpPr>
        <dsp:cNvPr id="0" name=""/>
        <dsp:cNvSpPr/>
      </dsp:nvSpPr>
      <dsp:spPr>
        <a:xfrm>
          <a:off x="4076535" y="226599"/>
          <a:ext cx="1257629" cy="1257629"/>
        </a:xfrm>
        <a:prstGeom prst="ellipse">
          <a:avLst/>
        </a:prstGeom>
        <a:blipFill>
          <a:blip xmlns:r="http://schemas.openxmlformats.org/officeDocument/2006/relationships" r:embed="rId5">
            <a:extLst>
              <a:ext uri="{96DAC541-7B7A-43D3-8B79-37D633B846F1}">
                <asvg:svgBlip xmlns:asvg="http://schemas.microsoft.com/office/drawing/2016/SVG/main" r:embed="rId6"/>
              </a:ext>
            </a:extLst>
          </a:blip>
          <a:srcRect/>
          <a:stretch>
            <a:fillRect/>
          </a:stretch>
        </a:blipFill>
        <a:ln>
          <a:noFill/>
        </a:ln>
        <a:effectLst>
          <a:outerShdw blurRad="57150" dist="19050" dir="5400000" algn="ctr" rotWithShape="0">
            <a:srgbClr val="000000">
              <a:alpha val="63000"/>
            </a:srgbClr>
          </a:outerShdw>
        </a:effectLst>
      </dsp:spPr>
      <dsp:style>
        <a:lnRef idx="0">
          <a:scrgbClr r="0" g="0" b="0"/>
        </a:lnRef>
        <a:fillRef idx="1">
          <a:scrgbClr r="0" g="0" b="0"/>
        </a:fillRef>
        <a:effectRef idx="3">
          <a:scrgbClr r="0" g="0" b="0"/>
        </a:effectRef>
        <a:fontRef idx="minor"/>
      </dsp:style>
    </dsp:sp>
    <dsp:sp modelId="{1F9E73DD-0AAE-40E1-BEAC-15496BFE5CD6}">
      <dsp:nvSpPr>
        <dsp:cNvPr id="0" name=""/>
        <dsp:cNvSpPr/>
      </dsp:nvSpPr>
      <dsp:spPr>
        <a:xfrm>
          <a:off x="5679505" y="0"/>
          <a:ext cx="1838027" cy="3776664"/>
        </a:xfrm>
        <a:prstGeom prst="roundRect">
          <a:avLst>
            <a:gd name="adj" fmla="val 10000"/>
          </a:avLst>
        </a:prstGeom>
        <a:solidFill>
          <a:schemeClr val="accent5">
            <a:lumMod val="75000"/>
          </a:schemeClr>
        </a:soli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lang="es-DO" sz="1600" kern="1200">
              <a:latin typeface="Avenir Next LT Pro" panose="020B0504020202020204" pitchFamily="34" charset="0"/>
            </a:rPr>
            <a:t>Ayuntamiento del Distrito Nacional</a:t>
          </a:r>
        </a:p>
      </dsp:txBody>
      <dsp:txXfrm>
        <a:off x="5679505" y="1510665"/>
        <a:ext cx="1838027" cy="1510665"/>
      </dsp:txXfrm>
    </dsp:sp>
    <dsp:sp modelId="{32F4D7D2-FE0D-4FF0-9260-ACD051D413FC}">
      <dsp:nvSpPr>
        <dsp:cNvPr id="0" name=""/>
        <dsp:cNvSpPr/>
      </dsp:nvSpPr>
      <dsp:spPr>
        <a:xfrm>
          <a:off x="5969704" y="226599"/>
          <a:ext cx="1257629" cy="1257629"/>
        </a:xfrm>
        <a:prstGeom prst="ellipse">
          <a:avLst/>
        </a:prstGeom>
        <a:blipFill>
          <a:blip xmlns:r="http://schemas.openxmlformats.org/officeDocument/2006/relationships" r:embed="rId7">
            <a:extLst>
              <a:ext uri="{96DAC541-7B7A-43D3-8B79-37D633B846F1}">
                <asvg:svgBlip xmlns:asvg="http://schemas.microsoft.com/office/drawing/2016/SVG/main" r:embed="rId8"/>
              </a:ext>
            </a:extLst>
          </a:blip>
          <a:srcRect/>
          <a:stretch>
            <a:fillRect/>
          </a:stretch>
        </a:blipFill>
        <a:ln>
          <a:noFill/>
        </a:ln>
        <a:effectLst>
          <a:outerShdw blurRad="57150" dist="19050" dir="5400000" algn="ctr" rotWithShape="0">
            <a:srgbClr val="000000">
              <a:alpha val="63000"/>
            </a:srgbClr>
          </a:outerShdw>
        </a:effectLst>
      </dsp:spPr>
      <dsp:style>
        <a:lnRef idx="0">
          <a:scrgbClr r="0" g="0" b="0"/>
        </a:lnRef>
        <a:fillRef idx="1">
          <a:scrgbClr r="0" g="0" b="0"/>
        </a:fillRef>
        <a:effectRef idx="3">
          <a:scrgbClr r="0" g="0" b="0"/>
        </a:effectRef>
        <a:fontRef idx="minor"/>
      </dsp:style>
    </dsp:sp>
    <dsp:sp modelId="{827811BD-2E59-4162-A303-91FA7ACE75F6}">
      <dsp:nvSpPr>
        <dsp:cNvPr id="0" name=""/>
        <dsp:cNvSpPr/>
      </dsp:nvSpPr>
      <dsp:spPr>
        <a:xfrm>
          <a:off x="7572673" y="0"/>
          <a:ext cx="1838027" cy="3776664"/>
        </a:xfrm>
        <a:prstGeom prst="roundRect">
          <a:avLst>
            <a:gd name="adj" fmla="val 10000"/>
          </a:avLst>
        </a:prstGeom>
        <a:solidFill>
          <a:schemeClr val="accent5">
            <a:lumMod val="75000"/>
          </a:schemeClr>
        </a:soli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lang="es-DO" sz="1600" kern="1200">
              <a:latin typeface="Avenir Next LT Pro" panose="020B0504020202020204" pitchFamily="34" charset="0"/>
            </a:rPr>
            <a:t>Ayuntamiento Municipal de Santo Domingo Este</a:t>
          </a:r>
        </a:p>
      </dsp:txBody>
      <dsp:txXfrm>
        <a:off x="7572673" y="1510665"/>
        <a:ext cx="1838027" cy="1510665"/>
      </dsp:txXfrm>
    </dsp:sp>
    <dsp:sp modelId="{4D4571EB-A97E-4D85-AD91-90EA8950D7FD}">
      <dsp:nvSpPr>
        <dsp:cNvPr id="0" name=""/>
        <dsp:cNvSpPr/>
      </dsp:nvSpPr>
      <dsp:spPr>
        <a:xfrm>
          <a:off x="7862872" y="226599"/>
          <a:ext cx="1257629" cy="1257629"/>
        </a:xfrm>
        <a:prstGeom prst="ellipse">
          <a:avLst/>
        </a:prstGeom>
        <a:blipFill>
          <a:blip xmlns:r="http://schemas.openxmlformats.org/officeDocument/2006/relationships" r:embed="rId7">
            <a:extLst>
              <a:ext uri="{96DAC541-7B7A-43D3-8B79-37D633B846F1}">
                <asvg:svgBlip xmlns:asvg="http://schemas.microsoft.com/office/drawing/2016/SVG/main" r:embed="rId8"/>
              </a:ext>
            </a:extLst>
          </a:blip>
          <a:srcRect/>
          <a:stretch>
            <a:fillRect/>
          </a:stretch>
        </a:blipFill>
        <a:ln>
          <a:noFill/>
        </a:ln>
        <a:effectLst>
          <a:outerShdw blurRad="57150" dist="19050" dir="5400000" algn="ctr" rotWithShape="0">
            <a:srgbClr val="000000">
              <a:alpha val="63000"/>
            </a:srgbClr>
          </a:outerShdw>
        </a:effectLst>
      </dsp:spPr>
      <dsp:style>
        <a:lnRef idx="0">
          <a:scrgbClr r="0" g="0" b="0"/>
        </a:lnRef>
        <a:fillRef idx="1">
          <a:scrgbClr r="0" g="0" b="0"/>
        </a:fillRef>
        <a:effectRef idx="3">
          <a:scrgbClr r="0" g="0" b="0"/>
        </a:effectRef>
        <a:fontRef idx="minor"/>
      </dsp:style>
    </dsp:sp>
    <dsp:sp modelId="{A6FD8408-1597-43C7-A257-1B7FA05E0116}">
      <dsp:nvSpPr>
        <dsp:cNvPr id="0" name=""/>
        <dsp:cNvSpPr/>
      </dsp:nvSpPr>
      <dsp:spPr>
        <a:xfrm>
          <a:off x="4535873" y="3293491"/>
          <a:ext cx="338954" cy="22178"/>
        </a:xfrm>
        <a:prstGeom prst="leftRightArrow">
          <a:avLst/>
        </a:prstGeom>
        <a:no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hList7">
  <dgm:title val=""/>
  <dgm:desc val=""/>
  <dgm:catLst>
    <dgm:cat type="list" pri="12000"/>
    <dgm:cat type="process" pri="20000"/>
    <dgm:cat type="relationship" pri="14000"/>
    <dgm:cat type="convert" pri="8000"/>
    <dgm:cat type="picture" pri="25000"/>
    <dgm:cat type="pictureconvert" pri="2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alg type="composite"/>
    <dgm:shape xmlns:r="http://schemas.openxmlformats.org/officeDocument/2006/relationships" r:blip="">
      <dgm:adjLst/>
    </dgm:shape>
    <dgm:presOf/>
    <dgm:constrLst>
      <dgm:constr type="w" for="ch" forName="fgShape" refType="w" fact="0.92"/>
      <dgm:constr type="h" for="ch" forName="fgShape" refType="h" fact="0.15"/>
      <dgm:constr type="b" for="ch" forName="fgShape" refType="h" fact="0.95"/>
      <dgm:constr type="ctrX" for="ch" forName="fgShape" refType="w" fact="0.5"/>
      <dgm:constr type="w" for="ch" forName="linComp" refType="w"/>
      <dgm:constr type="h" for="ch" forName="linComp" refType="h"/>
      <dgm:constr type="ctrX" for="ch" forName="linComp" refType="w" fact="0.5"/>
    </dgm:constrLst>
    <dgm:ruleLst/>
    <dgm:layoutNode name="fgShape" styleLbl="fgShp">
      <dgm:alg type="sp"/>
      <dgm:shape xmlns:r="http://schemas.openxmlformats.org/officeDocument/2006/relationships" type="leftRightArrow" r:blip="" zOrderOff="99999">
        <dgm:adjLst/>
      </dgm:shape>
      <dgm:presOf/>
      <dgm:constrLst/>
      <dgm:ruleLst/>
    </dgm:layoutNode>
    <dgm:layoutNode name="linComp">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forName="compNode" refType="w"/>
        <dgm:constr type="h" for="ch" forName="compNode" refType="h"/>
        <dgm:constr type="w" for="ch" ptType="sibTrans" refType="w" refFor="ch" refForName="compNode" fact="0.03"/>
        <dgm:constr type="primFontSz" for="des" ptType="node" op="equ" val="65"/>
      </dgm:constrLst>
      <dgm:ruleLst/>
      <dgm:forEach name="nodesForEach" axis="ch" ptType="node">
        <dgm:layoutNode name="compNode">
          <dgm:alg type="composite"/>
          <dgm:shape xmlns:r="http://schemas.openxmlformats.org/officeDocument/2006/relationships" r:blip="">
            <dgm:adjLst/>
          </dgm:shape>
          <dgm:presOf/>
          <dgm:constrLst>
            <dgm:constr type="w" for="ch" forName="bkgdShape" refType="w"/>
            <dgm:constr type="h" for="ch" forName="bkgdShape" refType="h"/>
            <dgm:constr type="w" for="ch" forName="nodeTx" refType="w"/>
            <dgm:constr type="h" for="ch" forName="nodeTx" refType="h" fact="0.4"/>
            <dgm:constr type="b" for="ch" forName="nodeTx" refType="h" fact="0.8"/>
            <dgm:constr type="w" for="ch" forName="invisiNode" refType="w" fact="0.01"/>
            <dgm:constr type="h" for="ch" forName="invisiNode" refType="h" fact="0.06"/>
            <dgm:constr type="t" for="ch" forName="invisiNode"/>
            <dgm:constr type="ctrX" for="ch" forName="invisiNode" refType="w" fact="0.5"/>
            <dgm:constr type="h" for="ch" forName="imagNode" refType="h" fact="0.333"/>
            <dgm:constr type="w" for="ch" forName="imagNode" refType="h" refFor="ch" refForName="imagNode"/>
            <dgm:constr type="ctrX" for="ch" forName="imagNode" refType="w" fact="0.5"/>
            <dgm:constr type="t" for="ch" forName="imagNode" refType="h" fact="0.06"/>
            <dgm:constr type="w" for="ch" forName="imagNode" refType="w" op="lte" fact="0.94"/>
          </dgm:constrLst>
          <dgm:ruleLst/>
          <dgm:layoutNode name="bkgdShape">
            <dgm:alg type="sp"/>
            <dgm:shape xmlns:r="http://schemas.openxmlformats.org/officeDocument/2006/relationships" type="roundRect" r:blip="">
              <dgm:adjLst>
                <dgm:adj idx="1" val="0.1"/>
              </dgm:adjLst>
            </dgm:shape>
            <dgm:presOf axis="desOrSelf" ptType="node"/>
            <dgm:constrLst/>
            <dgm:ruleLst/>
          </dgm:layoutNode>
          <dgm:layoutNode name="nodeTx">
            <dgm:varLst>
              <dgm:bulletEnabled val="1"/>
            </dgm:varLst>
            <dgm:alg type="tx">
              <dgm:param type="txAnchorVert" val="mid"/>
              <dgm:param type="txAnchorHorzCh" val="ctr"/>
              <dgm:param type="stBulletLvl" val="2"/>
            </dgm:alg>
            <dgm:shape xmlns:r="http://schemas.openxmlformats.org/officeDocument/2006/relationships" type="rect" r:blip="" hideGeom="1">
              <dgm:adjLst/>
            </dgm:shape>
            <dgm:presOf axis="desOrSelf" ptType="node"/>
            <dgm:constrLst/>
            <dgm:ruleLst>
              <dgm:rule type="primFontSz" val="5" fact="NaN" max="NaN"/>
            </dgm:ruleLst>
          </dgm:layoutNode>
          <dgm:layoutNode name="invisiNode">
            <dgm:alg type="sp"/>
            <dgm:shape xmlns:r="http://schemas.openxmlformats.org/officeDocument/2006/relationships" type="roundRect" r:blip="" hideGeom="1">
              <dgm:adjLst>
                <dgm:adj idx="1" val="0.1"/>
              </dgm:adjLst>
            </dgm:shape>
            <dgm:presOf/>
            <dgm:constrLst/>
            <dgm:ruleLst/>
          </dgm:layoutNode>
          <dgm:layoutNode name="imagNode" styleLbl="fgImgPlace1">
            <dgm:alg type="sp"/>
            <dgm:shape xmlns:r="http://schemas.openxmlformats.org/officeDocument/2006/relationships" type="ellipse" r:blip="" blipPhldr="1">
              <dgm:adjLst/>
            </dgm:shape>
            <dgm:presOf/>
            <dgm:constrLst/>
            <dgm:ruleLst/>
          </dgm:layoutNode>
        </dgm:layoutNode>
        <dgm:forEach name="sibTransForEach" axis="followSib" ptType="sibTrans" cnt="1">
          <dgm:layoutNode name="sibTrans">
            <dgm:alg type="sp"/>
            <dgm:shape xmlns:r="http://schemas.openxmlformats.org/officeDocument/2006/relationships" type="rect" r:blip="" hideGeom="1">
              <dgm:adjLst/>
            </dgm:shape>
            <dgm:presOf axis="self"/>
            <dgm:constrLst/>
            <dgm:ruleLst/>
          </dgm:layoutNode>
        </dgm:forEach>
      </dgm:forEach>
    </dgm:layoutNode>
  </dgm:layoutNode>
</dgm:layoutDef>
</file>

<file path=xl/diagrams/layout2.xml><?xml version="1.0" encoding="utf-8"?>
<dgm:layoutDef xmlns:dgm="http://schemas.openxmlformats.org/drawingml/2006/diagram" xmlns:a="http://schemas.openxmlformats.org/drawingml/2006/main" uniqueId="urn:microsoft.com/office/officeart/2005/8/layout/hList7">
  <dgm:title val=""/>
  <dgm:desc val=""/>
  <dgm:catLst>
    <dgm:cat type="list" pri="12000"/>
    <dgm:cat type="process" pri="20000"/>
    <dgm:cat type="relationship" pri="14000"/>
    <dgm:cat type="convert" pri="8000"/>
    <dgm:cat type="picture" pri="25000"/>
    <dgm:cat type="pictureconvert" pri="2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alg type="composite"/>
    <dgm:shape xmlns:r="http://schemas.openxmlformats.org/officeDocument/2006/relationships" r:blip="">
      <dgm:adjLst/>
    </dgm:shape>
    <dgm:presOf/>
    <dgm:constrLst>
      <dgm:constr type="w" for="ch" forName="fgShape" refType="w" fact="0.92"/>
      <dgm:constr type="h" for="ch" forName="fgShape" refType="h" fact="0.15"/>
      <dgm:constr type="b" for="ch" forName="fgShape" refType="h" fact="0.95"/>
      <dgm:constr type="ctrX" for="ch" forName="fgShape" refType="w" fact="0.5"/>
      <dgm:constr type="w" for="ch" forName="linComp" refType="w"/>
      <dgm:constr type="h" for="ch" forName="linComp" refType="h"/>
      <dgm:constr type="ctrX" for="ch" forName="linComp" refType="w" fact="0.5"/>
    </dgm:constrLst>
    <dgm:ruleLst/>
    <dgm:layoutNode name="fgShape" styleLbl="fgShp">
      <dgm:alg type="sp"/>
      <dgm:shape xmlns:r="http://schemas.openxmlformats.org/officeDocument/2006/relationships" type="leftRightArrow" r:blip="" zOrderOff="99999">
        <dgm:adjLst/>
      </dgm:shape>
      <dgm:presOf/>
      <dgm:constrLst/>
      <dgm:ruleLst/>
    </dgm:layoutNode>
    <dgm:layoutNode name="linComp">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forName="compNode" refType="w"/>
        <dgm:constr type="h" for="ch" forName="compNode" refType="h"/>
        <dgm:constr type="w" for="ch" ptType="sibTrans" refType="w" refFor="ch" refForName="compNode" fact="0.03"/>
        <dgm:constr type="primFontSz" for="des" ptType="node" op="equ" val="65"/>
      </dgm:constrLst>
      <dgm:ruleLst/>
      <dgm:forEach name="nodesForEach" axis="ch" ptType="node">
        <dgm:layoutNode name="compNode">
          <dgm:alg type="composite"/>
          <dgm:shape xmlns:r="http://schemas.openxmlformats.org/officeDocument/2006/relationships" r:blip="">
            <dgm:adjLst/>
          </dgm:shape>
          <dgm:presOf/>
          <dgm:constrLst>
            <dgm:constr type="w" for="ch" forName="bkgdShape" refType="w"/>
            <dgm:constr type="h" for="ch" forName="bkgdShape" refType="h"/>
            <dgm:constr type="w" for="ch" forName="nodeTx" refType="w"/>
            <dgm:constr type="h" for="ch" forName="nodeTx" refType="h" fact="0.4"/>
            <dgm:constr type="b" for="ch" forName="nodeTx" refType="h" fact="0.8"/>
            <dgm:constr type="w" for="ch" forName="invisiNode" refType="w" fact="0.01"/>
            <dgm:constr type="h" for="ch" forName="invisiNode" refType="h" fact="0.06"/>
            <dgm:constr type="t" for="ch" forName="invisiNode"/>
            <dgm:constr type="ctrX" for="ch" forName="invisiNode" refType="w" fact="0.5"/>
            <dgm:constr type="h" for="ch" forName="imagNode" refType="h" fact="0.333"/>
            <dgm:constr type="w" for="ch" forName="imagNode" refType="h" refFor="ch" refForName="imagNode"/>
            <dgm:constr type="ctrX" for="ch" forName="imagNode" refType="w" fact="0.5"/>
            <dgm:constr type="t" for="ch" forName="imagNode" refType="h" fact="0.06"/>
            <dgm:constr type="w" for="ch" forName="imagNode" refType="w" op="lte" fact="0.94"/>
          </dgm:constrLst>
          <dgm:ruleLst/>
          <dgm:layoutNode name="bkgdShape">
            <dgm:alg type="sp"/>
            <dgm:shape xmlns:r="http://schemas.openxmlformats.org/officeDocument/2006/relationships" type="roundRect" r:blip="">
              <dgm:adjLst>
                <dgm:adj idx="1" val="0.1"/>
              </dgm:adjLst>
            </dgm:shape>
            <dgm:presOf axis="desOrSelf" ptType="node"/>
            <dgm:constrLst/>
            <dgm:ruleLst/>
          </dgm:layoutNode>
          <dgm:layoutNode name="nodeTx">
            <dgm:varLst>
              <dgm:bulletEnabled val="1"/>
            </dgm:varLst>
            <dgm:alg type="tx">
              <dgm:param type="txAnchorVert" val="mid"/>
              <dgm:param type="txAnchorHorzCh" val="ctr"/>
              <dgm:param type="stBulletLvl" val="2"/>
            </dgm:alg>
            <dgm:shape xmlns:r="http://schemas.openxmlformats.org/officeDocument/2006/relationships" type="rect" r:blip="" hideGeom="1">
              <dgm:adjLst/>
            </dgm:shape>
            <dgm:presOf axis="desOrSelf" ptType="node"/>
            <dgm:constrLst/>
            <dgm:ruleLst>
              <dgm:rule type="primFontSz" val="5" fact="NaN" max="NaN"/>
            </dgm:ruleLst>
          </dgm:layoutNode>
          <dgm:layoutNode name="invisiNode">
            <dgm:alg type="sp"/>
            <dgm:shape xmlns:r="http://schemas.openxmlformats.org/officeDocument/2006/relationships" type="roundRect" r:blip="" hideGeom="1">
              <dgm:adjLst>
                <dgm:adj idx="1" val="0.1"/>
              </dgm:adjLst>
            </dgm:shape>
            <dgm:presOf/>
            <dgm:constrLst/>
            <dgm:ruleLst/>
          </dgm:layoutNode>
          <dgm:layoutNode name="imagNode" styleLbl="fgImgPlace1">
            <dgm:alg type="sp"/>
            <dgm:shape xmlns:r="http://schemas.openxmlformats.org/officeDocument/2006/relationships" type="ellipse" r:blip="" blipPhldr="1">
              <dgm:adjLst/>
            </dgm:shape>
            <dgm:presOf/>
            <dgm:constrLst/>
            <dgm:ruleLst/>
          </dgm:layoutNode>
        </dgm:layoutNode>
        <dgm:forEach name="sibTransForEach" axis="followSib" ptType="sibTrans" cnt="1">
          <dgm:layoutNode name="sibTrans">
            <dgm:alg type="sp"/>
            <dgm:shape xmlns:r="http://schemas.openxmlformats.org/officeDocument/2006/relationships" type="rect" r:blip="" hideGeom="1">
              <dgm:adjLst/>
            </dgm:shape>
            <dgm:presOf axis="self"/>
            <dgm:constrLst/>
            <dgm:ruleLst/>
          </dgm:layoutNode>
        </dgm:forEach>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microsoft.com/office/2007/relationships/diagramDrawing" Target="../diagrams/drawing1.xml"/><Relationship Id="rId3" Type="http://schemas.openxmlformats.org/officeDocument/2006/relationships/image" Target="../media/image3.png"/><Relationship Id="rId7" Type="http://schemas.openxmlformats.org/officeDocument/2006/relationships/diagramColors" Target="../diagrams/colors1.xml"/><Relationship Id="rId2" Type="http://schemas.openxmlformats.org/officeDocument/2006/relationships/image" Target="../media/image1.png"/><Relationship Id="rId1" Type="http://schemas.openxmlformats.org/officeDocument/2006/relationships/image" Target="../media/image5.png"/><Relationship Id="rId6" Type="http://schemas.openxmlformats.org/officeDocument/2006/relationships/diagramQuickStyle" Target="../diagrams/quickStyle1.xml"/><Relationship Id="rId5" Type="http://schemas.openxmlformats.org/officeDocument/2006/relationships/diagramLayout" Target="../diagrams/layout1.xml"/><Relationship Id="rId4" Type="http://schemas.openxmlformats.org/officeDocument/2006/relationships/diagramData" Target="../diagrams/data1.xml"/></Relationships>
</file>

<file path=xl/drawings/_rels/drawing5.xml.rels><?xml version="1.0" encoding="UTF-8" standalone="yes"?>
<Relationships xmlns="http://schemas.openxmlformats.org/package/2006/relationships"><Relationship Id="rId8" Type="http://schemas.microsoft.com/office/2007/relationships/diagramDrawing" Target="../diagrams/drawing2.xml"/><Relationship Id="rId3" Type="http://schemas.openxmlformats.org/officeDocument/2006/relationships/image" Target="../media/image3.png"/><Relationship Id="rId7" Type="http://schemas.openxmlformats.org/officeDocument/2006/relationships/diagramColors" Target="../diagrams/colors2.xm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diagramQuickStyle" Target="../diagrams/quickStyle2.xml"/><Relationship Id="rId5" Type="http://schemas.openxmlformats.org/officeDocument/2006/relationships/diagramLayout" Target="../diagrams/layout2.xml"/><Relationship Id="rId4" Type="http://schemas.openxmlformats.org/officeDocument/2006/relationships/diagramData" Target="../diagrams/data2.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22.png"/></Relationships>
</file>

<file path=xl/drawings/_rels/drawing7.xml.rels><?xml version="1.0" encoding="UTF-8" standalone="yes"?>
<Relationships xmlns="http://schemas.openxmlformats.org/package/2006/relationships"><Relationship Id="rId1" Type="http://schemas.microsoft.com/office/2014/relationships/chartEx" Target="../charts/chartEx1.xml"/></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23.png"/></Relationships>
</file>

<file path=xl/drawings/_rels/drawing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722260</xdr:colOff>
      <xdr:row>1</xdr:row>
      <xdr:rowOff>130386</xdr:rowOff>
    </xdr:from>
    <xdr:to>
      <xdr:col>2</xdr:col>
      <xdr:colOff>227119</xdr:colOff>
      <xdr:row>4</xdr:row>
      <xdr:rowOff>352001</xdr:rowOff>
    </xdr:to>
    <xdr:pic>
      <xdr:nvPicPr>
        <xdr:cNvPr id="2" name="Imagen 1">
          <a:extLst>
            <a:ext uri="{FF2B5EF4-FFF2-40B4-BE49-F238E27FC236}">
              <a16:creationId xmlns:a16="http://schemas.microsoft.com/office/drawing/2014/main" id="{03953CB7-1A83-4EF8-9C99-CBDE3034F201}"/>
            </a:ext>
            <a:ext uri="{147F2762-F138-4A5C-976F-8EAC2B608ADB}">
              <a16:predDERef xmlns:a16="http://schemas.microsoft.com/office/drawing/2014/main" pred="{E25C03F9-DD0A-4034-84C7-29D342870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2260" y="315171"/>
          <a:ext cx="1897539" cy="838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928370</xdr:colOff>
      <xdr:row>1</xdr:row>
      <xdr:rowOff>140970</xdr:rowOff>
    </xdr:from>
    <xdr:to>
      <xdr:col>18</xdr:col>
      <xdr:colOff>638176</xdr:colOff>
      <xdr:row>4</xdr:row>
      <xdr:rowOff>392853</xdr:rowOff>
    </xdr:to>
    <xdr:pic>
      <xdr:nvPicPr>
        <xdr:cNvPr id="3" name="Imagen 2">
          <a:extLst>
            <a:ext uri="{FF2B5EF4-FFF2-40B4-BE49-F238E27FC236}">
              <a16:creationId xmlns:a16="http://schemas.microsoft.com/office/drawing/2014/main" id="{D43024AA-5F25-4981-A849-0FF1B49990EA}"/>
            </a:ext>
            <a:ext uri="{147F2762-F138-4A5C-976F-8EAC2B608ADB}">
              <a16:predDERef xmlns:a16="http://schemas.microsoft.com/office/drawing/2014/main" pred="{0F0969AF-AB9A-4AE0-9C5A-77FFB17A81F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28605" y="320040"/>
          <a:ext cx="2292986" cy="869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550001</xdr:colOff>
      <xdr:row>5</xdr:row>
      <xdr:rowOff>11147</xdr:rowOff>
    </xdr:to>
    <xdr:pic>
      <xdr:nvPicPr>
        <xdr:cNvPr id="4" name="Imagen 3">
          <a:extLst>
            <a:ext uri="{FF2B5EF4-FFF2-40B4-BE49-F238E27FC236}">
              <a16:creationId xmlns:a16="http://schemas.microsoft.com/office/drawing/2014/main" id="{BE445225-BBD8-495D-9086-F7959FADB7F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550001" cy="12303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23404</xdr:rowOff>
    </xdr:from>
    <xdr:to>
      <xdr:col>0</xdr:col>
      <xdr:colOff>557893</xdr:colOff>
      <xdr:row>8</xdr:row>
      <xdr:rowOff>134906</xdr:rowOff>
    </xdr:to>
    <xdr:pic>
      <xdr:nvPicPr>
        <xdr:cNvPr id="2" name="Imagen 1">
          <a:extLst>
            <a:ext uri="{FF2B5EF4-FFF2-40B4-BE49-F238E27FC236}">
              <a16:creationId xmlns:a16="http://schemas.microsoft.com/office/drawing/2014/main" id="{51393586-C8CB-4558-885C-DFD531DA7A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404"/>
          <a:ext cx="557893" cy="1649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228802</xdr:colOff>
      <xdr:row>0</xdr:row>
      <xdr:rowOff>111125</xdr:rowOff>
    </xdr:from>
    <xdr:to>
      <xdr:col>1</xdr:col>
      <xdr:colOff>2800254</xdr:colOff>
      <xdr:row>6</xdr:row>
      <xdr:rowOff>160563</xdr:rowOff>
    </xdr:to>
    <xdr:pic>
      <xdr:nvPicPr>
        <xdr:cNvPr id="3" name="Imagen 2">
          <a:extLst>
            <a:ext uri="{FF2B5EF4-FFF2-40B4-BE49-F238E27FC236}">
              <a16:creationId xmlns:a16="http://schemas.microsoft.com/office/drawing/2014/main" id="{ABF56B76-8080-4B19-9C7E-E6B98AE6ABFC}"/>
            </a:ext>
            <a:ext uri="{147F2762-F138-4A5C-976F-8EAC2B608ADB}">
              <a16:predDERef xmlns:a16="http://schemas.microsoft.com/office/drawing/2014/main" pred="{2A34F8F9-646B-45C9-8CB9-855B23BDDED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9852" y="111125"/>
          <a:ext cx="2571452" cy="1154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312965</xdr:colOff>
      <xdr:row>0</xdr:row>
      <xdr:rowOff>27214</xdr:rowOff>
    </xdr:from>
    <xdr:to>
      <xdr:col>5</xdr:col>
      <xdr:colOff>1029847</xdr:colOff>
      <xdr:row>6</xdr:row>
      <xdr:rowOff>153488</xdr:rowOff>
    </xdr:to>
    <xdr:pic>
      <xdr:nvPicPr>
        <xdr:cNvPr id="4" name="Imagen 3">
          <a:extLst>
            <a:ext uri="{FF2B5EF4-FFF2-40B4-BE49-F238E27FC236}">
              <a16:creationId xmlns:a16="http://schemas.microsoft.com/office/drawing/2014/main" id="{152EDC97-B2AD-40AB-AFE5-E4B1FA8FA1FE}"/>
            </a:ext>
            <a:ext uri="{147F2762-F138-4A5C-976F-8EAC2B608ADB}">
              <a16:predDERef xmlns:a16="http://schemas.microsoft.com/office/drawing/2014/main" pred="{A0B89BF3-84CE-4876-BF19-B99932F9989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287501" y="27214"/>
          <a:ext cx="2676310" cy="1255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23404</xdr:rowOff>
    </xdr:from>
    <xdr:to>
      <xdr:col>0</xdr:col>
      <xdr:colOff>421821</xdr:colOff>
      <xdr:row>7</xdr:row>
      <xdr:rowOff>188246</xdr:rowOff>
    </xdr:to>
    <xdr:pic>
      <xdr:nvPicPr>
        <xdr:cNvPr id="2" name="Imagen 1">
          <a:extLst>
            <a:ext uri="{FF2B5EF4-FFF2-40B4-BE49-F238E27FC236}">
              <a16:creationId xmlns:a16="http://schemas.microsoft.com/office/drawing/2014/main" id="{94779087-7C79-4882-9102-7B051A90FA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594"/>
          <a:ext cx="421821" cy="15516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212927</xdr:colOff>
      <xdr:row>0</xdr:row>
      <xdr:rowOff>111125</xdr:rowOff>
    </xdr:from>
    <xdr:to>
      <xdr:col>1</xdr:col>
      <xdr:colOff>2807239</xdr:colOff>
      <xdr:row>6</xdr:row>
      <xdr:rowOff>32928</xdr:rowOff>
    </xdr:to>
    <xdr:pic>
      <xdr:nvPicPr>
        <xdr:cNvPr id="3" name="Imagen 2">
          <a:extLst>
            <a:ext uri="{FF2B5EF4-FFF2-40B4-BE49-F238E27FC236}">
              <a16:creationId xmlns:a16="http://schemas.microsoft.com/office/drawing/2014/main" id="{054ABA65-05C6-4850-91D0-9E9ECEB6A308}"/>
            </a:ext>
            <a:ext uri="{147F2762-F138-4A5C-976F-8EAC2B608ADB}">
              <a16:predDERef xmlns:a16="http://schemas.microsoft.com/office/drawing/2014/main" pred="{C233855F-49AE-4F8A-93C1-6C6F00D52B6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9692" y="111125"/>
          <a:ext cx="2594312" cy="1110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104775</xdr:colOff>
      <xdr:row>0</xdr:row>
      <xdr:rowOff>0</xdr:rowOff>
    </xdr:from>
    <xdr:to>
      <xdr:col>12</xdr:col>
      <xdr:colOff>1579302</xdr:colOff>
      <xdr:row>5</xdr:row>
      <xdr:rowOff>179886</xdr:rowOff>
    </xdr:to>
    <xdr:pic>
      <xdr:nvPicPr>
        <xdr:cNvPr id="4" name="Imagen 3">
          <a:extLst>
            <a:ext uri="{FF2B5EF4-FFF2-40B4-BE49-F238E27FC236}">
              <a16:creationId xmlns:a16="http://schemas.microsoft.com/office/drawing/2014/main" id="{85E986C5-1FDD-4910-B9D8-E155D70DF63C}"/>
            </a:ext>
            <a:ext uri="{147F2762-F138-4A5C-976F-8EAC2B608ADB}">
              <a16:predDERef xmlns:a16="http://schemas.microsoft.com/office/drawing/2014/main" pred="{C30CBA88-A264-48FE-91E1-348262E0A87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924395" y="0"/>
          <a:ext cx="3059487" cy="1170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23811</xdr:colOff>
      <xdr:row>0</xdr:row>
      <xdr:rowOff>0</xdr:rowOff>
    </xdr:from>
    <xdr:to>
      <xdr:col>1</xdr:col>
      <xdr:colOff>15580</xdr:colOff>
      <xdr:row>5</xdr:row>
      <xdr:rowOff>174785</xdr:rowOff>
    </xdr:to>
    <xdr:pic>
      <xdr:nvPicPr>
        <xdr:cNvPr id="2" name="Imagen 1">
          <a:extLst>
            <a:ext uri="{FF2B5EF4-FFF2-40B4-BE49-F238E27FC236}">
              <a16:creationId xmlns:a16="http://schemas.microsoft.com/office/drawing/2014/main" id="{54978FFD-F4CA-4B74-B488-B5DC14A2C3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1" y="0"/>
          <a:ext cx="624229" cy="107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976696</xdr:colOff>
      <xdr:row>1</xdr:row>
      <xdr:rowOff>13335</xdr:rowOff>
    </xdr:from>
    <xdr:to>
      <xdr:col>5</xdr:col>
      <xdr:colOff>1048571</xdr:colOff>
      <xdr:row>5</xdr:row>
      <xdr:rowOff>59531</xdr:rowOff>
    </xdr:to>
    <xdr:pic>
      <xdr:nvPicPr>
        <xdr:cNvPr id="3" name="Imagen 2">
          <a:extLst>
            <a:ext uri="{FF2B5EF4-FFF2-40B4-BE49-F238E27FC236}">
              <a16:creationId xmlns:a16="http://schemas.microsoft.com/office/drawing/2014/main" id="{CA251674-7728-4846-8790-6C895D20CD31}"/>
            </a:ext>
            <a:ext uri="{147F2762-F138-4A5C-976F-8EAC2B608ADB}">
              <a16:predDERef xmlns:a16="http://schemas.microsoft.com/office/drawing/2014/main" pred="{12AEEC46-EF8A-49AE-BF33-336259E2A67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74311" y="198120"/>
          <a:ext cx="1561585" cy="756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554830</xdr:colOff>
      <xdr:row>1</xdr:row>
      <xdr:rowOff>163353</xdr:rowOff>
    </xdr:from>
    <xdr:to>
      <xdr:col>2</xdr:col>
      <xdr:colOff>1502543</xdr:colOff>
      <xdr:row>5</xdr:row>
      <xdr:rowOff>136069</xdr:rowOff>
    </xdr:to>
    <xdr:pic>
      <xdr:nvPicPr>
        <xdr:cNvPr id="4" name="Imagen 3">
          <a:extLst>
            <a:ext uri="{FF2B5EF4-FFF2-40B4-BE49-F238E27FC236}">
              <a16:creationId xmlns:a16="http://schemas.microsoft.com/office/drawing/2014/main" id="{98032C92-F34F-4DB2-8F7F-3E929211C9B3}"/>
            </a:ext>
            <a:ext uri="{147F2762-F138-4A5C-976F-8EAC2B608ADB}">
              <a16:predDERef xmlns:a16="http://schemas.microsoft.com/office/drawing/2014/main" pred="{AA05570B-CD98-4CF1-92A7-9F7B52CF8ED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79670" y="346233"/>
          <a:ext cx="1580173" cy="685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15239</xdr:rowOff>
    </xdr:from>
    <xdr:to>
      <xdr:col>0</xdr:col>
      <xdr:colOff>588034</xdr:colOff>
      <xdr:row>6</xdr:row>
      <xdr:rowOff>18574</xdr:rowOff>
    </xdr:to>
    <xdr:pic>
      <xdr:nvPicPr>
        <xdr:cNvPr id="2" name="Imagen 1">
          <a:extLst>
            <a:ext uri="{FF2B5EF4-FFF2-40B4-BE49-F238E27FC236}">
              <a16:creationId xmlns:a16="http://schemas.microsoft.com/office/drawing/2014/main" id="{0DB8DF30-1E95-48A8-B9A8-C757500878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49"/>
          <a:ext cx="588034" cy="110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167072</xdr:colOff>
      <xdr:row>1</xdr:row>
      <xdr:rowOff>14287</xdr:rowOff>
    </xdr:from>
    <xdr:to>
      <xdr:col>7</xdr:col>
      <xdr:colOff>818066</xdr:colOff>
      <xdr:row>5</xdr:row>
      <xdr:rowOff>56673</xdr:rowOff>
    </xdr:to>
    <xdr:pic>
      <xdr:nvPicPr>
        <xdr:cNvPr id="3" name="Imagen 2">
          <a:extLst>
            <a:ext uri="{FF2B5EF4-FFF2-40B4-BE49-F238E27FC236}">
              <a16:creationId xmlns:a16="http://schemas.microsoft.com/office/drawing/2014/main" id="{AE5571D9-55AE-430B-B489-D20BF8047194}"/>
            </a:ext>
            <a:ext uri="{147F2762-F138-4A5C-976F-8EAC2B608ADB}">
              <a16:predDERef xmlns:a16="http://schemas.microsoft.com/office/drawing/2014/main" pred="{2E763D47-7ABB-4FA6-9FAD-5A55D626021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334182" y="199072"/>
          <a:ext cx="1513959" cy="762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250032</xdr:colOff>
      <xdr:row>1</xdr:row>
      <xdr:rowOff>38098</xdr:rowOff>
    </xdr:from>
    <xdr:to>
      <xdr:col>1</xdr:col>
      <xdr:colOff>1811155</xdr:colOff>
      <xdr:row>5</xdr:row>
      <xdr:rowOff>18434</xdr:rowOff>
    </xdr:to>
    <xdr:pic>
      <xdr:nvPicPr>
        <xdr:cNvPr id="4" name="Imagen 3">
          <a:extLst>
            <a:ext uri="{FF2B5EF4-FFF2-40B4-BE49-F238E27FC236}">
              <a16:creationId xmlns:a16="http://schemas.microsoft.com/office/drawing/2014/main" id="{CE6CA44D-0A14-4C57-8C27-5839662381EC}"/>
            </a:ext>
            <a:ext uri="{147F2762-F138-4A5C-976F-8EAC2B608ADB}">
              <a16:predDERef xmlns:a16="http://schemas.microsoft.com/office/drawing/2014/main" pred="{7E79CCA0-505A-4B4C-9ADA-4FEDF9D8519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36797" y="219073"/>
          <a:ext cx="1564933" cy="704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588034</xdr:colOff>
      <xdr:row>6</xdr:row>
      <xdr:rowOff>175</xdr:rowOff>
    </xdr:to>
    <xdr:pic>
      <xdr:nvPicPr>
        <xdr:cNvPr id="2" name="Imagen 1">
          <a:extLst>
            <a:ext uri="{FF2B5EF4-FFF2-40B4-BE49-F238E27FC236}">
              <a16:creationId xmlns:a16="http://schemas.microsoft.com/office/drawing/2014/main" id="{B4A408F7-6341-474B-90D7-124615C813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88034" cy="1095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390968</xdr:colOff>
      <xdr:row>1</xdr:row>
      <xdr:rowOff>3694</xdr:rowOff>
    </xdr:from>
    <xdr:to>
      <xdr:col>6</xdr:col>
      <xdr:colOff>742879</xdr:colOff>
      <xdr:row>5</xdr:row>
      <xdr:rowOff>59415</xdr:rowOff>
    </xdr:to>
    <xdr:pic>
      <xdr:nvPicPr>
        <xdr:cNvPr id="3" name="Imagen 2">
          <a:extLst>
            <a:ext uri="{FF2B5EF4-FFF2-40B4-BE49-F238E27FC236}">
              <a16:creationId xmlns:a16="http://schemas.microsoft.com/office/drawing/2014/main" id="{AA1C66CB-3319-4AD1-84FF-B13E1E5644A7}"/>
            </a:ext>
            <a:ext uri="{147F2762-F138-4A5C-976F-8EAC2B608ADB}">
              <a16:predDERef xmlns:a16="http://schemas.microsoft.com/office/drawing/2014/main" pred="{E22A6CA2-A985-4F63-A4D4-FB28F00FF3A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27748" y="184669"/>
          <a:ext cx="1540631" cy="770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419914</xdr:colOff>
      <xdr:row>1</xdr:row>
      <xdr:rowOff>27505</xdr:rowOff>
    </xdr:from>
    <xdr:to>
      <xdr:col>1</xdr:col>
      <xdr:colOff>1965797</xdr:colOff>
      <xdr:row>5</xdr:row>
      <xdr:rowOff>15461</xdr:rowOff>
    </xdr:to>
    <xdr:pic>
      <xdr:nvPicPr>
        <xdr:cNvPr id="4" name="Imagen 3">
          <a:extLst>
            <a:ext uri="{FF2B5EF4-FFF2-40B4-BE49-F238E27FC236}">
              <a16:creationId xmlns:a16="http://schemas.microsoft.com/office/drawing/2014/main" id="{57317834-7D8A-4766-86B5-50A6BE54F6C2}"/>
            </a:ext>
            <a:ext uri="{147F2762-F138-4A5C-976F-8EAC2B608ADB}">
              <a16:predDERef xmlns:a16="http://schemas.microsoft.com/office/drawing/2014/main" pred="{5C3871BA-6AEF-4427-A9D9-76352D9A2DD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8564" y="206575"/>
          <a:ext cx="1545883" cy="704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23813</xdr:rowOff>
    </xdr:from>
    <xdr:to>
      <xdr:col>0</xdr:col>
      <xdr:colOff>588034</xdr:colOff>
      <xdr:row>6</xdr:row>
      <xdr:rowOff>17623</xdr:rowOff>
    </xdr:to>
    <xdr:pic>
      <xdr:nvPicPr>
        <xdr:cNvPr id="2" name="Imagen 1">
          <a:extLst>
            <a:ext uri="{FF2B5EF4-FFF2-40B4-BE49-F238E27FC236}">
              <a16:creationId xmlns:a16="http://schemas.microsoft.com/office/drawing/2014/main" id="{CE744A90-A61C-42B2-B3F3-B660A3FFA6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0003"/>
          <a:ext cx="588034" cy="109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655229</xdr:colOff>
      <xdr:row>1</xdr:row>
      <xdr:rowOff>22861</xdr:rowOff>
    </xdr:from>
    <xdr:to>
      <xdr:col>6</xdr:col>
      <xdr:colOff>702339</xdr:colOff>
      <xdr:row>5</xdr:row>
      <xdr:rowOff>57627</xdr:rowOff>
    </xdr:to>
    <xdr:pic>
      <xdr:nvPicPr>
        <xdr:cNvPr id="3" name="Imagen 2">
          <a:extLst>
            <a:ext uri="{FF2B5EF4-FFF2-40B4-BE49-F238E27FC236}">
              <a16:creationId xmlns:a16="http://schemas.microsoft.com/office/drawing/2014/main" id="{EA0CCF1B-49B3-4339-A9A2-391C6A3FCD87}"/>
            </a:ext>
            <a:ext uri="{147F2762-F138-4A5C-976F-8EAC2B608ADB}">
              <a16:predDERef xmlns:a16="http://schemas.microsoft.com/office/drawing/2014/main" pred="{995D0365-BCD6-4A6F-B24B-6E3CE9C147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516134" y="200026"/>
          <a:ext cx="1531105" cy="752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619126</xdr:colOff>
      <xdr:row>1</xdr:row>
      <xdr:rowOff>46672</xdr:rowOff>
    </xdr:from>
    <xdr:to>
      <xdr:col>1</xdr:col>
      <xdr:colOff>2170724</xdr:colOff>
      <xdr:row>5</xdr:row>
      <xdr:rowOff>57488</xdr:rowOff>
    </xdr:to>
    <xdr:pic>
      <xdr:nvPicPr>
        <xdr:cNvPr id="4" name="Imagen 3">
          <a:extLst>
            <a:ext uri="{FF2B5EF4-FFF2-40B4-BE49-F238E27FC236}">
              <a16:creationId xmlns:a16="http://schemas.microsoft.com/office/drawing/2014/main" id="{49E17C42-2988-4397-B8B4-509436F88F3A}"/>
            </a:ext>
            <a:ext uri="{147F2762-F138-4A5C-976F-8EAC2B608ADB}">
              <a16:predDERef xmlns:a16="http://schemas.microsoft.com/office/drawing/2014/main" pred="{BAA17F70-6314-4F9E-AD36-69FFEEC778F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49681" y="229552"/>
          <a:ext cx="1549693" cy="723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60374" cy="1000124"/>
    <xdr:pic>
      <xdr:nvPicPr>
        <xdr:cNvPr id="2" name="Imagen 2">
          <a:extLst>
            <a:ext uri="{FF2B5EF4-FFF2-40B4-BE49-F238E27FC236}">
              <a16:creationId xmlns:a16="http://schemas.microsoft.com/office/drawing/2014/main" id="{BE60C520-F220-455F-97F1-694C17E31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60374" cy="1000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829421</xdr:colOff>
      <xdr:row>1</xdr:row>
      <xdr:rowOff>111124</xdr:rowOff>
    </xdr:from>
    <xdr:ext cx="2280174" cy="968375"/>
    <xdr:pic>
      <xdr:nvPicPr>
        <xdr:cNvPr id="3" name="Imagen 3">
          <a:extLst>
            <a:ext uri="{FF2B5EF4-FFF2-40B4-BE49-F238E27FC236}">
              <a16:creationId xmlns:a16="http://schemas.microsoft.com/office/drawing/2014/main" id="{454D249F-667D-4459-895A-F01480C94A0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725241" y="292099"/>
          <a:ext cx="2280174" cy="96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821809</xdr:colOff>
      <xdr:row>0</xdr:row>
      <xdr:rowOff>100299</xdr:rowOff>
    </xdr:from>
    <xdr:ext cx="2511941" cy="1062385"/>
    <xdr:pic>
      <xdr:nvPicPr>
        <xdr:cNvPr id="4" name="Imagen 4">
          <a:extLst>
            <a:ext uri="{FF2B5EF4-FFF2-40B4-BE49-F238E27FC236}">
              <a16:creationId xmlns:a16="http://schemas.microsoft.com/office/drawing/2014/main" id="{9E4B390D-BFBB-447C-937C-89F95460D20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46649" y="96489"/>
          <a:ext cx="2511941" cy="1062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48261</xdr:colOff>
      <xdr:row>0</xdr:row>
      <xdr:rowOff>29845</xdr:rowOff>
    </xdr:from>
    <xdr:to>
      <xdr:col>0</xdr:col>
      <xdr:colOff>661036</xdr:colOff>
      <xdr:row>6</xdr:row>
      <xdr:rowOff>198755</xdr:rowOff>
    </xdr:to>
    <xdr:pic>
      <xdr:nvPicPr>
        <xdr:cNvPr id="2" name="Imagen 1">
          <a:extLst>
            <a:ext uri="{FF2B5EF4-FFF2-40B4-BE49-F238E27FC236}">
              <a16:creationId xmlns:a16="http://schemas.microsoft.com/office/drawing/2014/main" id="{BC590261-A854-42C0-903F-76E21F4D6E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66" y="27940"/>
          <a:ext cx="612775" cy="136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492126</xdr:colOff>
      <xdr:row>2</xdr:row>
      <xdr:rowOff>19684</xdr:rowOff>
    </xdr:from>
    <xdr:to>
      <xdr:col>11</xdr:col>
      <xdr:colOff>666750</xdr:colOff>
      <xdr:row>7</xdr:row>
      <xdr:rowOff>33655</xdr:rowOff>
    </xdr:to>
    <xdr:pic>
      <xdr:nvPicPr>
        <xdr:cNvPr id="3" name="Imagen 2">
          <a:extLst>
            <a:ext uri="{FF2B5EF4-FFF2-40B4-BE49-F238E27FC236}">
              <a16:creationId xmlns:a16="http://schemas.microsoft.com/office/drawing/2014/main" id="{79BCCAA8-B4A4-458A-8D67-37A3FF38671C}"/>
            </a:ext>
            <a:ext uri="{147F2762-F138-4A5C-976F-8EAC2B608ADB}">
              <a16:predDERef xmlns:a16="http://schemas.microsoft.com/office/drawing/2014/main" pred="{2B5D7FB3-BCC7-4908-A5DC-B4124D193F8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256251" y="368299"/>
          <a:ext cx="2437764" cy="1118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173829</xdr:colOff>
      <xdr:row>2</xdr:row>
      <xdr:rowOff>79375</xdr:rowOff>
    </xdr:from>
    <xdr:to>
      <xdr:col>1</xdr:col>
      <xdr:colOff>2426969</xdr:colOff>
      <xdr:row>6</xdr:row>
      <xdr:rowOff>212407</xdr:rowOff>
    </xdr:to>
    <xdr:pic>
      <xdr:nvPicPr>
        <xdr:cNvPr id="4" name="Imagen 3">
          <a:extLst>
            <a:ext uri="{FF2B5EF4-FFF2-40B4-BE49-F238E27FC236}">
              <a16:creationId xmlns:a16="http://schemas.microsoft.com/office/drawing/2014/main" id="{E1CA1B53-8E5A-4965-A6F8-E5EED93B0388}"/>
            </a:ext>
            <a:ext uri="{147F2762-F138-4A5C-976F-8EAC2B608ADB}">
              <a16:predDERef xmlns:a16="http://schemas.microsoft.com/office/drawing/2014/main" pred="{BB05AA70-8481-488A-8BAC-B8D84E54CF7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1069" y="431800"/>
          <a:ext cx="2253140" cy="971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40642</xdr:colOff>
      <xdr:row>0</xdr:row>
      <xdr:rowOff>173355</xdr:rowOff>
    </xdr:from>
    <xdr:to>
      <xdr:col>13</xdr:col>
      <xdr:colOff>156211</xdr:colOff>
      <xdr:row>5</xdr:row>
      <xdr:rowOff>97154</xdr:rowOff>
    </xdr:to>
    <xdr:pic>
      <xdr:nvPicPr>
        <xdr:cNvPr id="2" name="Imagen 1">
          <a:extLst>
            <a:ext uri="{FF2B5EF4-FFF2-40B4-BE49-F238E27FC236}">
              <a16:creationId xmlns:a16="http://schemas.microsoft.com/office/drawing/2014/main" id="{4D90D953-6737-4C25-A506-DE28ADA04D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32192" y="169545"/>
          <a:ext cx="1685289" cy="838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726281</xdr:colOff>
      <xdr:row>2</xdr:row>
      <xdr:rowOff>163830</xdr:rowOff>
    </xdr:from>
    <xdr:to>
      <xdr:col>2</xdr:col>
      <xdr:colOff>563880</xdr:colOff>
      <xdr:row>6</xdr:row>
      <xdr:rowOff>9691</xdr:rowOff>
    </xdr:to>
    <xdr:pic>
      <xdr:nvPicPr>
        <xdr:cNvPr id="3" name="Imagen 2">
          <a:extLst>
            <a:ext uri="{FF2B5EF4-FFF2-40B4-BE49-F238E27FC236}">
              <a16:creationId xmlns:a16="http://schemas.microsoft.com/office/drawing/2014/main" id="{4FDD1B44-12F2-469B-A487-4E391BCEBBBE}"/>
            </a:ext>
            <a:ext uri="{147F2762-F138-4A5C-976F-8EAC2B608ADB}">
              <a16:predDERef xmlns:a16="http://schemas.microsoft.com/office/drawing/2014/main" pred="{E25C03F9-DD0A-4034-84C7-29D3428703F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6281" y="529590"/>
          <a:ext cx="1407319" cy="5773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457200</xdr:colOff>
      <xdr:row>5</xdr:row>
      <xdr:rowOff>114715</xdr:rowOff>
    </xdr:to>
    <xdr:pic>
      <xdr:nvPicPr>
        <xdr:cNvPr id="4" name="Imagen 3">
          <a:extLst>
            <a:ext uri="{FF2B5EF4-FFF2-40B4-BE49-F238E27FC236}">
              <a16:creationId xmlns:a16="http://schemas.microsoft.com/office/drawing/2014/main" id="{D0262532-C645-4F51-94DD-681396A6F17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57200" cy="1029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228599</xdr:colOff>
      <xdr:row>9</xdr:row>
      <xdr:rowOff>61911</xdr:rowOff>
    </xdr:from>
    <xdr:to>
      <xdr:col>13</xdr:col>
      <xdr:colOff>495300</xdr:colOff>
      <xdr:row>29</xdr:row>
      <xdr:rowOff>28575</xdr:rowOff>
    </xdr:to>
    <xdr:grpSp>
      <xdr:nvGrpSpPr>
        <xdr:cNvPr id="5" name="Grupo 4">
          <a:extLst>
            <a:ext uri="{FF2B5EF4-FFF2-40B4-BE49-F238E27FC236}">
              <a16:creationId xmlns:a16="http://schemas.microsoft.com/office/drawing/2014/main" id="{70C69DA6-CD96-4D42-A9F0-A1AF523A83B2}"/>
            </a:ext>
          </a:extLst>
        </xdr:cNvPr>
        <xdr:cNvGrpSpPr/>
      </xdr:nvGrpSpPr>
      <xdr:grpSpPr>
        <a:xfrm>
          <a:off x="990599" y="1747836"/>
          <a:ext cx="9410701" cy="3776664"/>
          <a:chOff x="2314574" y="6367461"/>
          <a:chExt cx="10258426" cy="4100514"/>
        </a:xfrm>
      </xdr:grpSpPr>
      <xdr:graphicFrame macro="">
        <xdr:nvGraphicFramePr>
          <xdr:cNvPr id="6" name="Diagrama 5">
            <a:extLst>
              <a:ext uri="{FF2B5EF4-FFF2-40B4-BE49-F238E27FC236}">
                <a16:creationId xmlns:a16="http://schemas.microsoft.com/office/drawing/2014/main" id="{FB90106D-78B3-6966-E08E-88135903DC83}"/>
              </a:ext>
            </a:extLst>
          </xdr:cNvPr>
          <xdr:cNvGraphicFramePr/>
        </xdr:nvGraphicFramePr>
        <xdr:xfrm>
          <a:off x="2314574" y="6367461"/>
          <a:ext cx="10258426" cy="4100514"/>
        </xdr:xfrm>
        <a:graphic>
          <a:graphicData uri="http://schemas.openxmlformats.org/drawingml/2006/diagram">
            <dgm:relIds xmlns:dgm="http://schemas.openxmlformats.org/drawingml/2006/diagram" xmlns:r="http://schemas.openxmlformats.org/officeDocument/2006/relationships" r:dm="rId4" r:lo="rId5" r:qs="rId6" r:cs="rId7"/>
          </a:graphicData>
        </a:graphic>
      </xdr:graphicFrame>
      <xdr:sp macro="" textlink="">
        <xdr:nvSpPr>
          <xdr:cNvPr id="7" name="CuadroTexto 6">
            <a:extLst>
              <a:ext uri="{FF2B5EF4-FFF2-40B4-BE49-F238E27FC236}">
                <a16:creationId xmlns:a16="http://schemas.microsoft.com/office/drawing/2014/main" id="{860E2FC3-55F9-DB23-5B3B-39DF21BE3FB5}"/>
              </a:ext>
            </a:extLst>
          </xdr:cNvPr>
          <xdr:cNvSpPr txBox="1"/>
        </xdr:nvSpPr>
        <xdr:spPr>
          <a:xfrm>
            <a:off x="2657475" y="9558338"/>
            <a:ext cx="1419225"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600" kern="1200">
                <a:solidFill>
                  <a:schemeClr val="bg1"/>
                </a:solidFill>
                <a:latin typeface="Avenir Next LT Pro" panose="020B0504020202020204" pitchFamily="34" charset="0"/>
              </a:rPr>
              <a:t>RD$9,784.1</a:t>
            </a:r>
            <a:r>
              <a:rPr lang="es-DO" sz="1600" kern="1200" baseline="0">
                <a:solidFill>
                  <a:schemeClr val="bg1"/>
                </a:solidFill>
                <a:latin typeface="Avenir Next LT Pro" panose="020B0504020202020204" pitchFamily="34" charset="0"/>
              </a:rPr>
              <a:t> millones</a:t>
            </a:r>
            <a:endParaRPr lang="es-DO" sz="1600" kern="1200">
              <a:solidFill>
                <a:schemeClr val="bg1"/>
              </a:solidFill>
              <a:latin typeface="Avenir Next LT Pro" panose="020B0504020202020204" pitchFamily="34" charset="0"/>
            </a:endParaRPr>
          </a:p>
        </xdr:txBody>
      </xdr:sp>
      <xdr:sp macro="" textlink="">
        <xdr:nvSpPr>
          <xdr:cNvPr id="8" name="CuadroTexto 7">
            <a:extLst>
              <a:ext uri="{FF2B5EF4-FFF2-40B4-BE49-F238E27FC236}">
                <a16:creationId xmlns:a16="http://schemas.microsoft.com/office/drawing/2014/main" id="{344B2D27-1DF7-E89C-6F28-13FA4E7A83B5}"/>
              </a:ext>
            </a:extLst>
          </xdr:cNvPr>
          <xdr:cNvSpPr txBox="1"/>
        </xdr:nvSpPr>
        <xdr:spPr>
          <a:xfrm>
            <a:off x="4648200" y="9558338"/>
            <a:ext cx="1419225"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600" kern="1200">
                <a:solidFill>
                  <a:schemeClr val="bg1"/>
                </a:solidFill>
                <a:latin typeface="Avenir Next LT Pro" panose="020B0504020202020204" pitchFamily="34" charset="0"/>
              </a:rPr>
              <a:t>RD$5,795.6</a:t>
            </a:r>
            <a:r>
              <a:rPr lang="es-DO" sz="1600" kern="1200" baseline="0">
                <a:solidFill>
                  <a:schemeClr val="bg1"/>
                </a:solidFill>
                <a:latin typeface="Avenir Next LT Pro" panose="020B0504020202020204" pitchFamily="34" charset="0"/>
              </a:rPr>
              <a:t> millones</a:t>
            </a:r>
            <a:endParaRPr lang="es-DO" sz="1600" kern="1200">
              <a:solidFill>
                <a:schemeClr val="bg1"/>
              </a:solidFill>
              <a:latin typeface="Avenir Next LT Pro" panose="020B0504020202020204" pitchFamily="34" charset="0"/>
            </a:endParaRPr>
          </a:p>
        </xdr:txBody>
      </xdr:sp>
      <xdr:sp macro="" textlink="">
        <xdr:nvSpPr>
          <xdr:cNvPr id="9" name="CuadroTexto 8">
            <a:extLst>
              <a:ext uri="{FF2B5EF4-FFF2-40B4-BE49-F238E27FC236}">
                <a16:creationId xmlns:a16="http://schemas.microsoft.com/office/drawing/2014/main" id="{E54709B2-66A5-A238-F5AD-59F195EB0160}"/>
              </a:ext>
            </a:extLst>
          </xdr:cNvPr>
          <xdr:cNvSpPr txBox="1"/>
        </xdr:nvSpPr>
        <xdr:spPr>
          <a:xfrm>
            <a:off x="6657975" y="9558338"/>
            <a:ext cx="1419225"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600" kern="1200">
                <a:solidFill>
                  <a:schemeClr val="bg1"/>
                </a:solidFill>
                <a:latin typeface="Avenir Next LT Pro" panose="020B0504020202020204" pitchFamily="34" charset="0"/>
              </a:rPr>
              <a:t>RD$4,450.3</a:t>
            </a:r>
            <a:r>
              <a:rPr lang="es-DO" sz="1600" kern="1200" baseline="0">
                <a:solidFill>
                  <a:schemeClr val="bg1"/>
                </a:solidFill>
                <a:latin typeface="Avenir Next LT Pro" panose="020B0504020202020204" pitchFamily="34" charset="0"/>
              </a:rPr>
              <a:t> millones</a:t>
            </a:r>
            <a:endParaRPr lang="es-DO" sz="1600" kern="1200">
              <a:solidFill>
                <a:schemeClr val="bg1"/>
              </a:solidFill>
              <a:latin typeface="Avenir Next LT Pro" panose="020B0504020202020204" pitchFamily="34" charset="0"/>
            </a:endParaRPr>
          </a:p>
        </xdr:txBody>
      </xdr:sp>
      <xdr:sp macro="" textlink="">
        <xdr:nvSpPr>
          <xdr:cNvPr id="10" name="CuadroTexto 9">
            <a:extLst>
              <a:ext uri="{FF2B5EF4-FFF2-40B4-BE49-F238E27FC236}">
                <a16:creationId xmlns:a16="http://schemas.microsoft.com/office/drawing/2014/main" id="{452A5937-6121-C908-0A2F-2C5E558C31B7}"/>
              </a:ext>
            </a:extLst>
          </xdr:cNvPr>
          <xdr:cNvSpPr txBox="1"/>
        </xdr:nvSpPr>
        <xdr:spPr>
          <a:xfrm>
            <a:off x="8801100" y="9558338"/>
            <a:ext cx="1419225"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600" kern="1200">
                <a:solidFill>
                  <a:schemeClr val="bg1"/>
                </a:solidFill>
                <a:latin typeface="Avenir Next LT Pro" panose="020B0504020202020204" pitchFamily="34" charset="0"/>
              </a:rPr>
              <a:t>RD$2,672.6</a:t>
            </a:r>
            <a:r>
              <a:rPr lang="es-DO" sz="1600" kern="1200" baseline="0">
                <a:solidFill>
                  <a:schemeClr val="bg1"/>
                </a:solidFill>
                <a:latin typeface="Avenir Next LT Pro" panose="020B0504020202020204" pitchFamily="34" charset="0"/>
              </a:rPr>
              <a:t> millones</a:t>
            </a:r>
            <a:endParaRPr lang="es-DO" sz="1600" kern="1200">
              <a:solidFill>
                <a:schemeClr val="bg1"/>
              </a:solidFill>
              <a:latin typeface="Avenir Next LT Pro" panose="020B0504020202020204" pitchFamily="34" charset="0"/>
            </a:endParaRPr>
          </a:p>
        </xdr:txBody>
      </xdr:sp>
      <xdr:sp macro="" textlink="">
        <xdr:nvSpPr>
          <xdr:cNvPr id="11" name="CuadroTexto 10">
            <a:extLst>
              <a:ext uri="{FF2B5EF4-FFF2-40B4-BE49-F238E27FC236}">
                <a16:creationId xmlns:a16="http://schemas.microsoft.com/office/drawing/2014/main" id="{1946D7BF-35E1-8733-68C5-3B21B04E3551}"/>
              </a:ext>
            </a:extLst>
          </xdr:cNvPr>
          <xdr:cNvSpPr txBox="1"/>
        </xdr:nvSpPr>
        <xdr:spPr>
          <a:xfrm>
            <a:off x="10848975" y="9558338"/>
            <a:ext cx="1419225"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600" kern="1200">
                <a:solidFill>
                  <a:schemeClr val="bg1"/>
                </a:solidFill>
                <a:latin typeface="Avenir Next LT Pro" panose="020B0504020202020204" pitchFamily="34" charset="0"/>
              </a:rPr>
              <a:t>RD$2,500.0</a:t>
            </a:r>
            <a:r>
              <a:rPr lang="es-DO" sz="1600" kern="1200" baseline="0">
                <a:solidFill>
                  <a:schemeClr val="bg1"/>
                </a:solidFill>
                <a:latin typeface="Avenir Next LT Pro" panose="020B0504020202020204" pitchFamily="34" charset="0"/>
              </a:rPr>
              <a:t> millones</a:t>
            </a:r>
            <a:endParaRPr lang="es-DO" sz="1600" kern="1200">
              <a:solidFill>
                <a:schemeClr val="bg1"/>
              </a:solidFill>
              <a:latin typeface="Avenir Next LT Pro" panose="020B0504020202020204" pitchFamily="34"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381476</xdr:colOff>
      <xdr:row>2</xdr:row>
      <xdr:rowOff>152400</xdr:rowOff>
    </xdr:from>
    <xdr:to>
      <xdr:col>2</xdr:col>
      <xdr:colOff>123303</xdr:colOff>
      <xdr:row>5</xdr:row>
      <xdr:rowOff>188761</xdr:rowOff>
    </xdr:to>
    <xdr:pic>
      <xdr:nvPicPr>
        <xdr:cNvPr id="3" name="Imagen 2">
          <a:extLst>
            <a:ext uri="{FF2B5EF4-FFF2-40B4-BE49-F238E27FC236}">
              <a16:creationId xmlns:a16="http://schemas.microsoft.com/office/drawing/2014/main" id="{1EA9E238-0C7E-413A-A21D-7E0B3F920D83}"/>
            </a:ext>
            <a:ext uri="{147F2762-F138-4A5C-976F-8EAC2B608ADB}">
              <a16:predDERef xmlns:a16="http://schemas.microsoft.com/office/drawing/2014/main" pred="{A2F387B0-5581-4A79-81C6-00103CBB8F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476" y="533400"/>
          <a:ext cx="1265827" cy="607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433298</xdr:colOff>
      <xdr:row>3</xdr:row>
      <xdr:rowOff>9525</xdr:rowOff>
    </xdr:from>
    <xdr:to>
      <xdr:col>12</xdr:col>
      <xdr:colOff>309827</xdr:colOff>
      <xdr:row>6</xdr:row>
      <xdr:rowOff>68434</xdr:rowOff>
    </xdr:to>
    <xdr:pic>
      <xdr:nvPicPr>
        <xdr:cNvPr id="4" name="Imagen 3">
          <a:extLst>
            <a:ext uri="{FF2B5EF4-FFF2-40B4-BE49-F238E27FC236}">
              <a16:creationId xmlns:a16="http://schemas.microsoft.com/office/drawing/2014/main" id="{66FC8D81-34F3-4EC4-B07E-4FF48DE2BB2D}"/>
            </a:ext>
            <a:ext uri="{147F2762-F138-4A5C-976F-8EAC2B608ADB}">
              <a16:predDERef xmlns:a16="http://schemas.microsoft.com/office/drawing/2014/main" pred="{F5D6656F-D14F-42B9-9F99-5F2668F53CF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53298" y="581025"/>
          <a:ext cx="1400529" cy="630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0</xdr:rowOff>
    </xdr:from>
    <xdr:to>
      <xdr:col>0</xdr:col>
      <xdr:colOff>361950</xdr:colOff>
      <xdr:row>4</xdr:row>
      <xdr:rowOff>173355</xdr:rowOff>
    </xdr:to>
    <xdr:pic>
      <xdr:nvPicPr>
        <xdr:cNvPr id="5" name="Imagen 4">
          <a:extLst>
            <a:ext uri="{FF2B5EF4-FFF2-40B4-BE49-F238E27FC236}">
              <a16:creationId xmlns:a16="http://schemas.microsoft.com/office/drawing/2014/main" id="{B5052F2B-5CBF-4FB8-A57F-CC57E1A3C66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30" y="0"/>
          <a:ext cx="3524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10</xdr:row>
      <xdr:rowOff>104775</xdr:rowOff>
    </xdr:from>
    <xdr:to>
      <xdr:col>12</xdr:col>
      <xdr:colOff>600076</xdr:colOff>
      <xdr:row>30</xdr:row>
      <xdr:rowOff>71439</xdr:rowOff>
    </xdr:to>
    <xdr:grpSp>
      <xdr:nvGrpSpPr>
        <xdr:cNvPr id="6" name="Grupo 5">
          <a:extLst>
            <a:ext uri="{FF2B5EF4-FFF2-40B4-BE49-F238E27FC236}">
              <a16:creationId xmlns:a16="http://schemas.microsoft.com/office/drawing/2014/main" id="{18CAED20-5B5A-45B5-A686-F90794FDA7D2}"/>
            </a:ext>
          </a:extLst>
        </xdr:cNvPr>
        <xdr:cNvGrpSpPr/>
      </xdr:nvGrpSpPr>
      <xdr:grpSpPr>
        <a:xfrm>
          <a:off x="333375" y="2009775"/>
          <a:ext cx="9410701" cy="3776664"/>
          <a:chOff x="2314574" y="6367461"/>
          <a:chExt cx="10258426" cy="4100514"/>
        </a:xfrm>
      </xdr:grpSpPr>
      <xdr:graphicFrame macro="">
        <xdr:nvGraphicFramePr>
          <xdr:cNvPr id="7" name="Diagrama 6">
            <a:extLst>
              <a:ext uri="{FF2B5EF4-FFF2-40B4-BE49-F238E27FC236}">
                <a16:creationId xmlns:a16="http://schemas.microsoft.com/office/drawing/2014/main" id="{A73CBC99-E94F-5A92-7D17-15D7F079AAEC}"/>
              </a:ext>
            </a:extLst>
          </xdr:cNvPr>
          <xdr:cNvGraphicFramePr/>
        </xdr:nvGraphicFramePr>
        <xdr:xfrm>
          <a:off x="2314574" y="6367461"/>
          <a:ext cx="10258426" cy="4100514"/>
        </xdr:xfrm>
        <a:graphic>
          <a:graphicData uri="http://schemas.openxmlformats.org/drawingml/2006/diagram">
            <dgm:relIds xmlns:dgm="http://schemas.openxmlformats.org/drawingml/2006/diagram" xmlns:r="http://schemas.openxmlformats.org/officeDocument/2006/relationships" r:dm="rId4" r:lo="rId5" r:qs="rId6" r:cs="rId7"/>
          </a:graphicData>
        </a:graphic>
      </xdr:graphicFrame>
      <xdr:sp macro="" textlink="">
        <xdr:nvSpPr>
          <xdr:cNvPr id="8" name="CuadroTexto 7">
            <a:extLst>
              <a:ext uri="{FF2B5EF4-FFF2-40B4-BE49-F238E27FC236}">
                <a16:creationId xmlns:a16="http://schemas.microsoft.com/office/drawing/2014/main" id="{DEE1DCE4-0767-A50B-FCDA-C108D3E40CEE}"/>
              </a:ext>
            </a:extLst>
          </xdr:cNvPr>
          <xdr:cNvSpPr txBox="1"/>
        </xdr:nvSpPr>
        <xdr:spPr>
          <a:xfrm>
            <a:off x="2657475" y="9558338"/>
            <a:ext cx="1419225"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600" kern="1200">
                <a:solidFill>
                  <a:schemeClr val="bg1"/>
                </a:solidFill>
                <a:latin typeface="Avenir Next LT Pro" panose="020B0504020202020204" pitchFamily="34" charset="0"/>
              </a:rPr>
              <a:t>RD$629.5</a:t>
            </a:r>
            <a:r>
              <a:rPr lang="es-DO" sz="1600" kern="1200" baseline="0">
                <a:solidFill>
                  <a:schemeClr val="bg1"/>
                </a:solidFill>
                <a:latin typeface="Avenir Next LT Pro" panose="020B0504020202020204" pitchFamily="34" charset="0"/>
              </a:rPr>
              <a:t> millones</a:t>
            </a:r>
            <a:endParaRPr lang="es-DO" sz="1600" kern="1200">
              <a:solidFill>
                <a:schemeClr val="bg1"/>
              </a:solidFill>
              <a:latin typeface="Avenir Next LT Pro" panose="020B0504020202020204" pitchFamily="34" charset="0"/>
            </a:endParaRPr>
          </a:p>
        </xdr:txBody>
      </xdr:sp>
      <xdr:sp macro="" textlink="">
        <xdr:nvSpPr>
          <xdr:cNvPr id="9" name="CuadroTexto 8">
            <a:extLst>
              <a:ext uri="{FF2B5EF4-FFF2-40B4-BE49-F238E27FC236}">
                <a16:creationId xmlns:a16="http://schemas.microsoft.com/office/drawing/2014/main" id="{A5995FF9-24DC-DED7-2DED-9C320579AAED}"/>
              </a:ext>
            </a:extLst>
          </xdr:cNvPr>
          <xdr:cNvSpPr txBox="1"/>
        </xdr:nvSpPr>
        <xdr:spPr>
          <a:xfrm>
            <a:off x="4648200" y="9558338"/>
            <a:ext cx="1419225"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600" kern="1200">
                <a:solidFill>
                  <a:schemeClr val="bg1"/>
                </a:solidFill>
                <a:latin typeface="Avenir Next LT Pro" panose="020B0504020202020204" pitchFamily="34" charset="0"/>
              </a:rPr>
              <a:t>RD$237.4</a:t>
            </a:r>
            <a:r>
              <a:rPr lang="es-DO" sz="1600" kern="1200" baseline="0">
                <a:solidFill>
                  <a:schemeClr val="bg1"/>
                </a:solidFill>
                <a:latin typeface="Avenir Next LT Pro" panose="020B0504020202020204" pitchFamily="34" charset="0"/>
              </a:rPr>
              <a:t> millones</a:t>
            </a:r>
            <a:endParaRPr lang="es-DO" sz="1600" kern="1200">
              <a:solidFill>
                <a:schemeClr val="bg1"/>
              </a:solidFill>
              <a:latin typeface="Avenir Next LT Pro" panose="020B0504020202020204" pitchFamily="34" charset="0"/>
            </a:endParaRPr>
          </a:p>
        </xdr:txBody>
      </xdr:sp>
      <xdr:sp macro="" textlink="">
        <xdr:nvSpPr>
          <xdr:cNvPr id="10" name="CuadroTexto 9">
            <a:extLst>
              <a:ext uri="{FF2B5EF4-FFF2-40B4-BE49-F238E27FC236}">
                <a16:creationId xmlns:a16="http://schemas.microsoft.com/office/drawing/2014/main" id="{BE9E3618-0C88-5E99-87C3-B7161FA2E973}"/>
              </a:ext>
            </a:extLst>
          </xdr:cNvPr>
          <xdr:cNvSpPr txBox="1"/>
        </xdr:nvSpPr>
        <xdr:spPr>
          <a:xfrm>
            <a:off x="6657975" y="9558338"/>
            <a:ext cx="1419225"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600" kern="1200">
                <a:solidFill>
                  <a:schemeClr val="bg1"/>
                </a:solidFill>
                <a:latin typeface="Avenir Next LT Pro" panose="020B0504020202020204" pitchFamily="34" charset="0"/>
              </a:rPr>
              <a:t>RD$67.5</a:t>
            </a:r>
            <a:r>
              <a:rPr lang="es-DO" sz="1600" kern="1200" baseline="0">
                <a:solidFill>
                  <a:schemeClr val="bg1"/>
                </a:solidFill>
                <a:latin typeface="Avenir Next LT Pro" panose="020B0504020202020204" pitchFamily="34" charset="0"/>
              </a:rPr>
              <a:t> millones</a:t>
            </a:r>
            <a:endParaRPr lang="es-DO" sz="1600" kern="1200">
              <a:solidFill>
                <a:schemeClr val="bg1"/>
              </a:solidFill>
              <a:latin typeface="Avenir Next LT Pro" panose="020B0504020202020204" pitchFamily="34" charset="0"/>
            </a:endParaRPr>
          </a:p>
        </xdr:txBody>
      </xdr:sp>
      <xdr:sp macro="" textlink="">
        <xdr:nvSpPr>
          <xdr:cNvPr id="11" name="CuadroTexto 10">
            <a:extLst>
              <a:ext uri="{FF2B5EF4-FFF2-40B4-BE49-F238E27FC236}">
                <a16:creationId xmlns:a16="http://schemas.microsoft.com/office/drawing/2014/main" id="{A2FB9436-A519-10B9-F2BA-27D46CDD1511}"/>
              </a:ext>
            </a:extLst>
          </xdr:cNvPr>
          <xdr:cNvSpPr txBox="1"/>
        </xdr:nvSpPr>
        <xdr:spPr>
          <a:xfrm>
            <a:off x="8801100" y="9558338"/>
            <a:ext cx="1419225"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600" kern="1200">
                <a:solidFill>
                  <a:schemeClr val="bg1"/>
                </a:solidFill>
                <a:latin typeface="Avenir Next LT Pro" panose="020B0504020202020204" pitchFamily="34" charset="0"/>
              </a:rPr>
              <a:t>RD$66.8</a:t>
            </a:r>
            <a:r>
              <a:rPr lang="es-DO" sz="1600" kern="1200" baseline="0">
                <a:solidFill>
                  <a:schemeClr val="bg1"/>
                </a:solidFill>
                <a:latin typeface="Avenir Next LT Pro" panose="020B0504020202020204" pitchFamily="34" charset="0"/>
              </a:rPr>
              <a:t> millones</a:t>
            </a:r>
            <a:endParaRPr lang="es-DO" sz="1600" kern="1200">
              <a:solidFill>
                <a:schemeClr val="bg1"/>
              </a:solidFill>
              <a:latin typeface="Avenir Next LT Pro" panose="020B0504020202020204" pitchFamily="34" charset="0"/>
            </a:endParaRPr>
          </a:p>
        </xdr:txBody>
      </xdr:sp>
      <xdr:sp macro="" textlink="">
        <xdr:nvSpPr>
          <xdr:cNvPr id="12" name="CuadroTexto 11">
            <a:extLst>
              <a:ext uri="{FF2B5EF4-FFF2-40B4-BE49-F238E27FC236}">
                <a16:creationId xmlns:a16="http://schemas.microsoft.com/office/drawing/2014/main" id="{2FDC66B4-40AB-8813-7D85-B1992B0E7702}"/>
              </a:ext>
            </a:extLst>
          </xdr:cNvPr>
          <xdr:cNvSpPr txBox="1"/>
        </xdr:nvSpPr>
        <xdr:spPr>
          <a:xfrm>
            <a:off x="10848975" y="9558338"/>
            <a:ext cx="1419225"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600" kern="1200">
                <a:solidFill>
                  <a:schemeClr val="bg1"/>
                </a:solidFill>
                <a:latin typeface="Avenir Next LT Pro" panose="020B0504020202020204" pitchFamily="34" charset="0"/>
              </a:rPr>
              <a:t>RD$58.0</a:t>
            </a:r>
            <a:r>
              <a:rPr lang="es-DO" sz="1600" kern="1200" baseline="0">
                <a:solidFill>
                  <a:schemeClr val="bg1"/>
                </a:solidFill>
                <a:latin typeface="Avenir Next LT Pro" panose="020B0504020202020204" pitchFamily="34" charset="0"/>
              </a:rPr>
              <a:t> millones</a:t>
            </a:r>
            <a:endParaRPr lang="es-DO" sz="1600" kern="1200">
              <a:solidFill>
                <a:schemeClr val="bg1"/>
              </a:solidFill>
              <a:latin typeface="Avenir Next LT Pro" panose="020B0504020202020204" pitchFamily="34" charset="0"/>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283488</xdr:colOff>
      <xdr:row>3</xdr:row>
      <xdr:rowOff>66936</xdr:rowOff>
    </xdr:to>
    <xdr:pic>
      <xdr:nvPicPr>
        <xdr:cNvPr id="2" name="Imagen 1">
          <a:extLst>
            <a:ext uri="{FF2B5EF4-FFF2-40B4-BE49-F238E27FC236}">
              <a16:creationId xmlns:a16="http://schemas.microsoft.com/office/drawing/2014/main" id="{90E3EC00-4004-48ED-9840-209F46FFE3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3488" cy="619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670036</xdr:colOff>
      <xdr:row>0</xdr:row>
      <xdr:rowOff>71708</xdr:rowOff>
    </xdr:from>
    <xdr:to>
      <xdr:col>10</xdr:col>
      <xdr:colOff>72390</xdr:colOff>
      <xdr:row>3</xdr:row>
      <xdr:rowOff>160690</xdr:rowOff>
    </xdr:to>
    <xdr:pic>
      <xdr:nvPicPr>
        <xdr:cNvPr id="3" name="Imagen 2">
          <a:extLst>
            <a:ext uri="{FF2B5EF4-FFF2-40B4-BE49-F238E27FC236}">
              <a16:creationId xmlns:a16="http://schemas.microsoft.com/office/drawing/2014/main" id="{A48A160D-680F-4CB8-86B4-6939E39267C7}"/>
            </a:ext>
            <a:ext uri="{147F2762-F138-4A5C-976F-8EAC2B608ADB}">
              <a16:predDERef xmlns:a16="http://schemas.microsoft.com/office/drawing/2014/main" pred="{B8D2EB54-1DD0-4022-B829-A1C5152ADA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66036" y="71708"/>
          <a:ext cx="1364504" cy="641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397629</xdr:colOff>
      <xdr:row>0</xdr:row>
      <xdr:rowOff>3780</xdr:rowOff>
    </xdr:from>
    <xdr:to>
      <xdr:col>2</xdr:col>
      <xdr:colOff>179431</xdr:colOff>
      <xdr:row>3</xdr:row>
      <xdr:rowOff>123820</xdr:rowOff>
    </xdr:to>
    <xdr:pic>
      <xdr:nvPicPr>
        <xdr:cNvPr id="4" name="Imagen 3">
          <a:extLst>
            <a:ext uri="{FF2B5EF4-FFF2-40B4-BE49-F238E27FC236}">
              <a16:creationId xmlns:a16="http://schemas.microsoft.com/office/drawing/2014/main" id="{A8C14967-3D6A-475A-B5BE-923D9BCFD560}"/>
            </a:ext>
            <a:ext uri="{147F2762-F138-4A5C-976F-8EAC2B608ADB}">
              <a16:predDERef xmlns:a16="http://schemas.microsoft.com/office/drawing/2014/main" pred="{8714B502-4689-4B0F-82BB-DDFC6525D37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7629" y="3780"/>
          <a:ext cx="1305802" cy="6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209550</xdr:colOff>
      <xdr:row>18</xdr:row>
      <xdr:rowOff>133349</xdr:rowOff>
    </xdr:from>
    <xdr:to>
      <xdr:col>7</xdr:col>
      <xdr:colOff>333374</xdr:colOff>
      <xdr:row>21</xdr:row>
      <xdr:rowOff>180974</xdr:rowOff>
    </xdr:to>
    <xdr:sp macro="" textlink="">
      <xdr:nvSpPr>
        <xdr:cNvPr id="5" name="CuadroTexto 4">
          <a:extLst>
            <a:ext uri="{FF2B5EF4-FFF2-40B4-BE49-F238E27FC236}">
              <a16:creationId xmlns:a16="http://schemas.microsoft.com/office/drawing/2014/main" id="{B612525B-4AC4-4A51-8D46-3DE7DABE6D10}"/>
            </a:ext>
            <a:ext uri="{147F2762-F138-4A5C-976F-8EAC2B608ADB}">
              <a16:predDERef xmlns:a16="http://schemas.microsoft.com/office/drawing/2014/main" pred="{204D44C9-DB7C-4876-91D7-40DBB9C6FC66}"/>
            </a:ext>
          </a:extLst>
        </xdr:cNvPr>
        <xdr:cNvSpPr txBox="1"/>
      </xdr:nvSpPr>
      <xdr:spPr>
        <a:xfrm>
          <a:off x="3257550" y="3552824"/>
          <a:ext cx="2409824"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DO" sz="1050" b="1">
              <a:solidFill>
                <a:schemeClr val="bg1"/>
              </a:solidFill>
              <a:latin typeface="Avenir Next LT Pro" panose="020B0504020202020204" pitchFamily="34" charset="0"/>
            </a:rPr>
            <a:t>Impuesto sobre la renta proveniente de salarios </a:t>
          </a:r>
        </a:p>
        <a:p>
          <a:pPr algn="ctr"/>
          <a:r>
            <a:rPr lang="es-DO" sz="1050" b="1">
              <a:solidFill>
                <a:schemeClr val="bg1"/>
              </a:solidFill>
              <a:latin typeface="Avenir Next LT Pro" panose="020B0504020202020204" pitchFamily="34" charset="0"/>
            </a:rPr>
            <a:t>5,693.4 </a:t>
          </a:r>
        </a:p>
      </xdr:txBody>
    </xdr:sp>
    <xdr:clientData/>
  </xdr:twoCellAnchor>
  <xdr:twoCellAnchor editAs="oneCell">
    <xdr:from>
      <xdr:col>0</xdr:col>
      <xdr:colOff>485775</xdr:colOff>
      <xdr:row>11</xdr:row>
      <xdr:rowOff>24765</xdr:rowOff>
    </xdr:from>
    <xdr:to>
      <xdr:col>9</xdr:col>
      <xdr:colOff>249738</xdr:colOff>
      <xdr:row>24</xdr:row>
      <xdr:rowOff>135255</xdr:rowOff>
    </xdr:to>
    <xdr:pic>
      <xdr:nvPicPr>
        <xdr:cNvPr id="7" name="Picture 1" descr="A heart with a pulse line&#10;&#10;Description automatically generated">
          <a:extLst>
            <a:ext uri="{FF2B5EF4-FFF2-40B4-BE49-F238E27FC236}">
              <a16:creationId xmlns:a16="http://schemas.microsoft.com/office/drawing/2014/main" id="{F813DD53-4523-59CD-94EF-3BAC2CF7F6C0}"/>
            </a:ext>
          </a:extLst>
        </xdr:cNvPr>
        <xdr:cNvPicPr>
          <a:picLocks noChangeAspect="1"/>
        </xdr:cNvPicPr>
      </xdr:nvPicPr>
      <xdr:blipFill>
        <a:blip xmlns:r="http://schemas.openxmlformats.org/officeDocument/2006/relationships" r:embed="rId4"/>
        <a:stretch>
          <a:fillRect/>
        </a:stretch>
      </xdr:blipFill>
      <xdr:spPr>
        <a:xfrm>
          <a:off x="485775" y="2053590"/>
          <a:ext cx="7012488" cy="246316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218167</xdr:colOff>
      <xdr:row>3</xdr:row>
      <xdr:rowOff>103281</xdr:rowOff>
    </xdr:from>
    <xdr:to>
      <xdr:col>20</xdr:col>
      <xdr:colOff>260050</xdr:colOff>
      <xdr:row>44</xdr:row>
      <xdr:rowOff>115169</xdr:rowOff>
    </xdr:to>
    <mc:AlternateContent xmlns:mc="http://schemas.openxmlformats.org/markup-compatibility/2006">
      <mc:Choice xmlns:cx4="http://schemas.microsoft.com/office/drawing/2016/5/10/chartex" Requires="cx4">
        <xdr:graphicFrame macro="">
          <xdr:nvGraphicFramePr>
            <xdr:cNvPr id="2" name="Gráfico 4">
              <a:extLst>
                <a:ext uri="{FF2B5EF4-FFF2-40B4-BE49-F238E27FC236}">
                  <a16:creationId xmlns:a16="http://schemas.microsoft.com/office/drawing/2014/main" id="{BB563D08-FD4B-4B62-B735-88925B629D9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5304517" y="674781"/>
              <a:ext cx="11471883" cy="7831913"/>
            </a:xfrm>
            <a:prstGeom prst="rect">
              <a:avLst/>
            </a:prstGeom>
            <a:solidFill>
              <a:prstClr val="white"/>
            </a:solidFill>
            <a:ln w="1">
              <a:solidFill>
                <a:prstClr val="green"/>
              </a:solidFill>
            </a:ln>
          </xdr:spPr>
          <xdr:txBody>
            <a:bodyPr vertOverflow="clip" horzOverflow="clip"/>
            <a:lstStyle/>
            <a:p>
              <a:r>
                <a:rPr lang="es-DO" sz="1100"/>
                <a:t>Este gráfico no está disponible en su versión de Excel.
Si edita esta forma o guarda el libro en un formato de archivo diferente, el gráfico no se podrá utilizar.</a:t>
              </a:r>
            </a:p>
          </xdr:txBody>
        </xdr:sp>
      </mc:Fallback>
    </mc:AlternateContent>
    <xdr:clientData/>
  </xdr:twoCellAnchor>
  <xdr:twoCellAnchor>
    <xdr:from>
      <xdr:col>7</xdr:col>
      <xdr:colOff>572017</xdr:colOff>
      <xdr:row>8</xdr:row>
      <xdr:rowOff>62873</xdr:rowOff>
    </xdr:from>
    <xdr:to>
      <xdr:col>8</xdr:col>
      <xdr:colOff>751667</xdr:colOff>
      <xdr:row>9</xdr:row>
      <xdr:rowOff>49539</xdr:rowOff>
    </xdr:to>
    <xdr:sp macro="" textlink="">
      <xdr:nvSpPr>
        <xdr:cNvPr id="3" name="CuadroTexto 2">
          <a:extLst>
            <a:ext uri="{FF2B5EF4-FFF2-40B4-BE49-F238E27FC236}">
              <a16:creationId xmlns:a16="http://schemas.microsoft.com/office/drawing/2014/main" id="{D86EFCE9-1AC4-4446-B5A6-A3BF4E47B023}"/>
            </a:ext>
          </a:extLst>
        </xdr:cNvPr>
        <xdr:cNvSpPr txBox="1"/>
      </xdr:nvSpPr>
      <xdr:spPr>
        <a:xfrm>
          <a:off x="7363342" y="1525913"/>
          <a:ext cx="958795" cy="175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Monte Cristi</a:t>
          </a:r>
        </a:p>
      </xdr:txBody>
    </xdr:sp>
    <xdr:clientData/>
  </xdr:twoCellAnchor>
  <xdr:twoCellAnchor>
    <xdr:from>
      <xdr:col>7</xdr:col>
      <xdr:colOff>300282</xdr:colOff>
      <xdr:row>12</xdr:row>
      <xdr:rowOff>125844</xdr:rowOff>
    </xdr:from>
    <xdr:to>
      <xdr:col>8</xdr:col>
      <xdr:colOff>255166</xdr:colOff>
      <xdr:row>13</xdr:row>
      <xdr:rowOff>153257</xdr:rowOff>
    </xdr:to>
    <xdr:sp macro="" textlink="">
      <xdr:nvSpPr>
        <xdr:cNvPr id="4" name="CuadroTexto 3">
          <a:extLst>
            <a:ext uri="{FF2B5EF4-FFF2-40B4-BE49-F238E27FC236}">
              <a16:creationId xmlns:a16="http://schemas.microsoft.com/office/drawing/2014/main" id="{42FF0FC5-9BE5-4C99-94B6-0B81691091F3}"/>
            </a:ext>
          </a:extLst>
        </xdr:cNvPr>
        <xdr:cNvSpPr txBox="1"/>
      </xdr:nvSpPr>
      <xdr:spPr>
        <a:xfrm>
          <a:off x="7089702" y="2320404"/>
          <a:ext cx="734029" cy="204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Dajabón</a:t>
          </a:r>
        </a:p>
      </xdr:txBody>
    </xdr:sp>
    <xdr:clientData/>
  </xdr:twoCellAnchor>
  <xdr:twoCellAnchor>
    <xdr:from>
      <xdr:col>9</xdr:col>
      <xdr:colOff>648327</xdr:colOff>
      <xdr:row>15</xdr:row>
      <xdr:rowOff>22658</xdr:rowOff>
    </xdr:from>
    <xdr:to>
      <xdr:col>10</xdr:col>
      <xdr:colOff>533695</xdr:colOff>
      <xdr:row>17</xdr:row>
      <xdr:rowOff>139964</xdr:rowOff>
    </xdr:to>
    <xdr:sp macro="" textlink="">
      <xdr:nvSpPr>
        <xdr:cNvPr id="5" name="CuadroTexto 4">
          <a:extLst>
            <a:ext uri="{FF2B5EF4-FFF2-40B4-BE49-F238E27FC236}">
              <a16:creationId xmlns:a16="http://schemas.microsoft.com/office/drawing/2014/main" id="{204E4D4A-059E-456B-ADC7-C57D7B3F6864}"/>
            </a:ext>
          </a:extLst>
        </xdr:cNvPr>
        <xdr:cNvSpPr txBox="1"/>
      </xdr:nvSpPr>
      <xdr:spPr>
        <a:xfrm>
          <a:off x="9001752" y="2752523"/>
          <a:ext cx="666418" cy="479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Santiago</a:t>
          </a:r>
        </a:p>
        <a:p>
          <a:pPr algn="ctr"/>
          <a:r>
            <a:rPr lang="es-DO" sz="900" b="1">
              <a:solidFill>
                <a:sysClr val="windowText" lastClr="000000"/>
              </a:solidFill>
              <a:latin typeface="Times New Roman" panose="02020603050405020304" pitchFamily="18" charset="0"/>
              <a:cs typeface="Times New Roman" panose="02020603050405020304" pitchFamily="18" charset="0"/>
            </a:rPr>
            <a:t>389.7</a:t>
          </a:r>
        </a:p>
      </xdr:txBody>
    </xdr:sp>
    <xdr:clientData/>
  </xdr:twoCellAnchor>
  <xdr:twoCellAnchor>
    <xdr:from>
      <xdr:col>8</xdr:col>
      <xdr:colOff>131682</xdr:colOff>
      <xdr:row>13</xdr:row>
      <xdr:rowOff>168727</xdr:rowOff>
    </xdr:from>
    <xdr:to>
      <xdr:col>9</xdr:col>
      <xdr:colOff>48738</xdr:colOff>
      <xdr:row>17</xdr:row>
      <xdr:rowOff>52009</xdr:rowOff>
    </xdr:to>
    <xdr:sp macro="" textlink="">
      <xdr:nvSpPr>
        <xdr:cNvPr id="6" name="CuadroTexto 5">
          <a:extLst>
            <a:ext uri="{FF2B5EF4-FFF2-40B4-BE49-F238E27FC236}">
              <a16:creationId xmlns:a16="http://schemas.microsoft.com/office/drawing/2014/main" id="{FC04852A-5F91-42D3-A3C7-01EC18FD43D5}"/>
            </a:ext>
          </a:extLst>
        </xdr:cNvPr>
        <xdr:cNvSpPr txBox="1"/>
      </xdr:nvSpPr>
      <xdr:spPr>
        <a:xfrm>
          <a:off x="7707867" y="2544262"/>
          <a:ext cx="696201" cy="6071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Santiago Rodríguez</a:t>
          </a:r>
        </a:p>
        <a:p>
          <a:pPr algn="ctr"/>
          <a:r>
            <a:rPr lang="es-DO" sz="900" b="1">
              <a:solidFill>
                <a:sysClr val="windowText" lastClr="000000"/>
              </a:solidFill>
              <a:latin typeface="Times New Roman" panose="02020603050405020304" pitchFamily="18" charset="0"/>
              <a:cs typeface="Times New Roman" panose="02020603050405020304" pitchFamily="18" charset="0"/>
            </a:rPr>
            <a:t>4.6</a:t>
          </a:r>
        </a:p>
      </xdr:txBody>
    </xdr:sp>
    <xdr:clientData/>
  </xdr:twoCellAnchor>
  <xdr:twoCellAnchor>
    <xdr:from>
      <xdr:col>9</xdr:col>
      <xdr:colOff>220165</xdr:colOff>
      <xdr:row>10</xdr:row>
      <xdr:rowOff>74414</xdr:rowOff>
    </xdr:from>
    <xdr:to>
      <xdr:col>10</xdr:col>
      <xdr:colOff>144488</xdr:colOff>
      <xdr:row>11</xdr:row>
      <xdr:rowOff>138259</xdr:rowOff>
    </xdr:to>
    <xdr:sp macro="" textlink="">
      <xdr:nvSpPr>
        <xdr:cNvPr id="7" name="CuadroTexto 6">
          <a:extLst>
            <a:ext uri="{FF2B5EF4-FFF2-40B4-BE49-F238E27FC236}">
              <a16:creationId xmlns:a16="http://schemas.microsoft.com/office/drawing/2014/main" id="{57D41D49-56F6-4634-B843-221234E4F5C4}"/>
            </a:ext>
          </a:extLst>
        </xdr:cNvPr>
        <xdr:cNvSpPr txBox="1"/>
      </xdr:nvSpPr>
      <xdr:spPr>
        <a:xfrm>
          <a:off x="8571685" y="1903214"/>
          <a:ext cx="705373" cy="2410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Valverde</a:t>
          </a:r>
        </a:p>
      </xdr:txBody>
    </xdr:sp>
    <xdr:clientData/>
  </xdr:twoCellAnchor>
  <xdr:twoCellAnchor>
    <xdr:from>
      <xdr:col>9</xdr:col>
      <xdr:colOff>714766</xdr:colOff>
      <xdr:row>7</xdr:row>
      <xdr:rowOff>160708</xdr:rowOff>
    </xdr:from>
    <xdr:to>
      <xdr:col>11</xdr:col>
      <xdr:colOff>188703</xdr:colOff>
      <xdr:row>9</xdr:row>
      <xdr:rowOff>48645</xdr:rowOff>
    </xdr:to>
    <xdr:sp macro="" textlink="">
      <xdr:nvSpPr>
        <xdr:cNvPr id="8" name="CuadroTexto 7">
          <a:extLst>
            <a:ext uri="{FF2B5EF4-FFF2-40B4-BE49-F238E27FC236}">
              <a16:creationId xmlns:a16="http://schemas.microsoft.com/office/drawing/2014/main" id="{6CB5588B-176C-44ED-A63B-B17681B6C491}"/>
            </a:ext>
          </a:extLst>
        </xdr:cNvPr>
        <xdr:cNvSpPr txBox="1"/>
      </xdr:nvSpPr>
      <xdr:spPr>
        <a:xfrm>
          <a:off x="9066286" y="1448488"/>
          <a:ext cx="1037942" cy="249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Puerto</a:t>
          </a:r>
          <a:r>
            <a:rPr lang="es-DO" sz="900" b="1" baseline="0">
              <a:solidFill>
                <a:sysClr val="windowText" lastClr="000000"/>
              </a:solidFill>
              <a:latin typeface="Times New Roman" panose="02020603050405020304" pitchFamily="18" charset="0"/>
              <a:cs typeface="Times New Roman" panose="02020603050405020304" pitchFamily="18" charset="0"/>
            </a:rPr>
            <a:t> Plata</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8</xdr:col>
      <xdr:colOff>336103</xdr:colOff>
      <xdr:row>21</xdr:row>
      <xdr:rowOff>130883</xdr:rowOff>
    </xdr:from>
    <xdr:to>
      <xdr:col>9</xdr:col>
      <xdr:colOff>412079</xdr:colOff>
      <xdr:row>23</xdr:row>
      <xdr:rowOff>32751</xdr:rowOff>
    </xdr:to>
    <xdr:sp macro="" textlink="">
      <xdr:nvSpPr>
        <xdr:cNvPr id="9" name="CuadroTexto 8">
          <a:extLst>
            <a:ext uri="{FF2B5EF4-FFF2-40B4-BE49-F238E27FC236}">
              <a16:creationId xmlns:a16="http://schemas.microsoft.com/office/drawing/2014/main" id="{CDE60524-D2F9-4272-AD54-0ADC8D79E09D}"/>
            </a:ext>
          </a:extLst>
        </xdr:cNvPr>
        <xdr:cNvSpPr txBox="1"/>
      </xdr:nvSpPr>
      <xdr:spPr>
        <a:xfrm>
          <a:off x="7906573" y="3954218"/>
          <a:ext cx="857026" cy="258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San</a:t>
          </a:r>
          <a:r>
            <a:rPr lang="es-DO" sz="900" b="1" baseline="0">
              <a:solidFill>
                <a:sysClr val="windowText" lastClr="000000"/>
              </a:solidFill>
              <a:latin typeface="Times New Roman" panose="02020603050405020304" pitchFamily="18" charset="0"/>
              <a:cs typeface="Times New Roman" panose="02020603050405020304" pitchFamily="18" charset="0"/>
            </a:rPr>
            <a:t> Juan</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7</xdr:col>
      <xdr:colOff>261937</xdr:colOff>
      <xdr:row>19</xdr:row>
      <xdr:rowOff>30809</xdr:rowOff>
    </xdr:from>
    <xdr:to>
      <xdr:col>8</xdr:col>
      <xdr:colOff>316214</xdr:colOff>
      <xdr:row>20</xdr:row>
      <xdr:rowOff>107989</xdr:rowOff>
    </xdr:to>
    <xdr:sp macro="" textlink="">
      <xdr:nvSpPr>
        <xdr:cNvPr id="10" name="CuadroTexto 9">
          <a:extLst>
            <a:ext uri="{FF2B5EF4-FFF2-40B4-BE49-F238E27FC236}">
              <a16:creationId xmlns:a16="http://schemas.microsoft.com/office/drawing/2014/main" id="{F5833726-0B86-4141-83CC-7B02EC89F4B5}"/>
            </a:ext>
          </a:extLst>
        </xdr:cNvPr>
        <xdr:cNvSpPr txBox="1"/>
      </xdr:nvSpPr>
      <xdr:spPr>
        <a:xfrm>
          <a:off x="7051357" y="3486479"/>
          <a:ext cx="839137" cy="25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Elías</a:t>
          </a:r>
          <a:r>
            <a:rPr lang="es-DO" sz="900" b="1" baseline="0">
              <a:solidFill>
                <a:sysClr val="windowText" lastClr="000000"/>
              </a:solidFill>
              <a:latin typeface="Times New Roman" panose="02020603050405020304" pitchFamily="18" charset="0"/>
              <a:cs typeface="Times New Roman" panose="02020603050405020304" pitchFamily="18" charset="0"/>
            </a:rPr>
            <a:t> Piña</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10</xdr:col>
      <xdr:colOff>340086</xdr:colOff>
      <xdr:row>19</xdr:row>
      <xdr:rowOff>127578</xdr:rowOff>
    </xdr:from>
    <xdr:to>
      <xdr:col>11</xdr:col>
      <xdr:colOff>392458</xdr:colOff>
      <xdr:row>22</xdr:row>
      <xdr:rowOff>25051</xdr:rowOff>
    </xdr:to>
    <xdr:sp macro="" textlink="">
      <xdr:nvSpPr>
        <xdr:cNvPr id="11" name="CuadroTexto 10">
          <a:extLst>
            <a:ext uri="{FF2B5EF4-FFF2-40B4-BE49-F238E27FC236}">
              <a16:creationId xmlns:a16="http://schemas.microsoft.com/office/drawing/2014/main" id="{D96672B8-162F-4E15-A089-4472B9512F56}"/>
            </a:ext>
          </a:extLst>
        </xdr:cNvPr>
        <xdr:cNvSpPr txBox="1"/>
      </xdr:nvSpPr>
      <xdr:spPr>
        <a:xfrm>
          <a:off x="9474561" y="3588963"/>
          <a:ext cx="837232" cy="43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La</a:t>
          </a:r>
          <a:r>
            <a:rPr lang="es-DO" sz="900" b="1" baseline="0">
              <a:solidFill>
                <a:sysClr val="windowText" lastClr="000000"/>
              </a:solidFill>
              <a:latin typeface="Times New Roman" panose="02020603050405020304" pitchFamily="18" charset="0"/>
              <a:cs typeface="Times New Roman" panose="02020603050405020304" pitchFamily="18" charset="0"/>
            </a:rPr>
            <a:t> Vega</a:t>
          </a:r>
        </a:p>
        <a:p>
          <a:pPr algn="ctr"/>
          <a:r>
            <a:rPr lang="es-DO" sz="900" b="1" baseline="0">
              <a:solidFill>
                <a:sysClr val="windowText" lastClr="000000"/>
              </a:solidFill>
              <a:latin typeface="Times New Roman" panose="02020603050405020304" pitchFamily="18" charset="0"/>
              <a:cs typeface="Times New Roman" panose="02020603050405020304" pitchFamily="18" charset="0"/>
            </a:rPr>
            <a:t>230.7</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11</xdr:col>
      <xdr:colOff>414982</xdr:colOff>
      <xdr:row>10</xdr:row>
      <xdr:rowOff>69223</xdr:rowOff>
    </xdr:from>
    <xdr:to>
      <xdr:col>12</xdr:col>
      <xdr:colOff>461639</xdr:colOff>
      <xdr:row>11</xdr:row>
      <xdr:rowOff>150808</xdr:rowOff>
    </xdr:to>
    <xdr:sp macro="" textlink="">
      <xdr:nvSpPr>
        <xdr:cNvPr id="12" name="CuadroTexto 11">
          <a:extLst>
            <a:ext uri="{FF2B5EF4-FFF2-40B4-BE49-F238E27FC236}">
              <a16:creationId xmlns:a16="http://schemas.microsoft.com/office/drawing/2014/main" id="{E1F86642-C948-4825-934D-5FF6B4A5735C}"/>
            </a:ext>
          </a:extLst>
        </xdr:cNvPr>
        <xdr:cNvSpPr txBox="1"/>
      </xdr:nvSpPr>
      <xdr:spPr>
        <a:xfrm>
          <a:off x="10328602" y="1896118"/>
          <a:ext cx="831517" cy="264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Espaillat</a:t>
          </a:r>
        </a:p>
      </xdr:txBody>
    </xdr:sp>
    <xdr:clientData/>
  </xdr:twoCellAnchor>
  <xdr:twoCellAnchor>
    <xdr:from>
      <xdr:col>11</xdr:col>
      <xdr:colOff>365387</xdr:colOff>
      <xdr:row>13</xdr:row>
      <xdr:rowOff>77145</xdr:rowOff>
    </xdr:from>
    <xdr:to>
      <xdr:col>12</xdr:col>
      <xdr:colOff>520354</xdr:colOff>
      <xdr:row>16</xdr:row>
      <xdr:rowOff>34038</xdr:rowOff>
    </xdr:to>
    <xdr:sp macro="" textlink="">
      <xdr:nvSpPr>
        <xdr:cNvPr id="13" name="CuadroTexto 12">
          <a:extLst>
            <a:ext uri="{FF2B5EF4-FFF2-40B4-BE49-F238E27FC236}">
              <a16:creationId xmlns:a16="http://schemas.microsoft.com/office/drawing/2014/main" id="{F69A681D-BCC6-44CF-8C16-9B69E1F5289B}"/>
            </a:ext>
          </a:extLst>
        </xdr:cNvPr>
        <xdr:cNvSpPr txBox="1"/>
      </xdr:nvSpPr>
      <xdr:spPr>
        <a:xfrm>
          <a:off x="10277102" y="2448870"/>
          <a:ext cx="936017" cy="497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Hermanas</a:t>
          </a:r>
          <a:r>
            <a:rPr lang="es-DO" sz="900" b="1" baseline="0">
              <a:solidFill>
                <a:sysClr val="windowText" lastClr="000000"/>
              </a:solidFill>
              <a:latin typeface="Times New Roman" panose="02020603050405020304" pitchFamily="18" charset="0"/>
              <a:cs typeface="Times New Roman" panose="02020603050405020304" pitchFamily="18" charset="0"/>
            </a:rPr>
            <a:t> Mirabal</a:t>
          </a:r>
        </a:p>
        <a:p>
          <a:pPr algn="ctr"/>
          <a:r>
            <a:rPr lang="es-DO" sz="900" b="1" baseline="0">
              <a:solidFill>
                <a:sysClr val="windowText" lastClr="000000"/>
              </a:solidFill>
              <a:latin typeface="Times New Roman" panose="02020603050405020304" pitchFamily="18" charset="0"/>
              <a:cs typeface="Times New Roman" panose="02020603050405020304" pitchFamily="18" charset="0"/>
            </a:rPr>
            <a:t>144.1</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6</xdr:col>
      <xdr:colOff>506071</xdr:colOff>
      <xdr:row>28</xdr:row>
      <xdr:rowOff>118348</xdr:rowOff>
    </xdr:from>
    <xdr:to>
      <xdr:col>8</xdr:col>
      <xdr:colOff>9912</xdr:colOff>
      <xdr:row>29</xdr:row>
      <xdr:rowOff>155385</xdr:rowOff>
    </xdr:to>
    <xdr:sp macro="" textlink="">
      <xdr:nvSpPr>
        <xdr:cNvPr id="14" name="CuadroTexto 13">
          <a:extLst>
            <a:ext uri="{FF2B5EF4-FFF2-40B4-BE49-F238E27FC236}">
              <a16:creationId xmlns:a16="http://schemas.microsoft.com/office/drawing/2014/main" id="{B0948B9F-57EB-4523-8630-2B362A84635E}"/>
            </a:ext>
          </a:extLst>
        </xdr:cNvPr>
        <xdr:cNvSpPr txBox="1"/>
      </xdr:nvSpPr>
      <xdr:spPr>
        <a:xfrm>
          <a:off x="6518251" y="5206603"/>
          <a:ext cx="1065941" cy="216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Independencia</a:t>
          </a:r>
        </a:p>
      </xdr:txBody>
    </xdr:sp>
    <xdr:clientData/>
  </xdr:twoCellAnchor>
  <xdr:twoCellAnchor>
    <xdr:from>
      <xdr:col>8</xdr:col>
      <xdr:colOff>65460</xdr:colOff>
      <xdr:row>27</xdr:row>
      <xdr:rowOff>75194</xdr:rowOff>
    </xdr:from>
    <xdr:to>
      <xdr:col>9</xdr:col>
      <xdr:colOff>191769</xdr:colOff>
      <xdr:row>28</xdr:row>
      <xdr:rowOff>151064</xdr:rowOff>
    </xdr:to>
    <xdr:sp macro="" textlink="">
      <xdr:nvSpPr>
        <xdr:cNvPr id="15" name="CuadroTexto 14">
          <a:extLst>
            <a:ext uri="{FF2B5EF4-FFF2-40B4-BE49-F238E27FC236}">
              <a16:creationId xmlns:a16="http://schemas.microsoft.com/office/drawing/2014/main" id="{B461C08E-E1B5-48FC-B30F-D9984E085A05}"/>
            </a:ext>
          </a:extLst>
        </xdr:cNvPr>
        <xdr:cNvSpPr txBox="1"/>
      </xdr:nvSpPr>
      <xdr:spPr>
        <a:xfrm>
          <a:off x="7635930" y="4980569"/>
          <a:ext cx="909264" cy="256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Bahoruco</a:t>
          </a:r>
        </a:p>
      </xdr:txBody>
    </xdr:sp>
    <xdr:clientData/>
  </xdr:twoCellAnchor>
  <xdr:twoCellAnchor>
    <xdr:from>
      <xdr:col>7</xdr:col>
      <xdr:colOff>403232</xdr:colOff>
      <xdr:row>35</xdr:row>
      <xdr:rowOff>120709</xdr:rowOff>
    </xdr:from>
    <xdr:to>
      <xdr:col>8</xdr:col>
      <xdr:colOff>535862</xdr:colOff>
      <xdr:row>37</xdr:row>
      <xdr:rowOff>0</xdr:rowOff>
    </xdr:to>
    <xdr:sp macro="" textlink="">
      <xdr:nvSpPr>
        <xdr:cNvPr id="16" name="CuadroTexto 15">
          <a:extLst>
            <a:ext uri="{FF2B5EF4-FFF2-40B4-BE49-F238E27FC236}">
              <a16:creationId xmlns:a16="http://schemas.microsoft.com/office/drawing/2014/main" id="{37A0B92E-C024-4C06-A440-AA256E1F61C8}"/>
            </a:ext>
          </a:extLst>
        </xdr:cNvPr>
        <xdr:cNvSpPr txBox="1"/>
      </xdr:nvSpPr>
      <xdr:spPr>
        <a:xfrm>
          <a:off x="7190747" y="6475789"/>
          <a:ext cx="917490" cy="261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Pedernales</a:t>
          </a:r>
        </a:p>
      </xdr:txBody>
    </xdr:sp>
    <xdr:clientData/>
  </xdr:twoCellAnchor>
  <xdr:twoCellAnchor>
    <xdr:from>
      <xdr:col>8</xdr:col>
      <xdr:colOff>529123</xdr:colOff>
      <xdr:row>32</xdr:row>
      <xdr:rowOff>135605</xdr:rowOff>
    </xdr:from>
    <xdr:to>
      <xdr:col>9</xdr:col>
      <xdr:colOff>659848</xdr:colOff>
      <xdr:row>34</xdr:row>
      <xdr:rowOff>37473</xdr:rowOff>
    </xdr:to>
    <xdr:sp macro="" textlink="">
      <xdr:nvSpPr>
        <xdr:cNvPr id="17" name="CuadroTexto 16">
          <a:extLst>
            <a:ext uri="{FF2B5EF4-FFF2-40B4-BE49-F238E27FC236}">
              <a16:creationId xmlns:a16="http://schemas.microsoft.com/office/drawing/2014/main" id="{A58F4C59-C9F4-48F6-9AEA-B5F62173B006}"/>
            </a:ext>
          </a:extLst>
        </xdr:cNvPr>
        <xdr:cNvSpPr txBox="1"/>
      </xdr:nvSpPr>
      <xdr:spPr>
        <a:xfrm>
          <a:off x="8099593" y="5942045"/>
          <a:ext cx="917490" cy="267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Barahona</a:t>
          </a:r>
        </a:p>
      </xdr:txBody>
    </xdr:sp>
    <xdr:clientData/>
  </xdr:twoCellAnchor>
  <xdr:twoCellAnchor>
    <xdr:from>
      <xdr:col>10</xdr:col>
      <xdr:colOff>127645</xdr:colOff>
      <xdr:row>26</xdr:row>
      <xdr:rowOff>46207</xdr:rowOff>
    </xdr:from>
    <xdr:to>
      <xdr:col>10</xdr:col>
      <xdr:colOff>650937</xdr:colOff>
      <xdr:row>27</xdr:row>
      <xdr:rowOff>123982</xdr:rowOff>
    </xdr:to>
    <xdr:sp macro="" textlink="">
      <xdr:nvSpPr>
        <xdr:cNvPr id="18" name="CuadroTexto 17">
          <a:extLst>
            <a:ext uri="{FF2B5EF4-FFF2-40B4-BE49-F238E27FC236}">
              <a16:creationId xmlns:a16="http://schemas.microsoft.com/office/drawing/2014/main" id="{0FF8A16B-A19F-445C-A312-71A8F233A557}"/>
            </a:ext>
          </a:extLst>
        </xdr:cNvPr>
        <xdr:cNvSpPr txBox="1"/>
      </xdr:nvSpPr>
      <xdr:spPr>
        <a:xfrm>
          <a:off x="9265930" y="4772512"/>
          <a:ext cx="519482" cy="2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Azua</a:t>
          </a:r>
        </a:p>
      </xdr:txBody>
    </xdr:sp>
    <xdr:clientData/>
  </xdr:twoCellAnchor>
  <xdr:twoCellAnchor>
    <xdr:from>
      <xdr:col>11</xdr:col>
      <xdr:colOff>225165</xdr:colOff>
      <xdr:row>25</xdr:row>
      <xdr:rowOff>26278</xdr:rowOff>
    </xdr:from>
    <xdr:to>
      <xdr:col>12</xdr:col>
      <xdr:colOff>193880</xdr:colOff>
      <xdr:row>27</xdr:row>
      <xdr:rowOff>104020</xdr:rowOff>
    </xdr:to>
    <xdr:sp macro="" textlink="">
      <xdr:nvSpPr>
        <xdr:cNvPr id="19" name="CuadroTexto 18">
          <a:extLst>
            <a:ext uri="{FF2B5EF4-FFF2-40B4-BE49-F238E27FC236}">
              <a16:creationId xmlns:a16="http://schemas.microsoft.com/office/drawing/2014/main" id="{7112CB45-4CEB-4602-A427-6306DCEE88F2}"/>
            </a:ext>
          </a:extLst>
        </xdr:cNvPr>
        <xdr:cNvSpPr txBox="1"/>
      </xdr:nvSpPr>
      <xdr:spPr>
        <a:xfrm>
          <a:off x="10140690" y="4565893"/>
          <a:ext cx="749765" cy="441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San</a:t>
          </a:r>
          <a:r>
            <a:rPr lang="es-DO" sz="900" b="1" baseline="0">
              <a:solidFill>
                <a:sysClr val="windowText" lastClr="000000"/>
              </a:solidFill>
              <a:latin typeface="Times New Roman" panose="02020603050405020304" pitchFamily="18" charset="0"/>
              <a:cs typeface="Times New Roman" panose="02020603050405020304" pitchFamily="18" charset="0"/>
            </a:rPr>
            <a:t> José de Ocoa</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11</xdr:col>
      <xdr:colOff>338142</xdr:colOff>
      <xdr:row>21</xdr:row>
      <xdr:rowOff>115354</xdr:rowOff>
    </xdr:from>
    <xdr:to>
      <xdr:col>12</xdr:col>
      <xdr:colOff>348542</xdr:colOff>
      <xdr:row>24</xdr:row>
      <xdr:rowOff>75156</xdr:rowOff>
    </xdr:to>
    <xdr:sp macro="" textlink="">
      <xdr:nvSpPr>
        <xdr:cNvPr id="20" name="CuadroTexto 19">
          <a:extLst>
            <a:ext uri="{FF2B5EF4-FFF2-40B4-BE49-F238E27FC236}">
              <a16:creationId xmlns:a16="http://schemas.microsoft.com/office/drawing/2014/main" id="{82E0E37B-5A28-47BB-81E9-AAC8E089E427}"/>
            </a:ext>
          </a:extLst>
        </xdr:cNvPr>
        <xdr:cNvSpPr txBox="1"/>
      </xdr:nvSpPr>
      <xdr:spPr>
        <a:xfrm>
          <a:off x="10251762" y="3934879"/>
          <a:ext cx="795260" cy="5027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Monseñor</a:t>
          </a:r>
          <a:r>
            <a:rPr lang="es-DO" sz="900" b="1" baseline="0">
              <a:solidFill>
                <a:sysClr val="windowText" lastClr="000000"/>
              </a:solidFill>
              <a:latin typeface="Times New Roman" panose="02020603050405020304" pitchFamily="18" charset="0"/>
              <a:cs typeface="Times New Roman" panose="02020603050405020304" pitchFamily="18" charset="0"/>
            </a:rPr>
            <a:t> Nouel</a:t>
          </a:r>
        </a:p>
        <a:p>
          <a:pPr algn="ctr"/>
          <a:r>
            <a:rPr lang="es-DO" sz="900" b="1" baseline="0">
              <a:solidFill>
                <a:sysClr val="windowText" lastClr="000000"/>
              </a:solidFill>
              <a:latin typeface="Times New Roman" panose="02020603050405020304" pitchFamily="18" charset="0"/>
              <a:cs typeface="Times New Roman" panose="02020603050405020304" pitchFamily="18" charset="0"/>
            </a:rPr>
            <a:t>42.7</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13</xdr:col>
      <xdr:colOff>448988</xdr:colOff>
      <xdr:row>22</xdr:row>
      <xdr:rowOff>74077</xdr:rowOff>
    </xdr:from>
    <xdr:to>
      <xdr:col>14</xdr:col>
      <xdr:colOff>523640</xdr:colOff>
      <xdr:row>23</xdr:row>
      <xdr:rowOff>137853</xdr:rowOff>
    </xdr:to>
    <xdr:sp macro="" textlink="">
      <xdr:nvSpPr>
        <xdr:cNvPr id="21" name="CuadroTexto 20">
          <a:extLst>
            <a:ext uri="{FF2B5EF4-FFF2-40B4-BE49-F238E27FC236}">
              <a16:creationId xmlns:a16="http://schemas.microsoft.com/office/drawing/2014/main" id="{76EAA4FE-3745-4318-B7CF-C8928A8852C9}"/>
            </a:ext>
          </a:extLst>
        </xdr:cNvPr>
        <xdr:cNvSpPr txBox="1"/>
      </xdr:nvSpPr>
      <xdr:spPr>
        <a:xfrm>
          <a:off x="11924708" y="4074577"/>
          <a:ext cx="855702" cy="240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Monte</a:t>
          </a:r>
          <a:r>
            <a:rPr lang="es-DO" sz="900" b="1" baseline="0">
              <a:solidFill>
                <a:sysClr val="windowText" lastClr="000000"/>
              </a:solidFill>
              <a:latin typeface="Times New Roman" panose="02020603050405020304" pitchFamily="18" charset="0"/>
              <a:cs typeface="Times New Roman" panose="02020603050405020304" pitchFamily="18" charset="0"/>
            </a:rPr>
            <a:t> Plata</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11</xdr:col>
      <xdr:colOff>771832</xdr:colOff>
      <xdr:row>26</xdr:row>
      <xdr:rowOff>119306</xdr:rowOff>
    </xdr:from>
    <xdr:to>
      <xdr:col>13</xdr:col>
      <xdr:colOff>440</xdr:colOff>
      <xdr:row>29</xdr:row>
      <xdr:rowOff>90647</xdr:rowOff>
    </xdr:to>
    <xdr:sp macro="" textlink="">
      <xdr:nvSpPr>
        <xdr:cNvPr id="22" name="CuadroTexto 21">
          <a:extLst>
            <a:ext uri="{FF2B5EF4-FFF2-40B4-BE49-F238E27FC236}">
              <a16:creationId xmlns:a16="http://schemas.microsoft.com/office/drawing/2014/main" id="{15D5F84E-CD9F-449C-8DF1-DF4FC1490391}"/>
            </a:ext>
          </a:extLst>
        </xdr:cNvPr>
        <xdr:cNvSpPr txBox="1"/>
      </xdr:nvSpPr>
      <xdr:spPr>
        <a:xfrm>
          <a:off x="10689262" y="4845611"/>
          <a:ext cx="788803" cy="516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San</a:t>
          </a:r>
          <a:r>
            <a:rPr lang="es-DO" sz="900" b="1" baseline="0">
              <a:solidFill>
                <a:sysClr val="windowText" lastClr="000000"/>
              </a:solidFill>
              <a:latin typeface="Times New Roman" panose="02020603050405020304" pitchFamily="18" charset="0"/>
              <a:cs typeface="Times New Roman" panose="02020603050405020304" pitchFamily="18" charset="0"/>
            </a:rPr>
            <a:t> Cristobal</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12</xdr:col>
      <xdr:colOff>437344</xdr:colOff>
      <xdr:row>15</xdr:row>
      <xdr:rowOff>127625</xdr:rowOff>
    </xdr:from>
    <xdr:to>
      <xdr:col>13</xdr:col>
      <xdr:colOff>233633</xdr:colOff>
      <xdr:row>17</xdr:row>
      <xdr:rowOff>9847</xdr:rowOff>
    </xdr:to>
    <xdr:sp macro="" textlink="">
      <xdr:nvSpPr>
        <xdr:cNvPr id="23" name="CuadroTexto 22">
          <a:extLst>
            <a:ext uri="{FF2B5EF4-FFF2-40B4-BE49-F238E27FC236}">
              <a16:creationId xmlns:a16="http://schemas.microsoft.com/office/drawing/2014/main" id="{74029209-797C-4FE6-855F-1403954A571C}"/>
            </a:ext>
          </a:extLst>
        </xdr:cNvPr>
        <xdr:cNvSpPr txBox="1"/>
      </xdr:nvSpPr>
      <xdr:spPr>
        <a:xfrm>
          <a:off x="11137729" y="2865110"/>
          <a:ext cx="575434" cy="242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Duarte</a:t>
          </a:r>
        </a:p>
      </xdr:txBody>
    </xdr:sp>
    <xdr:clientData/>
  </xdr:twoCellAnchor>
  <xdr:twoCellAnchor>
    <xdr:from>
      <xdr:col>12</xdr:col>
      <xdr:colOff>745574</xdr:colOff>
      <xdr:row>11</xdr:row>
      <xdr:rowOff>44978</xdr:rowOff>
    </xdr:from>
    <xdr:to>
      <xdr:col>13</xdr:col>
      <xdr:colOff>631714</xdr:colOff>
      <xdr:row>14</xdr:row>
      <xdr:rowOff>76783</xdr:rowOff>
    </xdr:to>
    <xdr:sp macro="" textlink="">
      <xdr:nvSpPr>
        <xdr:cNvPr id="24" name="CuadroTexto 23">
          <a:extLst>
            <a:ext uri="{FF2B5EF4-FFF2-40B4-BE49-F238E27FC236}">
              <a16:creationId xmlns:a16="http://schemas.microsoft.com/office/drawing/2014/main" id="{C491A019-06BA-4704-98AB-1651DD8624F1}"/>
            </a:ext>
          </a:extLst>
        </xdr:cNvPr>
        <xdr:cNvSpPr txBox="1"/>
      </xdr:nvSpPr>
      <xdr:spPr>
        <a:xfrm>
          <a:off x="11438339" y="2056658"/>
          <a:ext cx="667190" cy="572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María</a:t>
          </a:r>
          <a:r>
            <a:rPr lang="es-DO" sz="900" b="1" baseline="0">
              <a:solidFill>
                <a:sysClr val="windowText" lastClr="000000"/>
              </a:solidFill>
              <a:latin typeface="Times New Roman" panose="02020603050405020304" pitchFamily="18" charset="0"/>
              <a:cs typeface="Times New Roman" panose="02020603050405020304" pitchFamily="18" charset="0"/>
            </a:rPr>
            <a:t> Trinidad Sanchez</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14</xdr:col>
      <xdr:colOff>594056</xdr:colOff>
      <xdr:row>15</xdr:row>
      <xdr:rowOff>169349</xdr:rowOff>
    </xdr:from>
    <xdr:to>
      <xdr:col>15</xdr:col>
      <xdr:colOff>607766</xdr:colOff>
      <xdr:row>17</xdr:row>
      <xdr:rowOff>65502</xdr:rowOff>
    </xdr:to>
    <xdr:sp macro="" textlink="">
      <xdr:nvSpPr>
        <xdr:cNvPr id="25" name="CuadroTexto 24">
          <a:extLst>
            <a:ext uri="{FF2B5EF4-FFF2-40B4-BE49-F238E27FC236}">
              <a16:creationId xmlns:a16="http://schemas.microsoft.com/office/drawing/2014/main" id="{9BB78FE7-6BB4-4121-B485-B71B01377104}"/>
            </a:ext>
          </a:extLst>
        </xdr:cNvPr>
        <xdr:cNvSpPr txBox="1"/>
      </xdr:nvSpPr>
      <xdr:spPr>
        <a:xfrm>
          <a:off x="12848921" y="2906834"/>
          <a:ext cx="798570" cy="25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baseline="0">
              <a:solidFill>
                <a:sysClr val="windowText" lastClr="000000"/>
              </a:solidFill>
              <a:latin typeface="Times New Roman" panose="02020603050405020304" pitchFamily="18" charset="0"/>
              <a:cs typeface="Times New Roman" panose="02020603050405020304" pitchFamily="18" charset="0"/>
            </a:rPr>
            <a:t> Samaná</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14</xdr:col>
      <xdr:colOff>615240</xdr:colOff>
      <xdr:row>20</xdr:row>
      <xdr:rowOff>39331</xdr:rowOff>
    </xdr:from>
    <xdr:to>
      <xdr:col>15</xdr:col>
      <xdr:colOff>693701</xdr:colOff>
      <xdr:row>22</xdr:row>
      <xdr:rowOff>50105</xdr:rowOff>
    </xdr:to>
    <xdr:sp macro="" textlink="">
      <xdr:nvSpPr>
        <xdr:cNvPr id="26" name="CuadroTexto 25">
          <a:extLst>
            <a:ext uri="{FF2B5EF4-FFF2-40B4-BE49-F238E27FC236}">
              <a16:creationId xmlns:a16="http://schemas.microsoft.com/office/drawing/2014/main" id="{960A9593-3BC5-41FA-B2B3-D9AFDC1AA4C9}"/>
            </a:ext>
          </a:extLst>
        </xdr:cNvPr>
        <xdr:cNvSpPr txBox="1"/>
      </xdr:nvSpPr>
      <xdr:spPr>
        <a:xfrm>
          <a:off x="12875820" y="3677881"/>
          <a:ext cx="859511" cy="376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Hato</a:t>
          </a:r>
          <a:r>
            <a:rPr lang="es-DO" sz="900" b="1" baseline="0">
              <a:solidFill>
                <a:sysClr val="windowText" lastClr="000000"/>
              </a:solidFill>
              <a:latin typeface="Times New Roman" panose="02020603050405020304" pitchFamily="18" charset="0"/>
              <a:cs typeface="Times New Roman" panose="02020603050405020304" pitchFamily="18" charset="0"/>
            </a:rPr>
            <a:t> Mayor</a:t>
          </a:r>
        </a:p>
        <a:p>
          <a:pPr algn="ctr"/>
          <a:r>
            <a:rPr lang="es-DO" sz="900" b="1">
              <a:solidFill>
                <a:sysClr val="windowText" lastClr="000000"/>
              </a:solidFill>
              <a:latin typeface="Times New Roman" panose="02020603050405020304" pitchFamily="18" charset="0"/>
              <a:cs typeface="Times New Roman" panose="02020603050405020304" pitchFamily="18" charset="0"/>
            </a:rPr>
            <a:t>124.9</a:t>
          </a:r>
        </a:p>
      </xdr:txBody>
    </xdr:sp>
    <xdr:clientData/>
  </xdr:twoCellAnchor>
  <xdr:twoCellAnchor>
    <xdr:from>
      <xdr:col>16</xdr:col>
      <xdr:colOff>182287</xdr:colOff>
      <xdr:row>22</xdr:row>
      <xdr:rowOff>101937</xdr:rowOff>
    </xdr:from>
    <xdr:to>
      <xdr:col>17</xdr:col>
      <xdr:colOff>253129</xdr:colOff>
      <xdr:row>23</xdr:row>
      <xdr:rowOff>164403</xdr:rowOff>
    </xdr:to>
    <xdr:sp macro="" textlink="">
      <xdr:nvSpPr>
        <xdr:cNvPr id="27" name="CuadroTexto 26">
          <a:extLst>
            <a:ext uri="{FF2B5EF4-FFF2-40B4-BE49-F238E27FC236}">
              <a16:creationId xmlns:a16="http://schemas.microsoft.com/office/drawing/2014/main" id="{41888AB8-93B0-4BDD-8896-A47F1619DA69}"/>
            </a:ext>
          </a:extLst>
        </xdr:cNvPr>
        <xdr:cNvSpPr txBox="1"/>
      </xdr:nvSpPr>
      <xdr:spPr>
        <a:xfrm>
          <a:off x="14001157" y="4098627"/>
          <a:ext cx="849987" cy="2510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El</a:t>
          </a:r>
          <a:r>
            <a:rPr lang="es-DO" sz="900" b="1" baseline="0">
              <a:solidFill>
                <a:sysClr val="windowText" lastClr="000000"/>
              </a:solidFill>
              <a:latin typeface="Times New Roman" panose="02020603050405020304" pitchFamily="18" charset="0"/>
              <a:cs typeface="Times New Roman" panose="02020603050405020304" pitchFamily="18" charset="0"/>
            </a:rPr>
            <a:t> Seibo</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17</xdr:col>
      <xdr:colOff>289456</xdr:colOff>
      <xdr:row>26</xdr:row>
      <xdr:rowOff>21317</xdr:rowOff>
    </xdr:from>
    <xdr:to>
      <xdr:col>18</xdr:col>
      <xdr:colOff>727854</xdr:colOff>
      <xdr:row>27</xdr:row>
      <xdr:rowOff>95214</xdr:rowOff>
    </xdr:to>
    <xdr:sp macro="" textlink="">
      <xdr:nvSpPr>
        <xdr:cNvPr id="28" name="CuadroTexto 27">
          <a:extLst>
            <a:ext uri="{FF2B5EF4-FFF2-40B4-BE49-F238E27FC236}">
              <a16:creationId xmlns:a16="http://schemas.microsoft.com/office/drawing/2014/main" id="{A2A3E2E8-6322-48AA-BDED-13392BD05738}"/>
            </a:ext>
          </a:extLst>
        </xdr:cNvPr>
        <xdr:cNvSpPr txBox="1"/>
      </xdr:nvSpPr>
      <xdr:spPr>
        <a:xfrm>
          <a:off x="14887471" y="4741907"/>
          <a:ext cx="1225163" cy="262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La</a:t>
          </a:r>
          <a:r>
            <a:rPr lang="es-DO" sz="900" b="1" baseline="0">
              <a:solidFill>
                <a:sysClr val="windowText" lastClr="000000"/>
              </a:solidFill>
              <a:latin typeface="Times New Roman" panose="02020603050405020304" pitchFamily="18" charset="0"/>
              <a:cs typeface="Times New Roman" panose="02020603050405020304" pitchFamily="18" charset="0"/>
            </a:rPr>
            <a:t> Altagracia</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16</xdr:col>
      <xdr:colOff>375386</xdr:colOff>
      <xdr:row>27</xdr:row>
      <xdr:rowOff>109067</xdr:rowOff>
    </xdr:from>
    <xdr:to>
      <xdr:col>17</xdr:col>
      <xdr:colOff>387670</xdr:colOff>
      <xdr:row>28</xdr:row>
      <xdr:rowOff>167724</xdr:rowOff>
    </xdr:to>
    <xdr:sp macro="" textlink="">
      <xdr:nvSpPr>
        <xdr:cNvPr id="29" name="CuadroTexto 28">
          <a:extLst>
            <a:ext uri="{FF2B5EF4-FFF2-40B4-BE49-F238E27FC236}">
              <a16:creationId xmlns:a16="http://schemas.microsoft.com/office/drawing/2014/main" id="{0B5A0711-4C13-4D89-9590-CB5F7BDD8CC0}"/>
            </a:ext>
          </a:extLst>
        </xdr:cNvPr>
        <xdr:cNvSpPr txBox="1"/>
      </xdr:nvSpPr>
      <xdr:spPr>
        <a:xfrm>
          <a:off x="14194256" y="5012537"/>
          <a:ext cx="797144" cy="245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La</a:t>
          </a:r>
          <a:r>
            <a:rPr lang="es-DO" sz="900" b="1" baseline="0">
              <a:solidFill>
                <a:sysClr val="windowText" lastClr="000000"/>
              </a:solidFill>
              <a:latin typeface="Times New Roman" panose="02020603050405020304" pitchFamily="18" charset="0"/>
              <a:cs typeface="Times New Roman" panose="02020603050405020304" pitchFamily="18" charset="0"/>
            </a:rPr>
            <a:t> Romana</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14</xdr:col>
      <xdr:colOff>608693</xdr:colOff>
      <xdr:row>27</xdr:row>
      <xdr:rowOff>93432</xdr:rowOff>
    </xdr:from>
    <xdr:to>
      <xdr:col>16</xdr:col>
      <xdr:colOff>358309</xdr:colOff>
      <xdr:row>28</xdr:row>
      <xdr:rowOff>69827</xdr:rowOff>
    </xdr:to>
    <xdr:sp macro="" textlink="">
      <xdr:nvSpPr>
        <xdr:cNvPr id="30" name="CuadroTexto 29">
          <a:extLst>
            <a:ext uri="{FF2B5EF4-FFF2-40B4-BE49-F238E27FC236}">
              <a16:creationId xmlns:a16="http://schemas.microsoft.com/office/drawing/2014/main" id="{176980CE-37A7-402B-87AE-0BD194953457}"/>
            </a:ext>
          </a:extLst>
        </xdr:cNvPr>
        <xdr:cNvSpPr txBox="1"/>
      </xdr:nvSpPr>
      <xdr:spPr>
        <a:xfrm>
          <a:off x="12867368" y="5002617"/>
          <a:ext cx="1315526" cy="151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San</a:t>
          </a:r>
          <a:r>
            <a:rPr lang="es-DO" sz="900" b="1" baseline="0">
              <a:solidFill>
                <a:sysClr val="windowText" lastClr="000000"/>
              </a:solidFill>
              <a:latin typeface="Times New Roman" panose="02020603050405020304" pitchFamily="18" charset="0"/>
              <a:cs typeface="Times New Roman" panose="02020603050405020304" pitchFamily="18" charset="0"/>
            </a:rPr>
            <a:t> Pedro de Macorís</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12</xdr:col>
      <xdr:colOff>679937</xdr:colOff>
      <xdr:row>26</xdr:row>
      <xdr:rowOff>119344</xdr:rowOff>
    </xdr:from>
    <xdr:to>
      <xdr:col>14</xdr:col>
      <xdr:colOff>155699</xdr:colOff>
      <xdr:row>27</xdr:row>
      <xdr:rowOff>177406</xdr:rowOff>
    </xdr:to>
    <xdr:sp macro="" textlink="">
      <xdr:nvSpPr>
        <xdr:cNvPr id="31" name="CuadroTexto 30">
          <a:extLst>
            <a:ext uri="{FF2B5EF4-FFF2-40B4-BE49-F238E27FC236}">
              <a16:creationId xmlns:a16="http://schemas.microsoft.com/office/drawing/2014/main" id="{DD91A33E-3A5E-4F09-9AD1-40003D8B46BC}"/>
            </a:ext>
          </a:extLst>
        </xdr:cNvPr>
        <xdr:cNvSpPr txBox="1"/>
      </xdr:nvSpPr>
      <xdr:spPr>
        <a:xfrm>
          <a:off x="11374607" y="4845649"/>
          <a:ext cx="1039767" cy="2333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chemeClr val="bg1"/>
              </a:solidFill>
              <a:latin typeface="Times New Roman" panose="02020603050405020304" pitchFamily="18" charset="0"/>
              <a:cs typeface="Times New Roman" panose="02020603050405020304" pitchFamily="18" charset="0"/>
            </a:rPr>
            <a:t>Santo</a:t>
          </a:r>
          <a:r>
            <a:rPr lang="es-DO" sz="900" b="1" baseline="0">
              <a:solidFill>
                <a:schemeClr val="bg1"/>
              </a:solidFill>
              <a:latin typeface="Times New Roman" panose="02020603050405020304" pitchFamily="18" charset="0"/>
              <a:cs typeface="Times New Roman" panose="02020603050405020304" pitchFamily="18" charset="0"/>
            </a:rPr>
            <a:t> Domingo</a:t>
          </a:r>
          <a:endParaRPr lang="es-DO" sz="9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11</xdr:col>
      <xdr:colOff>561617</xdr:colOff>
      <xdr:row>30</xdr:row>
      <xdr:rowOff>38372</xdr:rowOff>
    </xdr:from>
    <xdr:to>
      <xdr:col>12</xdr:col>
      <xdr:colOff>450267</xdr:colOff>
      <xdr:row>31</xdr:row>
      <xdr:rowOff>93219</xdr:rowOff>
    </xdr:to>
    <xdr:sp macro="" textlink="">
      <xdr:nvSpPr>
        <xdr:cNvPr id="32" name="CuadroTexto 31">
          <a:extLst>
            <a:ext uri="{FF2B5EF4-FFF2-40B4-BE49-F238E27FC236}">
              <a16:creationId xmlns:a16="http://schemas.microsoft.com/office/drawing/2014/main" id="{6056EACF-4D70-4A8C-8D8A-906D46A06A29}"/>
            </a:ext>
          </a:extLst>
        </xdr:cNvPr>
        <xdr:cNvSpPr txBox="1"/>
      </xdr:nvSpPr>
      <xdr:spPr>
        <a:xfrm>
          <a:off x="10475237" y="5486672"/>
          <a:ext cx="669700" cy="2396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Peravia</a:t>
          </a:r>
        </a:p>
      </xdr:txBody>
    </xdr:sp>
    <xdr:clientData/>
  </xdr:twoCellAnchor>
  <xdr:twoCellAnchor>
    <xdr:from>
      <xdr:col>12</xdr:col>
      <xdr:colOff>132523</xdr:colOff>
      <xdr:row>19</xdr:row>
      <xdr:rowOff>72124</xdr:rowOff>
    </xdr:from>
    <xdr:to>
      <xdr:col>13</xdr:col>
      <xdr:colOff>665343</xdr:colOff>
      <xdr:row>20</xdr:row>
      <xdr:rowOff>130978</xdr:rowOff>
    </xdr:to>
    <xdr:sp macro="" textlink="">
      <xdr:nvSpPr>
        <xdr:cNvPr id="33" name="CuadroTexto 32">
          <a:extLst>
            <a:ext uri="{FF2B5EF4-FFF2-40B4-BE49-F238E27FC236}">
              <a16:creationId xmlns:a16="http://schemas.microsoft.com/office/drawing/2014/main" id="{134E87BC-5DEE-47CA-B4A4-F0AE53330F2B}"/>
            </a:ext>
          </a:extLst>
        </xdr:cNvPr>
        <xdr:cNvSpPr txBox="1"/>
      </xdr:nvSpPr>
      <xdr:spPr>
        <a:xfrm>
          <a:off x="10832908" y="3527794"/>
          <a:ext cx="1313870" cy="245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Sanchez</a:t>
          </a:r>
          <a:r>
            <a:rPr lang="es-DO" sz="900" b="1" baseline="0">
              <a:solidFill>
                <a:sysClr val="windowText" lastClr="000000"/>
              </a:solidFill>
              <a:latin typeface="Times New Roman" panose="02020603050405020304" pitchFamily="18" charset="0"/>
              <a:cs typeface="Times New Roman" panose="02020603050405020304" pitchFamily="18" charset="0"/>
            </a:rPr>
            <a:t> Ramírez</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13</xdr:col>
      <xdr:colOff>209182</xdr:colOff>
      <xdr:row>30</xdr:row>
      <xdr:rowOff>22416</xdr:rowOff>
    </xdr:from>
    <xdr:to>
      <xdr:col>14</xdr:col>
      <xdr:colOff>470523</xdr:colOff>
      <xdr:row>32</xdr:row>
      <xdr:rowOff>80873</xdr:rowOff>
    </xdr:to>
    <xdr:sp macro="" textlink="">
      <xdr:nvSpPr>
        <xdr:cNvPr id="34" name="CuadroTexto 33">
          <a:extLst>
            <a:ext uri="{FF2B5EF4-FFF2-40B4-BE49-F238E27FC236}">
              <a16:creationId xmlns:a16="http://schemas.microsoft.com/office/drawing/2014/main" id="{4ACA3EBC-EB6F-47C0-9092-697AB0AD0E77}"/>
            </a:ext>
          </a:extLst>
        </xdr:cNvPr>
        <xdr:cNvSpPr txBox="1"/>
      </xdr:nvSpPr>
      <xdr:spPr>
        <a:xfrm>
          <a:off x="11690617" y="5466906"/>
          <a:ext cx="1042391" cy="426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Distrito</a:t>
          </a:r>
          <a:r>
            <a:rPr lang="es-DO" sz="900" b="1" baseline="0">
              <a:solidFill>
                <a:sysClr val="windowText" lastClr="000000"/>
              </a:solidFill>
              <a:latin typeface="Times New Roman" panose="02020603050405020304" pitchFamily="18" charset="0"/>
              <a:cs typeface="Times New Roman" panose="02020603050405020304" pitchFamily="18" charset="0"/>
            </a:rPr>
            <a:t> Nacional</a:t>
          </a:r>
        </a:p>
        <a:p>
          <a:pPr algn="ctr"/>
          <a:r>
            <a:rPr lang="es-DO" sz="900" b="1" baseline="0">
              <a:solidFill>
                <a:sysClr val="windowText" lastClr="000000"/>
              </a:solidFill>
              <a:latin typeface="Times New Roman" panose="02020603050405020304" pitchFamily="18" charset="0"/>
              <a:cs typeface="Times New Roman" panose="02020603050405020304" pitchFamily="18" charset="0"/>
            </a:rPr>
            <a:t>433.4</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47626</xdr:colOff>
      <xdr:row>0</xdr:row>
      <xdr:rowOff>154305</xdr:rowOff>
    </xdr:from>
    <xdr:to>
      <xdr:col>13</xdr:col>
      <xdr:colOff>735724</xdr:colOff>
      <xdr:row>4</xdr:row>
      <xdr:rowOff>104775</xdr:rowOff>
    </xdr:to>
    <xdr:pic>
      <xdr:nvPicPr>
        <xdr:cNvPr id="2" name="Imagen 3">
          <a:extLst>
            <a:ext uri="{FF2B5EF4-FFF2-40B4-BE49-F238E27FC236}">
              <a16:creationId xmlns:a16="http://schemas.microsoft.com/office/drawing/2014/main" id="{CB606568-E709-4719-875A-9DBDBD8A1E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22131" y="154305"/>
          <a:ext cx="1472958" cy="681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295275</xdr:colOff>
      <xdr:row>1</xdr:row>
      <xdr:rowOff>30480</xdr:rowOff>
    </xdr:from>
    <xdr:to>
      <xdr:col>2</xdr:col>
      <xdr:colOff>779325</xdr:colOff>
      <xdr:row>4</xdr:row>
      <xdr:rowOff>100654</xdr:rowOff>
    </xdr:to>
    <xdr:pic>
      <xdr:nvPicPr>
        <xdr:cNvPr id="3" name="Imagen 4">
          <a:extLst>
            <a:ext uri="{FF2B5EF4-FFF2-40B4-BE49-F238E27FC236}">
              <a16:creationId xmlns:a16="http://schemas.microsoft.com/office/drawing/2014/main" id="{493E4EE7-1D97-4F6E-BDDE-E430248810C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4420" y="209550"/>
          <a:ext cx="1268910" cy="618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0</xdr:row>
      <xdr:rowOff>0</xdr:rowOff>
    </xdr:from>
    <xdr:ext cx="283488" cy="619386"/>
    <xdr:pic>
      <xdr:nvPicPr>
        <xdr:cNvPr id="4" name="Imagen 2">
          <a:extLst>
            <a:ext uri="{FF2B5EF4-FFF2-40B4-BE49-F238E27FC236}">
              <a16:creationId xmlns:a16="http://schemas.microsoft.com/office/drawing/2014/main" id="{1EE94D37-993A-466A-AD2A-5A393C2E382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3488" cy="619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95250</xdr:colOff>
      <xdr:row>8</xdr:row>
      <xdr:rowOff>95250</xdr:rowOff>
    </xdr:from>
    <xdr:to>
      <xdr:col>10</xdr:col>
      <xdr:colOff>514350</xdr:colOff>
      <xdr:row>27</xdr:row>
      <xdr:rowOff>176225</xdr:rowOff>
    </xdr:to>
    <xdr:pic>
      <xdr:nvPicPr>
        <xdr:cNvPr id="5" name="Imagen 4">
          <a:extLst>
            <a:ext uri="{FF2B5EF4-FFF2-40B4-BE49-F238E27FC236}">
              <a16:creationId xmlns:a16="http://schemas.microsoft.com/office/drawing/2014/main" id="{3CE92D79-3DE4-42BE-95AD-FF9A7B902394}"/>
            </a:ext>
          </a:extLst>
        </xdr:cNvPr>
        <xdr:cNvPicPr>
          <a:picLocks noChangeAspect="1"/>
        </xdr:cNvPicPr>
      </xdr:nvPicPr>
      <xdr:blipFill>
        <a:blip xmlns:r="http://schemas.openxmlformats.org/officeDocument/2006/relationships" r:embed="rId4"/>
        <a:stretch>
          <a:fillRect/>
        </a:stretch>
      </xdr:blipFill>
      <xdr:spPr>
        <a:xfrm>
          <a:off x="3996690" y="1539240"/>
          <a:ext cx="4343400" cy="355569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95249</xdr:colOff>
      <xdr:row>1</xdr:row>
      <xdr:rowOff>130810</xdr:rowOff>
    </xdr:from>
    <xdr:to>
      <xdr:col>11</xdr:col>
      <xdr:colOff>1335636</xdr:colOff>
      <xdr:row>5</xdr:row>
      <xdr:rowOff>131445</xdr:rowOff>
    </xdr:to>
    <xdr:pic>
      <xdr:nvPicPr>
        <xdr:cNvPr id="2" name="Imagen 1">
          <a:extLst>
            <a:ext uri="{FF2B5EF4-FFF2-40B4-BE49-F238E27FC236}">
              <a16:creationId xmlns:a16="http://schemas.microsoft.com/office/drawing/2014/main" id="{AFEF9608-3433-4AC7-ADB1-FE21F12702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292309" y="315595"/>
          <a:ext cx="2436727" cy="117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0</xdr:row>
      <xdr:rowOff>19050</xdr:rowOff>
    </xdr:from>
    <xdr:to>
      <xdr:col>0</xdr:col>
      <xdr:colOff>682625</xdr:colOff>
      <xdr:row>6</xdr:row>
      <xdr:rowOff>168275</xdr:rowOff>
    </xdr:to>
    <xdr:pic>
      <xdr:nvPicPr>
        <xdr:cNvPr id="3" name="Imagen 2">
          <a:extLst>
            <a:ext uri="{FF2B5EF4-FFF2-40B4-BE49-F238E27FC236}">
              <a16:creationId xmlns:a16="http://schemas.microsoft.com/office/drawing/2014/main" id="{9DAB879C-6155-40BB-BEE2-9319C3BE72D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15240"/>
          <a:ext cx="644525" cy="1819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111125</xdr:colOff>
      <xdr:row>2</xdr:row>
      <xdr:rowOff>130810</xdr:rowOff>
    </xdr:from>
    <xdr:to>
      <xdr:col>2</xdr:col>
      <xdr:colOff>2227675</xdr:colOff>
      <xdr:row>5</xdr:row>
      <xdr:rowOff>111125</xdr:rowOff>
    </xdr:to>
    <xdr:pic>
      <xdr:nvPicPr>
        <xdr:cNvPr id="4" name="Imagen 3">
          <a:extLst>
            <a:ext uri="{FF2B5EF4-FFF2-40B4-BE49-F238E27FC236}">
              <a16:creationId xmlns:a16="http://schemas.microsoft.com/office/drawing/2014/main" id="{542C1557-5B75-4363-8A3F-B753F6ADAA23}"/>
            </a:ext>
            <a:ext uri="{147F2762-F138-4A5C-976F-8EAC2B608ADB}">
              <a16:predDERef xmlns:a16="http://schemas.microsoft.com/office/drawing/2014/main" pred="{8714B502-4689-4B0F-82BB-DDFC6525D37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73225" y="506095"/>
          <a:ext cx="2116550" cy="967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2\whd\DATA\LC\DOM\Monetary\DRMONEY_current.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Documents%20and%20Settings\1995063\Local%20Settings\Temporary%20Internet%20Files\OLKCE\PROY2003\EXCEL\PROY%20-%20PROYECCION%20SERVICIO%202000-2003.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dgp1.digepres.local\UAE\Departamento\My%20Documents\Excel\Paises\My%20Documents\Excel\Otros\FAX.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Monetary%20Sector/Input/Info/PM99%20Jan%20FMI-200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192.168.0.1\Compartida\My%20Documents\BCIE\Modelos\Mar\Fuentes\Julio-2001\MESES\Model\MESES\Model\MESES\Model\Deloitte\Joaquin\Banca\DATA%20MASTER\base\Mis%20documentos\RACG1024.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F:\Data\Equity%20prices\EM%20equity%20prices%20and%20exchange%20rate%20tables.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K:\Bcfs1\promieco\Politica%20Fiscal\Sector%20publico\Sector%20Publico%202006%20%202010.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D:\DATOS\MACROS\MIMPORTA.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DATA1\PDR\Docs\O-DRIVE\JM\BEN\HIPC\excelfiles\with%20libya\BN-DSA-Kad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Hpxp-49253\Archivos%20de%20Trabajo\My%20Documents\Excel\Otros\FAX.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TEMPLATE\IL_TEMP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5d\WHD\DATA\S1\BLZ\Reports\BLZRedTables6_0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F:\E\Secto%20publico\PBSECQKaren%2022.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F:\Projects\Occaisonal%20paper%20on%20access\Analysis\Concentration%20of%20FDI%20and%20GDP.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HTI_real%2010-07.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bcfs1\WINDOWS\TEMP\CRI-BOP-01.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Pel\am\EXCEL\MARTY\ALEX\LONGTERM\LONGGD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bcfs1\DATA\CA\CRI\EXTERNAL\Output\CRI-BOP-01.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M:\BOARD\BENIN\Decion%20Pt\HIPC%20tables.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https://d.docs.live.net/Users/jenny/Downloads/CONSOLIDACION_U_BD01_Registro%20de%20Demandas%20Territoriales%20V2.0.xlsm"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DATA1\PDR\TEMP\HIPC\Other%20HIPCs\Burkina%20Faso\BUR%201299.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H:\Documents%20and%20Settings\jmatz\My%20Local%20Documents\Excel\BSA\Final%20versions%20(with%20IIP%20&amp;edits)\Versions%20with%20Summary%20matricies\RSA%20BSA%20rev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bcfs1\DATA\CA\CRI\EXTERNAL\Output\Other-2002\CRI-INPUT-ABOP-4.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D:\DATA\CA\CRI\EXTERNAL\Output\CRI-BOP-01.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bcfs1\DATA\CA\CRI\Dbase\Dinput\CRI-INPUT-ABOP.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bcfs1\Departamento\Internacional\BOP%20Y%20PII\Bienes\Nacionales\Tablas\Tablas%20Aperturadas.xlsx"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Projects\Occaisonal%20paper%20on%20access\Report\Figures.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F:\GDF%202009\Chapter%202%20Data\CHAPTER%20TABLES%20&amp;%20FIGURES\Net%20capital%20flows%20-%20projections.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F:\GDF%202007\Data\DRS\External%20debt.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F:\GDF%202008\Data\Net%20capital%20flows%20-%20table%202.1%20Nov%2020.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K:\FPSFWN03P\STA\DATA\DH\GEO\BOP\Data\FLOW2004a.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K:\Bcfs1\Consolidacion%20Estadisticas%20Monetarias\FUNCIONES%20SUBDIRECCION\Propuesta%20Reestructuraci&#243;n\FyU.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WINNT/Profiles/bpweil/Archivos%20temporales%20de%20Internet/OLK43/CONSA%20$$$1%20SPNF%209dic02.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K:\FPSFWN03P\STA\DATA\S1\ECU\SECTORS\External\PERUMF97.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DATA1\PDR\DATA\GHA\WORKING\Ghfis0500m.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Mdebiase\c\MEMORIA\MEM5\CAPIT6\SUCP3009.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DATA1\PDR\BOARD\MALI\1ST-COMP\DSA\MLI-buyback.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ECMON98.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orary%20Internet%20Files\OLKE0E1\Ec-Mon-July.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K:\FPSFWN03P\STA\DATA\S1\ECU\SECTORS\External\ecuredtab.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dgp1\UAE\Users\SM\AppData\Local\Microsoft\Windows\Temporary%20Internet%20Files\Low\Content.IE5\XIZWT4B9\STARTSall.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http://www.bancentral.gov.do/Documents%20and%20Settings/1989644/Desktop/CUADROS%20PARA%20PUBLICAR%20EN%20LA%20WEBB%20-%2002%20JUN2004%2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cfs1\DATA\PA\CHL\SECTORS\BOP\Bop020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DATA1\PDR\Users\BHouse\My%20Documents\DomRep\DomRep-BCRD-0401\DebtService\FMI%20%20OCTUBRE%20%20DE%20%202003%20con%20correcciones%20el%2029%20de%20diciembre%20de%202003%20-%20Res&#250;menes-TPCPMP-031604.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D:\DATA\CA\SLV\External%20Sector\Output\Working%20files%202003\Data\REER04-03.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172.16.14.158\Dir.%20EESF\Users\fperez\Desktop\2022\PRESUPUESTO%202023\SEPTIEMBRE\Copia%20de%20Proyeccion%20Ingresos%20CUT%202023%20-%202026%20Envio%20a%20Presupuesto%20AL%2012%20Agosto%202022.xlsx"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promieco/DATA/RL/URY/EXTERNAL/XTNL.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A:\CPLAZO\IMAE\PR\INF1-ALEX.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D:\Real2001\HTIreal.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DATA1\PDR\My%20Documents\Missions\Uruguay\Mission_ASBA_Review1_July8_15\July17\DSA_URY_July13_PlanC.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K:\El_mnt\c\1Edas\FMI\mision\BCHDIC97.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ATA1\PDR\My%20Documents\Temp\Chad\mission\150d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ATA1\PDR\My%20Documents\Temp\Cameroon\mission\DSARep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ancene\Internacional\04%20BOLIVAR%20-%20Y-O%20-%20HUASCAR%20J\BASE%20CUADROS%20PRESIDENTE%202004\EST.%20SERVICIO%20DEUDA%20SEPTIEMBRE%202004.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R:\DOC\B2\CHIEF\CRI\97RED\CGOVFEB.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K:\FPSFWN03P\STA\DOC\SI\IMSection\DP\MFS%20Workfiles\Generic%20Files\Graduated%20to%20DC\Chile%20EIS.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promieco/Documents%20and%20Settings/MFIGUEROLA/Local%20Settings/Temporary%20Internet%20Files/OLK22/DomRep-DSA-DRSc-NoDRNBonly/DomRep-DSAExtSusTabs-NoDRNBonly.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K:\Users\fperez\Desktop\Copia%20de%20ESTIMACION%20%20MENSUAL%202018(CON%20NUEVAS%20MEDIDAS%20ajustado%20a%20590%209%20mills%20)22-09-17%20(6).xlsx"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enemar0001.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trimestre9900rev.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ML/DOM/Vulnerability%20exercise/March%202005/DR%20SVI%20table%20Feb%202005.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K:\DATA\S1\ECU\SECTORS\External\PERUMF97.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D:\DATA\CA\CRI\Dbase\Dinput\CRI-INPUT-ABOP.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TRIMALEX/corrts99-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ancene\deuda\PROYECCIONES%20DEL%20SERVICIO\PROY2004\PROY%20-%20PROY2004B%20CON%20TASAS%20CAMBIO%2004%20SEP01%20ORIGINALES.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D:\TRIMALEX\corrts99-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FPSFWN03P\STA\Documents%20and%20Settings\JMATZ\My%20Local%20Documents\EXCEL\Guyana\2003%20Mission\Final\Other%20Depository%20Corporations%20Balanc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K:\FPSFWN03P\STA\Documents%20and%20Settings\LABREGO\My%20Local%20Documents\Ecuador\ecubopLates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K:\Users\Juliana\AppData\Local\Temp\WIN\TEMP\MFLOW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ARG\Bop\fev01\ARGBOP%20final%20(2fev01)%20(WE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2\whd\WINDOWS\TEMP\GeoBop0900_BseLin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DATOS\series\afiliado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PROFINAN/Programa/prog2003/prog2003mensualizaci&#243;nenero.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ta2\whd\DATA\US\ARM\REP\97ARMRED\TABLES\EDSSARMRED9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K:\Users\Juliana\AppData\Local\Temp\DATA\DD\GEO\BOP\GeoBo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72.16.14.158\Dir.%20EESF\Sector%20Files\DR%20Fiscal%20File%20Update%2006-26-200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Users\Juliana\AppData\Local\Temp\Documents%20and%20Settings\JMATZ\My%20Local%20Documents\EXCEL\Guyana\2003%20Mission\Final\Other%20Depository%20Corporations%20Balanc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K:\Fpsfwn03p\sta\DOC\AI\SIMS\Workfiles\Guyana\MB\IMD\2003%20Mission\Final\Other%20Depository%20Corporations%20Balanc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bcat\data\crude\NWE\Normprice\2003\1Q%202003%20New%20Normpric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K:\srvadm\users\WIN\TEMP\MFLOW9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DATA\S1\ECU\rev-jul-00\SR%20Ecubop700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gp1.digepres.local\UAE\Departamento\Archivos%20Excel\Boletines\Excel\Otros\FAX.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ATA1\PDR\TEMP\My%20Documents\Moz\E-Final\BOP9703_stress.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ATA1\PDR\DATA\ST\Access%20Note\Tables%20and%20Note\2001\MACC060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bcfs1\My%20Documents\Excel\Otros\FAX.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Fiscal%20Sector/Output/Output%202003/Working%20files%202003/SLV-Fiscal-March%2012%20200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DNCFP\Recursos\Proyrena\Anual\2002\Alt4_Proy200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ATA1\PDR\AC\WesternHem\Paraguay\Temporary\Paraguay%20Monetary%20File%20-%20Oct%20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promieco/AC/WesternHem/Paraguay/Temporary/Paraguay%20Monetary%20File%20-%20Oct%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promieco/DATA/RL/PRY/Monetary/SR%20and%20RED%20Monetary%20tables.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IMF1S\VOL1\DATA\EU2\LVA\LVA_RED_2001_tab.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ATA1\PDR\My%20Documents\GHBopbaseline05150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K:\SEGURIDAD\Secto%20publico\DATA\ML\DOM\Macro\2002\DRSHARE.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Nidia%20Cierre%202009\MODELO%20ANEXOS%20CAP3%201AL%205%20Y%20DEL%201-17.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mepyd-my.sharepoint.com/personal/melissa_jimenez_economia_gob_do/Documents/Escritorio/Insumos%20taller%20MUCI%20Direcciones/MUCI%202020%20v3.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K:\Users\Juliana\AppData\Local\Temp\DATA\F1\SRF\Paraguay.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My%20Documents\BCIE\Modelos\Mar\Fuentes\Julio-2001\MESES\Model\MESES\Model\MESES\Model\Deloitte\Joaquin\Banca\DATA%20MASTER\base\Mis%20documentos\RACG"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enc100115/Desktop/3.1.3.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ata2\whd\DNCFP\Recursos\Proyrena\Anual\2002\Alt4_Proy200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ATA1\PDR\Cameroon\DSA\Cam_Relief.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promieco/DATA/ML/DOM/archives/June%20%202003%20SBA%20Mission/Real/DRGDP_prog.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My%20Documents\BCIE\Modelos\Profis\Fuentes\VALOR-BHV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Departamento/Financiero/Subd_Entidades_financieras/Division_Banca_Comercial/Martha%20Soto/My%20Documents/BCIE/Modelos/Profis/Fuentes/VALOR-BHV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gp1\UAE\data\Andrew\GEP10\chap2\KO%20charts%20and%20tables.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sept%202/IN/DR%20WEO%20Short.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Fpsgwn03p\whd\ARG\Bop\fev01\ARGBOP%20final%20(2fev01)%20(WEO).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K:\PROMIECO\Politica%20Fiscal\Sector%20publico\BKUP%20SPNF\2010\Blance%20Trimestral%20enviado%20a%20Rosa%20Yunes%202009_20enero2010.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Documents%20and%20Settings/1994738/Desktop/CORE%20INFLAC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v2kp-47212\Secto%20publico\DATA\ML\DOM\Macro\2002\DRSHARE.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Working%20Files\AC%20Fiscal%20Fil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Documents%20and%20Settings\mangeli\Local%20Settings\Temporary%20Internet%20Files\OLK81\Corp%20Banca%20Sep-2002.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Ppd\d\STATISTICS\DEPLOYMENT.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bcfs1\Archivos%20Excel\Boletines\Excel\Otros\FAX.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ATA1\PDR\My%20Documents\Temp\ETHIOPIA\Mission\Temp.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dgp1\UAE\Documents%20and%20Settings\routtm\Local%20Settings\Temporary%20Internet%20Files\OLK13\chartsheets.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www-int.imf.org/depts/fad/info_guide/info_resources/databases/WEO%20OECD%20Proj%202000_NEW.Refreshed(2).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gp1\UAE\Samuel\QIV%2007-08%20data\daily.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Documents%20and%20Settings\CHAINES\Local%20Settings\Temporary%20Internet%20Files\OLKC5\SECTORS\MONETARY\Col_Prog%20_Mon-Feb8.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K:\PROMIECO\Politica%20Fiscal\FISCAL\Cr&#233;dito\2013\Credito%20Balance%20Fiscal%20Sin%20inversiones%202013%20(Ejercici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el\data\DEMAND\BALANCES\GDP%20updated.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ATA1\PDR\joe\Guinea%20Bissau\Guinea-Bissau\Guinea%20Bissau_mdb.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Lba01\compartida\Documents%20and%20Settings\Toshiba\My%20Documents\Riesgos\Insumos%20Riesgo%20Importante\Risk\Risk-Managemne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L:\Y\Mensual\Recimp2000.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Data2\whd\DRAFTS\ST\RK\Requests\Christoph\debt%20restructuring%20comparison%20countries%2014.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K:\FPSFWN03P\STA\DATA\DH\GEO\BOP\GeoBop.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O:\DATOS\financiero\comunicado%20estad&#237;stico\GENERA%20CUADRO%2016.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A:\EXPED.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PEL\data\DEMAND\BALANCES\s&amp;d%20balances.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O:\DATA\ML\DOM\Real\DR_Real%20August%2020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cfs1\Departamento\Archivos%20Excel\Boletines\Excel\Otros\FAX.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promieco/Personal/My%20Documents/Moz/E-Final/BOP9703_stress.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Staff%20Report%20Tables/2003%20SR/Tables-SR-03.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D:\HTI_CPI%20&amp;%20Forex.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cunaam\c\modelo\MODELOMACRO-ESC-4.5.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Mdebiase\c\COPIA\CAP10\CAP102\FDOAFL.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I:\dbsr\pachi\INFORMEC\Cua298.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Colombia/WEO/GEEColombiaOct200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F:\USB\Occaisonal%20paper%20on%20access\Analysis\120507_first%20issue_GNI%20per%20capita.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Users/fbaez/AppData/Local/Microsoft/Windows/INetCache/Content.Outlook/HTMLJ493/Marco%20Macro%20Commoditties%20-%20Fixed.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Documents%20and%20Settings\1986061\Local%20Settings\Temporary%20Internet%20Files\OLK7C\Secto%20publico\PBSECQKaren%2022.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G:\Archivos%20Excel\Boletines\Archivos%20de%20trabajo%202004\Excel\Otros\FAX.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I:\DATA\WRS\SYSTEM\WRS97TAB.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F:\F\DGCP-STRUCTURE\Manual%20Operativo%20DGCP\Manuales%20de%20Soporte\Sistema%20de%20Informacion%20Financiera\Sistema%20de%20Informacion.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Datos\Mis%20documentos\Siec\Modelo\Calificaci&#243;n%20Mayo%202003\SIECAR-052003%20sin%20ajustes%203.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Departamento/Financiero/Subd_Entidades_financieras/Division_Banca_Comercial/Martha%20Soto/Datos/Mis%20documentos/Siec/Modelo/Calificaci&#243;n%20Mayo%202003/SIECAR-052003%20sin%20ajustes%203.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V:\Archivos%20Excel\Boletines\Cuadros%20M%20y%20X%20mensuales\Excel\Otros\FAX.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gp1.digepres.local\UAE\Departamento\My%20Documents\Excel\Otros\FAX.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Archives\Arg%20Public%20Debt%20(Jun%2026%2003).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K:\FPSSWN06p\wrs2\mcd\system\WRSTAB.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Bancene\deuda\PROYECCIONES%20DEL%20SERVICIO\PROY2003\PROY%20-%20PROY2003C%20%20A%20JUN2003%20-%20PARA%20RENG%20CLUB%20DE%20PARI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E32">
            <v>-493.67282104492199</v>
          </cell>
          <cell r="F32">
            <v>-472.80181884765602</v>
          </cell>
          <cell r="G32">
            <v>-706.7900390625</v>
          </cell>
          <cell r="H32">
            <v>-1172.18542480469</v>
          </cell>
          <cell r="I32">
            <v>-2174.98486328125</v>
          </cell>
          <cell r="J32">
            <v>-4539.14990234375</v>
          </cell>
          <cell r="K32">
            <v>-5438.3037109375</v>
          </cell>
          <cell r="L32">
            <v>-5422</v>
          </cell>
          <cell r="M32">
            <v>-5537</v>
          </cell>
          <cell r="N32">
            <v>-5132</v>
          </cell>
          <cell r="O32">
            <v>-4290.99951171875</v>
          </cell>
          <cell r="P32">
            <v>-4145</v>
          </cell>
          <cell r="Q32">
            <v>-4678</v>
          </cell>
          <cell r="R32">
            <v>-6023</v>
          </cell>
          <cell r="S32">
            <v>-5610</v>
          </cell>
          <cell r="T32">
            <v>-5183</v>
          </cell>
          <cell r="U32">
            <v>-4167</v>
          </cell>
          <cell r="V32">
            <v>-3591</v>
          </cell>
          <cell r="W32">
            <v>-4757</v>
          </cell>
          <cell r="X32">
            <v>-6338</v>
          </cell>
          <cell r="Y32">
            <v>-7284</v>
          </cell>
          <cell r="Z32">
            <v>-8756</v>
          </cell>
          <cell r="AA32">
            <v>-10284</v>
          </cell>
          <cell r="AB32">
            <v>-11203</v>
          </cell>
          <cell r="AC32">
            <v>-12593.8681640625</v>
          </cell>
          <cell r="AD32">
            <v>-13946.44921875</v>
          </cell>
          <cell r="AE32">
            <v>-15478.31640625</v>
          </cell>
          <cell r="AF32">
            <v>-16821.908203125</v>
          </cell>
          <cell r="AG32">
            <v>-17722.5078125</v>
          </cell>
          <cell r="AH32">
            <v>-18496.873046875</v>
          </cell>
        </row>
        <row r="132">
          <cell r="E132">
            <v>1.3998386894087399E-9</v>
          </cell>
          <cell r="F132">
            <v>4.0763494801865396E-9</v>
          </cell>
          <cell r="G132">
            <v>7.9575297462497507E-9</v>
          </cell>
          <cell r="H132">
            <v>1.31697177607748E-8</v>
          </cell>
          <cell r="I132">
            <v>1.83716544199797E-8</v>
          </cell>
          <cell r="J132">
            <v>4.40270859769498E-8</v>
          </cell>
          <cell r="K132">
            <v>2.5922636837094599E-7</v>
          </cell>
          <cell r="L132">
            <v>1.0529964811212301E-6</v>
          </cell>
          <cell r="M132">
            <v>6.7740002123173301E-6</v>
          </cell>
          <cell r="N132">
            <v>6.0155998653499403E-5</v>
          </cell>
          <cell r="O132">
            <v>9.4149996584747E-5</v>
          </cell>
          <cell r="P132">
            <v>2.1460000425577199E-4</v>
          </cell>
          <cell r="Q132">
            <v>8.72100004926324E-4</v>
          </cell>
          <cell r="R132">
            <v>3.9715748280286803E-2</v>
          </cell>
          <cell r="S132">
            <v>0.48764547705650302</v>
          </cell>
          <cell r="T132">
            <v>0.95413225889205899</v>
          </cell>
          <cell r="U132">
            <v>0.99064999818801902</v>
          </cell>
          <cell r="V132">
            <v>1</v>
          </cell>
          <cell r="W132">
            <v>1</v>
          </cell>
          <cell r="X132">
            <v>1</v>
          </cell>
          <cell r="Y132">
            <v>1</v>
          </cell>
          <cell r="Z132">
            <v>1</v>
          </cell>
          <cell r="AA132">
            <v>1</v>
          </cell>
          <cell r="AB132">
            <v>1</v>
          </cell>
          <cell r="AC132">
            <v>1</v>
          </cell>
          <cell r="AD132">
            <v>1</v>
          </cell>
          <cell r="AE132">
            <v>1</v>
          </cell>
          <cell r="AF132">
            <v>1</v>
          </cell>
          <cell r="AG132">
            <v>1</v>
          </cell>
          <cell r="AH132">
            <v>1</v>
          </cell>
        </row>
        <row r="141">
          <cell r="E141">
            <v>1.00000004749745E-3</v>
          </cell>
          <cell r="F141">
            <v>1.00000004749745E-3</v>
          </cell>
          <cell r="G141">
            <v>1.00000004749745E-3</v>
          </cell>
          <cell r="H141">
            <v>1.00000004749745E-3</v>
          </cell>
          <cell r="I141">
            <v>1.00000004749745E-3</v>
          </cell>
          <cell r="J141">
            <v>1.00000004749745E-3</v>
          </cell>
          <cell r="K141">
            <v>1.00000004749745E-3</v>
          </cell>
          <cell r="L141">
            <v>1.00000004749745E-3</v>
          </cell>
          <cell r="M141">
            <v>1.00000004749745E-3</v>
          </cell>
          <cell r="N141">
            <v>1.00000004749745E-3</v>
          </cell>
          <cell r="O141">
            <v>1.00000004749745E-3</v>
          </cell>
          <cell r="P141">
            <v>1.00000004749745E-3</v>
          </cell>
          <cell r="Q141">
            <v>1.00000004749745E-3</v>
          </cell>
          <cell r="R141">
            <v>1.00000004749745E-3</v>
          </cell>
          <cell r="S141">
            <v>1.00000004749745E-3</v>
          </cell>
          <cell r="T141">
            <v>1.00000004749745E-3</v>
          </cell>
          <cell r="U141">
            <v>1.00000004749745E-3</v>
          </cell>
          <cell r="V141">
            <v>1.00000004749745E-3</v>
          </cell>
          <cell r="W141">
            <v>1.00000004749745E-3</v>
          </cell>
          <cell r="X141">
            <v>1.00000004749745E-3</v>
          </cell>
          <cell r="Y141">
            <v>1.00000004749745E-3</v>
          </cell>
          <cell r="Z141">
            <v>1.00000004749745E-3</v>
          </cell>
          <cell r="AA141">
            <v>1.00000004749745E-3</v>
          </cell>
          <cell r="AB141">
            <v>1.00000004749745E-3</v>
          </cell>
          <cell r="AC141">
            <v>1.00000004749745E-3</v>
          </cell>
          <cell r="AD141">
            <v>1.00000004749745E-3</v>
          </cell>
          <cell r="AE141">
            <v>1.00000004749745E-3</v>
          </cell>
          <cell r="AF141">
            <v>1.00000004749745E-3</v>
          </cell>
          <cell r="AG141">
            <v>1.00000004749745E-3</v>
          </cell>
          <cell r="AH141">
            <v>1.00000004749745E-3</v>
          </cell>
        </row>
      </sheetData>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ssumptions"/>
      <sheetName val="Money Table"/>
      <sheetName val="Sheet2"/>
      <sheetName val="Program BCRD Table"/>
      <sheetName val="Program Money Table"/>
      <sheetName val="Balance sheets"/>
      <sheetName val="older year Balance sheets"/>
      <sheetName val="A-II.5"/>
      <sheetName val="Money Program"/>
      <sheetName val="IN-OUT"/>
      <sheetName val="vencimiento"/>
      <sheetName val="IN-EDSS"/>
      <sheetName val="IN_Cable"/>
      <sheetName val="Cuasi 2005 historical"/>
      <sheetName val="cuasifiscal historical"/>
      <sheetName val="cuasifiscal projections"/>
      <sheetName val="QF Summary"/>
      <sheetName val="OLD QF Summary (2)"/>
      <sheetName val="Summary Money Table"/>
      <sheetName val="Financing NFPS"/>
      <sheetName val="Staff Report Money Table"/>
      <sheetName val="Sheet3"/>
      <sheetName val="Sheet1"/>
      <sheetName val="Cable_old"/>
      <sheetName val="Graphs"/>
      <sheetName val="graph_aggregates"/>
      <sheetName val="Monetary aggregates"/>
      <sheetName val="Table Monetary Aggregates"/>
      <sheetName val="Small Money Table"/>
      <sheetName val="MONPROG"/>
      <sheetName val="QF small table"/>
      <sheetName val="Summary Weekly"/>
      <sheetName val="QF Summary wekly"/>
      <sheetName val="QF SBA Oct 05"/>
      <sheetName val="Sheet1 (2)"/>
      <sheetName val="RED Table 25"/>
      <sheetName val="IN_QuasiFiscal"/>
      <sheetName val="cuasifiscal"/>
      <sheetName val="Mon Table SBA Oct 05"/>
      <sheetName val="PPM BS"/>
      <sheetName val="PPM SMT"/>
      <sheetName val="Out-BOP"/>
      <sheetName val="OUT-Fiscal"/>
      <sheetName val="Small Table"/>
      <sheetName val="Summary Table"/>
      <sheetName val="QF long"/>
      <sheetName val="QF short"/>
      <sheetName val="Mon Table SBA 05 "/>
      <sheetName val="QF Table SBA 05"/>
      <sheetName val="short-annual-table"/>
      <sheetName val="short-monthly-table"/>
      <sheetName val="Real Monetary Aggregates Chart"/>
      <sheetName val="Money Aggregates Chart"/>
      <sheetName val="MT Quasi fiscal"/>
      <sheetName val="Comparativo"/>
      <sheetName val="Scenarios"/>
      <sheetName val="QuasiFiscal"/>
      <sheetName val="Cable"/>
      <sheetName val="Summary Table Reduced"/>
      <sheetName val="Summary QuasiFiscal Table"/>
      <sheetName val="Money_Table"/>
      <sheetName val="Program_BCRD_Table"/>
      <sheetName val="Program_Money_Table"/>
      <sheetName val="Balance_sheets"/>
      <sheetName val="Money_Program"/>
      <sheetName val="QF_Summary"/>
      <sheetName val="OLD_QF_Summary_(2)"/>
      <sheetName val="Summary_Money_Table"/>
      <sheetName val="Financing_NFPS"/>
      <sheetName val="Staff_Report_Money_Table"/>
      <sheetName val="Monetary_aggregates"/>
      <sheetName val="Table_Monetary_Aggregates"/>
      <sheetName val="Small_Money_Table"/>
      <sheetName val="QF_small_table"/>
      <sheetName val="Summary_Weekly"/>
      <sheetName val="QF_Summary_wekly"/>
      <sheetName val="QF_SBA_Oct_05"/>
      <sheetName val="Sheet1_(2)"/>
      <sheetName val="RED_Table_25"/>
      <sheetName val="Mon_Table_SBA_Oct_05"/>
      <sheetName val="PPM_BS"/>
      <sheetName val="PPM_SMT"/>
      <sheetName val="cuasifiscal_projections"/>
      <sheetName val="Cuasi_2005_historical"/>
      <sheetName val="cuasifiscal_historical"/>
      <sheetName val="older_year_Balance_sheets"/>
      <sheetName val="A-II_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BalanceComprobacion"/>
      <sheetName val="Resumido"/>
      <sheetName val="Base"/>
      <sheetName val="A.11"/>
      <sheetName val="RES XDEVEN"/>
      <sheetName val="Fax a env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ntiago"/>
      <sheetName val="fax1"/>
      <sheetName val="Fax"/>
      <sheetName val="Mail"/>
      <sheetName val="Sheet3"/>
      <sheetName val="Fax a enviar"/>
    </sheetNames>
    <sheetDataSet>
      <sheetData sheetId="0"/>
      <sheetData sheetId="1" refreshError="1"/>
      <sheetData sheetId="2" refreshError="1"/>
      <sheetData sheetId="3" refreshError="1"/>
      <sheetData sheetId="4" refreshError="1"/>
      <sheetData sheetId="5"/>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
      <sheetName val="BCR"/>
      <sheetName val="BMI"/>
      <sheetName val="BC"/>
      <sheetName val="FIN"/>
      <sheetName val="BCYFIN"/>
      <sheetName val="SB"/>
      <sheetName val="SF"/>
      <sheetName val="Sergio BC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Input EMBI Spread"/>
      <sheetName val="Fax a env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
          <cell r="E7" t="str">
            <v>NIVEL</v>
          </cell>
        </row>
        <row r="8">
          <cell r="B8" t="str">
            <v>BANCOS</v>
          </cell>
          <cell r="C8" t="str">
            <v>INDICE</v>
          </cell>
          <cell r="D8" t="str">
            <v>Rk</v>
          </cell>
          <cell r="E8" t="str">
            <v>DE RIESGO</v>
          </cell>
        </row>
        <row r="10">
          <cell r="B10" t="str">
            <v>ABN AMRO BANK</v>
          </cell>
          <cell r="C10">
            <v>4.32</v>
          </cell>
          <cell r="D10">
            <v>35</v>
          </cell>
          <cell r="E10" t="str">
            <v>MEDIO-ALTO</v>
          </cell>
        </row>
        <row r="11">
          <cell r="B11" t="str">
            <v xml:space="preserve">BANCOEX </v>
          </cell>
          <cell r="C11">
            <v>10</v>
          </cell>
          <cell r="D11">
            <v>1</v>
          </cell>
          <cell r="E11" t="str">
            <v>MUY BAJO</v>
          </cell>
        </row>
        <row r="12">
          <cell r="B12" t="str">
            <v xml:space="preserve">BANESCO               </v>
          </cell>
          <cell r="C12">
            <v>4.42</v>
          </cell>
          <cell r="D12">
            <v>34</v>
          </cell>
          <cell r="E12" t="str">
            <v>MEDIO-ALTO</v>
          </cell>
        </row>
        <row r="13">
          <cell r="B13" t="str">
            <v xml:space="preserve">BANFOANDES            </v>
          </cell>
          <cell r="C13">
            <v>5.76</v>
          </cell>
          <cell r="D13">
            <v>28</v>
          </cell>
          <cell r="E13" t="str">
            <v>MEDIO</v>
          </cell>
        </row>
        <row r="14">
          <cell r="B14" t="str">
            <v xml:space="preserve">BANFOCORO             </v>
          </cell>
          <cell r="C14">
            <v>5.44</v>
          </cell>
          <cell r="D14">
            <v>32</v>
          </cell>
          <cell r="E14" t="str">
            <v>MEDIO</v>
          </cell>
        </row>
        <row r="15">
          <cell r="B15" t="str">
            <v xml:space="preserve">BRASIL                </v>
          </cell>
          <cell r="C15">
            <v>9</v>
          </cell>
          <cell r="D15">
            <v>9</v>
          </cell>
          <cell r="E15" t="str">
            <v>MUY BAJO</v>
          </cell>
        </row>
        <row r="16">
          <cell r="B16" t="str">
            <v xml:space="preserve">CANARIAS DE VENEZUELA </v>
          </cell>
          <cell r="C16">
            <v>3.84</v>
          </cell>
          <cell r="D16">
            <v>38</v>
          </cell>
          <cell r="E16" t="str">
            <v>ALTO</v>
          </cell>
        </row>
        <row r="17">
          <cell r="B17" t="str">
            <v>CAPITAL</v>
          </cell>
          <cell r="C17">
            <v>5.52</v>
          </cell>
          <cell r="D17">
            <v>30</v>
          </cell>
          <cell r="E17" t="str">
            <v>MEDIO</v>
          </cell>
        </row>
        <row r="18">
          <cell r="B18" t="str">
            <v>CARACAS</v>
          </cell>
          <cell r="C18">
            <v>8.84</v>
          </cell>
          <cell r="D18">
            <v>11</v>
          </cell>
          <cell r="E18" t="str">
            <v>MUY BAJO</v>
          </cell>
        </row>
        <row r="19">
          <cell r="B19" t="str">
            <v xml:space="preserve">CARIBE                </v>
          </cell>
          <cell r="C19">
            <v>8.36</v>
          </cell>
          <cell r="D19">
            <v>15</v>
          </cell>
          <cell r="E19" t="str">
            <v>MUY BAJO</v>
          </cell>
        </row>
        <row r="20">
          <cell r="B20" t="str">
            <v xml:space="preserve">CARONI                </v>
          </cell>
          <cell r="C20">
            <v>9</v>
          </cell>
          <cell r="D20">
            <v>10</v>
          </cell>
          <cell r="E20" t="str">
            <v>MUY BAJO</v>
          </cell>
        </row>
        <row r="21">
          <cell r="B21" t="str">
            <v xml:space="preserve">CITIBANK              </v>
          </cell>
          <cell r="C21">
            <v>9.24</v>
          </cell>
          <cell r="D21">
            <v>6</v>
          </cell>
          <cell r="E21" t="str">
            <v>MUY BAJO</v>
          </cell>
        </row>
        <row r="22">
          <cell r="B22" t="str">
            <v xml:space="preserve">CONFEDERADO           </v>
          </cell>
          <cell r="C22">
            <v>5.66</v>
          </cell>
          <cell r="D22">
            <v>29</v>
          </cell>
          <cell r="E22" t="str">
            <v>MEDIO</v>
          </cell>
        </row>
        <row r="23">
          <cell r="B23" t="str">
            <v>CORP BANCA</v>
          </cell>
          <cell r="C23">
            <v>5.44</v>
          </cell>
          <cell r="D23">
            <v>33</v>
          </cell>
          <cell r="E23" t="str">
            <v>MEDIO</v>
          </cell>
        </row>
        <row r="24">
          <cell r="B24" t="str">
            <v>EUROBANK</v>
          </cell>
          <cell r="C24">
            <v>9.24</v>
          </cell>
          <cell r="D24">
            <v>7</v>
          </cell>
          <cell r="E24" t="str">
            <v>MUY BAJO</v>
          </cell>
        </row>
        <row r="25">
          <cell r="B25" t="str">
            <v xml:space="preserve">EXTERIOR              </v>
          </cell>
          <cell r="C25">
            <v>8.52</v>
          </cell>
          <cell r="D25">
            <v>14</v>
          </cell>
          <cell r="E25" t="str">
            <v>MUY BAJO</v>
          </cell>
        </row>
        <row r="26">
          <cell r="B26" t="str">
            <v xml:space="preserve">FEDERAL               </v>
          </cell>
          <cell r="C26">
            <v>4.2</v>
          </cell>
          <cell r="D26">
            <v>37</v>
          </cell>
          <cell r="E26" t="str">
            <v>MEDIO-ALTO</v>
          </cell>
        </row>
        <row r="27">
          <cell r="B27" t="str">
            <v>FIVENEZ</v>
          </cell>
          <cell r="C27">
            <v>6.72</v>
          </cell>
          <cell r="D27">
            <v>26</v>
          </cell>
          <cell r="E27" t="str">
            <v>MEDIO-BAJO</v>
          </cell>
        </row>
        <row r="28">
          <cell r="B28" t="str">
            <v xml:space="preserve">GANADERO              </v>
          </cell>
          <cell r="C28">
            <v>9.24</v>
          </cell>
          <cell r="D28">
            <v>8</v>
          </cell>
          <cell r="E28" t="str">
            <v>MUY BAJO</v>
          </cell>
        </row>
        <row r="29">
          <cell r="B29" t="str">
            <v xml:space="preserve">GUAYANA               </v>
          </cell>
          <cell r="C29">
            <v>2.84</v>
          </cell>
          <cell r="D29">
            <v>41</v>
          </cell>
          <cell r="E29" t="str">
            <v>ALTO</v>
          </cell>
        </row>
        <row r="30">
          <cell r="B30" t="str">
            <v xml:space="preserve">I.M.C.P.              </v>
          </cell>
          <cell r="C30">
            <v>3.72</v>
          </cell>
          <cell r="D30">
            <v>39</v>
          </cell>
          <cell r="E30" t="str">
            <v>ALTO</v>
          </cell>
        </row>
        <row r="31">
          <cell r="B31" t="str">
            <v xml:space="preserve">INDUSTRIAL DE VZLA.   </v>
          </cell>
          <cell r="C31">
            <v>4.3</v>
          </cell>
          <cell r="D31">
            <v>36</v>
          </cell>
          <cell r="E31" t="str">
            <v>MEDIO-ALTO</v>
          </cell>
        </row>
        <row r="32">
          <cell r="B32" t="str">
            <v xml:space="preserve">ING BANK              </v>
          </cell>
          <cell r="C32">
            <v>7.24</v>
          </cell>
          <cell r="D32">
            <v>24</v>
          </cell>
          <cell r="E32" t="str">
            <v>BAJO</v>
          </cell>
        </row>
        <row r="33">
          <cell r="B33" t="str">
            <v>INTERBANK</v>
          </cell>
          <cell r="C33">
            <v>7.28</v>
          </cell>
          <cell r="D33">
            <v>23</v>
          </cell>
          <cell r="E33" t="str">
            <v>BAJO</v>
          </cell>
        </row>
        <row r="34">
          <cell r="B34" t="str">
            <v>LARA</v>
          </cell>
          <cell r="C34">
            <v>8.08</v>
          </cell>
          <cell r="D34">
            <v>19</v>
          </cell>
          <cell r="E34" t="str">
            <v>MUY BAJO</v>
          </cell>
        </row>
        <row r="35">
          <cell r="B35" t="str">
            <v xml:space="preserve">MERCANTIL             </v>
          </cell>
          <cell r="C35">
            <v>8.2799999999999994</v>
          </cell>
          <cell r="D35">
            <v>16</v>
          </cell>
          <cell r="E35" t="str">
            <v>MUY BAJO</v>
          </cell>
        </row>
        <row r="36">
          <cell r="B36" t="str">
            <v xml:space="preserve">MONAGAS               </v>
          </cell>
          <cell r="C36">
            <v>8.76</v>
          </cell>
          <cell r="D36">
            <v>12</v>
          </cell>
          <cell r="E36" t="str">
            <v>MUY BAJO</v>
          </cell>
        </row>
        <row r="37">
          <cell r="B37" t="str">
            <v xml:space="preserve">NOROCO                </v>
          </cell>
          <cell r="C37">
            <v>7.72</v>
          </cell>
          <cell r="D37">
            <v>20</v>
          </cell>
          <cell r="E37" t="str">
            <v>BAJO</v>
          </cell>
        </row>
        <row r="38">
          <cell r="B38" t="str">
            <v xml:space="preserve">OCCIDENTAL DE DCTO.   </v>
          </cell>
          <cell r="C38">
            <v>7.44</v>
          </cell>
          <cell r="D38">
            <v>21</v>
          </cell>
          <cell r="E38" t="str">
            <v>BAJO</v>
          </cell>
        </row>
        <row r="39">
          <cell r="B39" t="str">
            <v>OCCIDENTE</v>
          </cell>
          <cell r="C39">
            <v>8.76</v>
          </cell>
          <cell r="D39">
            <v>13</v>
          </cell>
          <cell r="E39" t="str">
            <v>MUY BAJO</v>
          </cell>
        </row>
        <row r="40">
          <cell r="B40" t="str">
            <v xml:space="preserve">ORINOCO               </v>
          </cell>
          <cell r="C40">
            <v>8.2799999999999994</v>
          </cell>
          <cell r="D40">
            <v>17</v>
          </cell>
          <cell r="E40" t="str">
            <v>MUY BAJO</v>
          </cell>
        </row>
        <row r="41">
          <cell r="B41" t="str">
            <v xml:space="preserve">PLAZA                 </v>
          </cell>
          <cell r="C41">
            <v>9.76</v>
          </cell>
          <cell r="D41">
            <v>2</v>
          </cell>
          <cell r="E41" t="str">
            <v>MUY BAJO</v>
          </cell>
        </row>
        <row r="42">
          <cell r="B42" t="str">
            <v>POPULAR</v>
          </cell>
          <cell r="C42">
            <v>7.4</v>
          </cell>
          <cell r="D42">
            <v>22</v>
          </cell>
          <cell r="E42" t="str">
            <v>BAJO</v>
          </cell>
        </row>
        <row r="43">
          <cell r="B43" t="str">
            <v xml:space="preserve">PROVINCIAL            </v>
          </cell>
          <cell r="C43">
            <v>8.1999999999999993</v>
          </cell>
          <cell r="D43">
            <v>18</v>
          </cell>
          <cell r="E43" t="str">
            <v>MUY BAJO</v>
          </cell>
        </row>
        <row r="44">
          <cell r="B44" t="str">
            <v>REPUBLICA</v>
          </cell>
          <cell r="C44">
            <v>6.68</v>
          </cell>
          <cell r="D44">
            <v>27</v>
          </cell>
          <cell r="E44" t="str">
            <v>MEDIO-BAJO</v>
          </cell>
        </row>
        <row r="45">
          <cell r="B45" t="str">
            <v xml:space="preserve">SOFITASA              </v>
          </cell>
          <cell r="C45">
            <v>6.92</v>
          </cell>
          <cell r="D45">
            <v>25</v>
          </cell>
          <cell r="E45" t="str">
            <v>MEDIO-BAJO</v>
          </cell>
        </row>
        <row r="46">
          <cell r="B46" t="str">
            <v>STANDARD CHARTERED</v>
          </cell>
          <cell r="C46">
            <v>9.52</v>
          </cell>
          <cell r="D46">
            <v>4</v>
          </cell>
          <cell r="E46" t="str">
            <v>MUY BAJO</v>
          </cell>
        </row>
        <row r="47">
          <cell r="B47" t="str">
            <v xml:space="preserve">TEQUENDAMA            </v>
          </cell>
          <cell r="C47">
            <v>9.76</v>
          </cell>
          <cell r="D47">
            <v>3</v>
          </cell>
          <cell r="E47" t="str">
            <v>MUY BAJO</v>
          </cell>
        </row>
        <row r="48">
          <cell r="B48" t="str">
            <v xml:space="preserve">UNION                 </v>
          </cell>
          <cell r="C48">
            <v>3.02</v>
          </cell>
          <cell r="D48">
            <v>40</v>
          </cell>
          <cell r="E48" t="str">
            <v>ALTO</v>
          </cell>
        </row>
        <row r="49">
          <cell r="B49" t="str">
            <v xml:space="preserve">VENEZOLANO DE CREDITO </v>
          </cell>
          <cell r="C49">
            <v>9.36</v>
          </cell>
          <cell r="D49">
            <v>5</v>
          </cell>
          <cell r="E49" t="str">
            <v>MUY BAJO</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4">
          <cell r="Z4" t="str">
            <v>COBERTURA PATRIMONIAL AJUSTADA</v>
          </cell>
        </row>
        <row r="5">
          <cell r="Z5" t="str">
            <v>Agosto-98/Junio-98</v>
          </cell>
          <cell r="BF5" t="str">
            <v>INTERMEDIACION EN CREDITOS</v>
          </cell>
        </row>
        <row r="6">
          <cell r="AB6" t="str">
            <v>COBERTURA</v>
          </cell>
          <cell r="AD6" t="str">
            <v>COBERTURA</v>
          </cell>
          <cell r="BF6" t="str">
            <v>Agosto-98/Junio-98</v>
          </cell>
        </row>
        <row r="7">
          <cell r="AB7" t="str">
            <v>PATRIMONIAL</v>
          </cell>
          <cell r="AD7" t="str">
            <v>PATRIMONIAL</v>
          </cell>
        </row>
        <row r="8">
          <cell r="Z8" t="str">
            <v>BANCOS</v>
          </cell>
          <cell r="AA8" t="str">
            <v>RK</v>
          </cell>
          <cell r="AB8" t="str">
            <v>ACT. INMOV.</v>
          </cell>
          <cell r="AC8" t="str">
            <v>RK</v>
          </cell>
          <cell r="AD8" t="str">
            <v>ACT. INMOV.</v>
          </cell>
          <cell r="BF8" t="str">
            <v>BANCOS</v>
          </cell>
          <cell r="BH8" t="str">
            <v>Intermediación</v>
          </cell>
          <cell r="BJ8" t="str">
            <v>Intermediación</v>
          </cell>
        </row>
        <row r="9">
          <cell r="AB9" t="str">
            <v>AJUSTADA</v>
          </cell>
          <cell r="AD9" t="str">
            <v>AJUSTADA</v>
          </cell>
          <cell r="BG9" t="str">
            <v>RK</v>
          </cell>
          <cell r="BH9" t="str">
            <v>en Créditos</v>
          </cell>
          <cell r="BI9" t="str">
            <v>RK</v>
          </cell>
          <cell r="BJ9" t="str">
            <v>en Créditos</v>
          </cell>
        </row>
        <row r="10">
          <cell r="AA10">
            <v>35947</v>
          </cell>
          <cell r="AC10">
            <v>36007</v>
          </cell>
          <cell r="BG10">
            <v>35947</v>
          </cell>
          <cell r="BI10">
            <v>35977</v>
          </cell>
        </row>
        <row r="12">
          <cell r="Z12" t="str">
            <v>ABN AMRO BANK</v>
          </cell>
          <cell r="AA12">
            <v>37</v>
          </cell>
          <cell r="AB12">
            <v>0.48694261910349684</v>
          </cell>
          <cell r="AC12">
            <v>38</v>
          </cell>
          <cell r="AD12">
            <v>0.32090008687150906</v>
          </cell>
          <cell r="BF12" t="str">
            <v>ABN AMRO BANK</v>
          </cell>
          <cell r="BG12">
            <v>22</v>
          </cell>
          <cell r="BH12">
            <v>0.67644386588672567</v>
          </cell>
          <cell r="BI12">
            <v>8</v>
          </cell>
          <cell r="BJ12">
            <v>0.96760312736049625</v>
          </cell>
        </row>
        <row r="13">
          <cell r="Z13" t="str">
            <v>BANCOEX</v>
          </cell>
          <cell r="AA13">
            <v>1</v>
          </cell>
          <cell r="AB13">
            <v>84.49778633647685</v>
          </cell>
          <cell r="AC13">
            <v>1</v>
          </cell>
          <cell r="AD13">
            <v>203.09710330138444</v>
          </cell>
          <cell r="BF13" t="str">
            <v>BANCOEX</v>
          </cell>
          <cell r="BG13">
            <v>41</v>
          </cell>
          <cell r="BH13" t="str">
            <v>NA</v>
          </cell>
          <cell r="BI13">
            <v>41</v>
          </cell>
          <cell r="BJ13" t="str">
            <v>NA</v>
          </cell>
        </row>
        <row r="14">
          <cell r="Z14" t="str">
            <v xml:space="preserve">BANESCO               </v>
          </cell>
          <cell r="AA14">
            <v>34</v>
          </cell>
          <cell r="AB14">
            <v>0.54475736408213116</v>
          </cell>
          <cell r="AC14">
            <v>34</v>
          </cell>
          <cell r="AD14">
            <v>0.53173122191876188</v>
          </cell>
          <cell r="BF14" t="str">
            <v xml:space="preserve">BANESCO               </v>
          </cell>
          <cell r="BG14">
            <v>30</v>
          </cell>
          <cell r="BH14">
            <v>0.51973410334080428</v>
          </cell>
          <cell r="BI14">
            <v>30</v>
          </cell>
          <cell r="BJ14">
            <v>0.52384528518003981</v>
          </cell>
        </row>
        <row r="15">
          <cell r="Z15" t="str">
            <v xml:space="preserve">BANFOANDES            </v>
          </cell>
          <cell r="AA15">
            <v>27</v>
          </cell>
          <cell r="AB15">
            <v>0.84826341952943574</v>
          </cell>
          <cell r="AC15">
            <v>27</v>
          </cell>
          <cell r="AD15">
            <v>0.90769922577617912</v>
          </cell>
          <cell r="BF15" t="str">
            <v xml:space="preserve">BANFOANDES            </v>
          </cell>
          <cell r="BG15">
            <v>27</v>
          </cell>
          <cell r="BH15">
            <v>0.59311352202688072</v>
          </cell>
          <cell r="BI15">
            <v>23</v>
          </cell>
          <cell r="BJ15">
            <v>0.6239462177704902</v>
          </cell>
        </row>
        <row r="16">
          <cell r="Z16" t="str">
            <v xml:space="preserve">BANFOCORO             </v>
          </cell>
          <cell r="AA16">
            <v>32</v>
          </cell>
          <cell r="AB16">
            <v>0.60060142504894276</v>
          </cell>
          <cell r="AC16">
            <v>30</v>
          </cell>
          <cell r="AD16">
            <v>0.73321930280180769</v>
          </cell>
          <cell r="BF16" t="str">
            <v xml:space="preserve">BANFOCORO             </v>
          </cell>
          <cell r="BG16">
            <v>28</v>
          </cell>
          <cell r="BH16">
            <v>0.53821970084748494</v>
          </cell>
          <cell r="BI16">
            <v>27</v>
          </cell>
          <cell r="BJ16">
            <v>0.5722115888188507</v>
          </cell>
        </row>
        <row r="17">
          <cell r="Z17" t="str">
            <v xml:space="preserve">BRASIL                </v>
          </cell>
          <cell r="AA17">
            <v>13</v>
          </cell>
          <cell r="AB17">
            <v>1.4034247886861617</v>
          </cell>
          <cell r="AC17">
            <v>15</v>
          </cell>
          <cell r="AD17">
            <v>1.3856152067814029</v>
          </cell>
          <cell r="BF17" t="str">
            <v xml:space="preserve">BRASIL                </v>
          </cell>
          <cell r="BG17">
            <v>1</v>
          </cell>
          <cell r="BH17">
            <v>2.781926240120344</v>
          </cell>
          <cell r="BI17">
            <v>1</v>
          </cell>
          <cell r="BJ17">
            <v>3.1148992154888173</v>
          </cell>
        </row>
        <row r="18">
          <cell r="Z18" t="str">
            <v xml:space="preserve">CANARIAS DE VENEZUELA </v>
          </cell>
          <cell r="AA18">
            <v>36</v>
          </cell>
          <cell r="AB18">
            <v>0.52382958643702182</v>
          </cell>
          <cell r="AC18">
            <v>36</v>
          </cell>
          <cell r="AD18">
            <v>0.48728238624863507</v>
          </cell>
          <cell r="BF18" t="str">
            <v xml:space="preserve">CANARIAS DE VENEZUELA </v>
          </cell>
          <cell r="BG18">
            <v>21</v>
          </cell>
          <cell r="BH18">
            <v>0.67904490389372818</v>
          </cell>
          <cell r="BI18">
            <v>20</v>
          </cell>
          <cell r="BJ18">
            <v>0.67812871037918854</v>
          </cell>
        </row>
        <row r="19">
          <cell r="Z19" t="str">
            <v>CAPITAL</v>
          </cell>
          <cell r="AA19">
            <v>28</v>
          </cell>
          <cell r="AB19">
            <v>0.74080175631482026</v>
          </cell>
          <cell r="AC19">
            <v>28</v>
          </cell>
          <cell r="AD19">
            <v>0.90516463643217027</v>
          </cell>
          <cell r="BF19" t="str">
            <v>CAPITAL</v>
          </cell>
          <cell r="BG19">
            <v>38</v>
          </cell>
          <cell r="BH19">
            <v>0.19912345038796686</v>
          </cell>
          <cell r="BI19">
            <v>38</v>
          </cell>
          <cell r="BJ19">
            <v>0.19718325448012011</v>
          </cell>
        </row>
        <row r="20">
          <cell r="Z20" t="str">
            <v>CARACAS</v>
          </cell>
          <cell r="AA20">
            <v>14</v>
          </cell>
          <cell r="AB20">
            <v>1.3698956515885783</v>
          </cell>
          <cell r="AC20">
            <v>17</v>
          </cell>
          <cell r="AD20">
            <v>1.3196006396617361</v>
          </cell>
          <cell r="BF20" t="str">
            <v>CARACAS</v>
          </cell>
          <cell r="BG20">
            <v>8</v>
          </cell>
          <cell r="BH20">
            <v>0.89448165982239136</v>
          </cell>
          <cell r="BI20">
            <v>11</v>
          </cell>
          <cell r="BJ20">
            <v>0.83921202784775539</v>
          </cell>
        </row>
        <row r="21">
          <cell r="Z21" t="str">
            <v xml:space="preserve">CARIBE                </v>
          </cell>
          <cell r="AA21">
            <v>15</v>
          </cell>
          <cell r="AB21">
            <v>1.3221433934178561</v>
          </cell>
          <cell r="AC21">
            <v>14</v>
          </cell>
          <cell r="AD21">
            <v>1.3970629920642299</v>
          </cell>
          <cell r="BF21" t="str">
            <v xml:space="preserve">CARIBE                </v>
          </cell>
          <cell r="BG21">
            <v>12</v>
          </cell>
          <cell r="BH21">
            <v>0.82552533587147936</v>
          </cell>
          <cell r="BI21">
            <v>12</v>
          </cell>
          <cell r="BJ21">
            <v>0.82972945247825836</v>
          </cell>
        </row>
        <row r="22">
          <cell r="Z22" t="str">
            <v xml:space="preserve">CARONI                </v>
          </cell>
          <cell r="AA22">
            <v>17</v>
          </cell>
          <cell r="AB22">
            <v>1.2538859988870648</v>
          </cell>
          <cell r="AC22">
            <v>16</v>
          </cell>
          <cell r="AD22">
            <v>1.3275626721594207</v>
          </cell>
          <cell r="BF22" t="str">
            <v xml:space="preserve">CARONI                </v>
          </cell>
          <cell r="BG22">
            <v>34</v>
          </cell>
          <cell r="BH22">
            <v>0.38287969085156659</v>
          </cell>
          <cell r="BI22">
            <v>33</v>
          </cell>
          <cell r="BJ22">
            <v>0.424624550183472</v>
          </cell>
        </row>
        <row r="23">
          <cell r="Z23" t="str">
            <v xml:space="preserve">CITIBANK              </v>
          </cell>
          <cell r="AA23">
            <v>10</v>
          </cell>
          <cell r="AB23">
            <v>1.8989553156422672</v>
          </cell>
          <cell r="AC23">
            <v>11</v>
          </cell>
          <cell r="AD23">
            <v>1.8699084547335068</v>
          </cell>
          <cell r="BF23" t="str">
            <v xml:space="preserve">CITIBANK              </v>
          </cell>
          <cell r="BG23">
            <v>14</v>
          </cell>
          <cell r="BH23">
            <v>0.80758685459941593</v>
          </cell>
          <cell r="BI23">
            <v>10</v>
          </cell>
          <cell r="BJ23">
            <v>0.84064542957932697</v>
          </cell>
        </row>
        <row r="24">
          <cell r="Z24" t="str">
            <v xml:space="preserve">CONFEDERADO           </v>
          </cell>
          <cell r="AA24">
            <v>35</v>
          </cell>
          <cell r="AB24">
            <v>0.53713907261552873</v>
          </cell>
          <cell r="AC24">
            <v>35</v>
          </cell>
          <cell r="AD24">
            <v>0.51157825266240664</v>
          </cell>
          <cell r="BF24" t="str">
            <v xml:space="preserve">CONFEDERADO           </v>
          </cell>
          <cell r="BG24">
            <v>19</v>
          </cell>
          <cell r="BH24">
            <v>0.68306801471430345</v>
          </cell>
          <cell r="BI24">
            <v>19</v>
          </cell>
          <cell r="BJ24">
            <v>0.68036072048830254</v>
          </cell>
        </row>
        <row r="25">
          <cell r="Z25" t="str">
            <v>CORP BANCA</v>
          </cell>
          <cell r="AA25">
            <v>38</v>
          </cell>
          <cell r="AB25">
            <v>0.4350846862461813</v>
          </cell>
          <cell r="AC25">
            <v>37</v>
          </cell>
          <cell r="AD25">
            <v>0.46636218221302944</v>
          </cell>
          <cell r="BF25" t="str">
            <v>CORP BANCA</v>
          </cell>
          <cell r="BG25">
            <v>17</v>
          </cell>
          <cell r="BH25">
            <v>0.73658223242036291</v>
          </cell>
          <cell r="BI25">
            <v>17</v>
          </cell>
          <cell r="BJ25">
            <v>0.70778026951128359</v>
          </cell>
        </row>
        <row r="26">
          <cell r="Z26" t="str">
            <v>EUROBANK</v>
          </cell>
          <cell r="AA26">
            <v>11</v>
          </cell>
          <cell r="AB26">
            <v>1.8814334891270885</v>
          </cell>
          <cell r="AC26">
            <v>19</v>
          </cell>
          <cell r="AD26">
            <v>1.1942727076989326</v>
          </cell>
          <cell r="BF26" t="str">
            <v>EUROBANK</v>
          </cell>
          <cell r="BG26">
            <v>7</v>
          </cell>
          <cell r="BH26">
            <v>0.89816535237231343</v>
          </cell>
          <cell r="BI26">
            <v>31</v>
          </cell>
          <cell r="BJ26">
            <v>0.48078076534197045</v>
          </cell>
        </row>
        <row r="27">
          <cell r="Z27" t="str">
            <v xml:space="preserve">EXTERIOR              </v>
          </cell>
          <cell r="AA27">
            <v>18</v>
          </cell>
          <cell r="AB27">
            <v>1.1756055451409066</v>
          </cell>
          <cell r="AC27">
            <v>18</v>
          </cell>
          <cell r="AD27">
            <v>1.2932073320276285</v>
          </cell>
          <cell r="BF27" t="str">
            <v xml:space="preserve">EXTERIOR              </v>
          </cell>
          <cell r="BG27">
            <v>11</v>
          </cell>
          <cell r="BH27">
            <v>0.83400816361653829</v>
          </cell>
          <cell r="BI27">
            <v>9</v>
          </cell>
          <cell r="BJ27">
            <v>0.86187737359749006</v>
          </cell>
        </row>
        <row r="28">
          <cell r="Z28" t="str">
            <v xml:space="preserve">FEDERAL               </v>
          </cell>
          <cell r="AA28">
            <v>31</v>
          </cell>
          <cell r="AB28">
            <v>0.63366583716989633</v>
          </cell>
          <cell r="AC28">
            <v>31</v>
          </cell>
          <cell r="AD28">
            <v>0.61601633301876235</v>
          </cell>
          <cell r="BF28" t="str">
            <v xml:space="preserve">FEDERAL               </v>
          </cell>
          <cell r="BG28">
            <v>37</v>
          </cell>
          <cell r="BH28">
            <v>0.26963495314922448</v>
          </cell>
          <cell r="BI28">
            <v>36</v>
          </cell>
          <cell r="BJ28">
            <v>0.32374702841785086</v>
          </cell>
        </row>
        <row r="29">
          <cell r="Z29" t="str">
            <v>FIVENEZ</v>
          </cell>
          <cell r="AA29">
            <v>26</v>
          </cell>
          <cell r="AB29">
            <v>0.85146720386589292</v>
          </cell>
          <cell r="AC29">
            <v>26</v>
          </cell>
          <cell r="AD29">
            <v>0.9475597150544256</v>
          </cell>
          <cell r="BF29" t="str">
            <v>FIVENEZ</v>
          </cell>
          <cell r="BG29">
            <v>3</v>
          </cell>
          <cell r="BH29">
            <v>1.7847959594065439</v>
          </cell>
          <cell r="BI29">
            <v>4</v>
          </cell>
          <cell r="BJ29">
            <v>1.5220900378216782</v>
          </cell>
        </row>
        <row r="30">
          <cell r="Z30" t="str">
            <v xml:space="preserve">GANADERO              </v>
          </cell>
          <cell r="AA30">
            <v>7</v>
          </cell>
          <cell r="AB30">
            <v>2.5072923984825066</v>
          </cell>
          <cell r="AC30">
            <v>6</v>
          </cell>
          <cell r="AD30">
            <v>2.450580415526284</v>
          </cell>
          <cell r="BF30" t="str">
            <v xml:space="preserve">GANADERO              </v>
          </cell>
          <cell r="BG30">
            <v>4</v>
          </cell>
          <cell r="BH30">
            <v>1.1684903142686236</v>
          </cell>
          <cell r="BI30">
            <v>5</v>
          </cell>
          <cell r="BJ30">
            <v>1.3228849539194365</v>
          </cell>
        </row>
        <row r="31">
          <cell r="Z31" t="str">
            <v xml:space="preserve">GUAYANA               </v>
          </cell>
          <cell r="AA31">
            <v>40</v>
          </cell>
          <cell r="AB31">
            <v>2.0497396754789465E-2</v>
          </cell>
          <cell r="AC31">
            <v>40</v>
          </cell>
          <cell r="AD31">
            <v>2.6304195713582296E-2</v>
          </cell>
          <cell r="BF31" t="str">
            <v xml:space="preserve">GUAYANA               </v>
          </cell>
          <cell r="BG31">
            <v>36</v>
          </cell>
          <cell r="BH31">
            <v>0.30538782951858479</v>
          </cell>
          <cell r="BI31">
            <v>35</v>
          </cell>
          <cell r="BJ31">
            <v>0.35712870380840078</v>
          </cell>
        </row>
        <row r="32">
          <cell r="Z32" t="str">
            <v xml:space="preserve">I.M.C.P.              </v>
          </cell>
          <cell r="AA32">
            <v>30</v>
          </cell>
          <cell r="AB32">
            <v>0.65800192340329233</v>
          </cell>
          <cell r="AC32">
            <v>33</v>
          </cell>
          <cell r="AD32">
            <v>0.57514657514657508</v>
          </cell>
          <cell r="BF32" t="str">
            <v xml:space="preserve">I.M.C.P.              </v>
          </cell>
          <cell r="BG32">
            <v>35</v>
          </cell>
          <cell r="BH32">
            <v>0.35427147065488335</v>
          </cell>
          <cell r="BI32">
            <v>34</v>
          </cell>
          <cell r="BJ32">
            <v>0.37061060221041797</v>
          </cell>
        </row>
        <row r="33">
          <cell r="Z33" t="str">
            <v xml:space="preserve">INDUSTRIAL DE VZLA.   </v>
          </cell>
          <cell r="AA33">
            <v>41</v>
          </cell>
          <cell r="AB33">
            <v>-0.26265253330295496</v>
          </cell>
          <cell r="AC33">
            <v>41</v>
          </cell>
          <cell r="AD33">
            <v>-0.25531689965316173</v>
          </cell>
          <cell r="BF33" t="str">
            <v xml:space="preserve">INDUSTRIAL DE VZLA.   </v>
          </cell>
          <cell r="BG33">
            <v>39</v>
          </cell>
          <cell r="BH33">
            <v>0.14574918312095914</v>
          </cell>
          <cell r="BI33">
            <v>39</v>
          </cell>
          <cell r="BJ33">
            <v>0.14351573506188234</v>
          </cell>
        </row>
        <row r="34">
          <cell r="Z34" t="str">
            <v xml:space="preserve">ING BANK              </v>
          </cell>
          <cell r="AA34">
            <v>6</v>
          </cell>
          <cell r="AB34">
            <v>3.3146080682190879</v>
          </cell>
          <cell r="AC34">
            <v>8</v>
          </cell>
          <cell r="AD34">
            <v>2.0915927254420743</v>
          </cell>
          <cell r="BF34" t="str">
            <v xml:space="preserve">ING BANK              </v>
          </cell>
          <cell r="BG34">
            <v>2</v>
          </cell>
          <cell r="BH34">
            <v>1.9156862874271221</v>
          </cell>
          <cell r="BI34">
            <v>2</v>
          </cell>
          <cell r="BJ34">
            <v>2.2146587604258996</v>
          </cell>
        </row>
        <row r="35">
          <cell r="Z35" t="str">
            <v>INTERBANK</v>
          </cell>
          <cell r="AA35">
            <v>25</v>
          </cell>
          <cell r="AB35">
            <v>0.9472063570725211</v>
          </cell>
          <cell r="AC35">
            <v>24</v>
          </cell>
          <cell r="AD35">
            <v>0.98024639931763002</v>
          </cell>
          <cell r="BF35" t="str">
            <v>INTERBANK</v>
          </cell>
          <cell r="BG35">
            <v>25</v>
          </cell>
          <cell r="BH35">
            <v>0.62144744609652436</v>
          </cell>
          <cell r="BI35">
            <v>24</v>
          </cell>
          <cell r="BJ35">
            <v>0.61711517620582657</v>
          </cell>
        </row>
        <row r="36">
          <cell r="Z36" t="str">
            <v xml:space="preserve">LARA                  </v>
          </cell>
          <cell r="AA36">
            <v>5</v>
          </cell>
          <cell r="AB36">
            <v>3.9606533461368003</v>
          </cell>
          <cell r="AC36">
            <v>4</v>
          </cell>
          <cell r="AD36">
            <v>5.4938053012302905</v>
          </cell>
          <cell r="BF36" t="str">
            <v xml:space="preserve">LARA                  </v>
          </cell>
          <cell r="BG36">
            <v>32</v>
          </cell>
          <cell r="BH36">
            <v>0.46364026583322587</v>
          </cell>
          <cell r="BI36">
            <v>32</v>
          </cell>
          <cell r="BJ36">
            <v>0.47583183086425368</v>
          </cell>
        </row>
        <row r="37">
          <cell r="Z37" t="str">
            <v xml:space="preserve">MERCANTIL             </v>
          </cell>
          <cell r="AA37">
            <v>23</v>
          </cell>
          <cell r="AB37">
            <v>1.0165102441019116</v>
          </cell>
          <cell r="AC37">
            <v>23</v>
          </cell>
          <cell r="AD37">
            <v>0.98833529705354461</v>
          </cell>
          <cell r="BF37" t="str">
            <v xml:space="preserve">MERCANTIL             </v>
          </cell>
          <cell r="BG37">
            <v>13</v>
          </cell>
          <cell r="BH37">
            <v>0.81718753246192921</v>
          </cell>
          <cell r="BI37">
            <v>15</v>
          </cell>
          <cell r="BJ37">
            <v>0.78659462176921635</v>
          </cell>
        </row>
        <row r="38">
          <cell r="Z38" t="str">
            <v xml:space="preserve">MONAGAS               </v>
          </cell>
          <cell r="AA38">
            <v>12</v>
          </cell>
          <cell r="AB38">
            <v>1.6499312462025517</v>
          </cell>
          <cell r="AC38">
            <v>10</v>
          </cell>
          <cell r="AD38">
            <v>1.9234764461744083</v>
          </cell>
          <cell r="BF38" t="str">
            <v xml:space="preserve">MONAGAS               </v>
          </cell>
          <cell r="BG38">
            <v>33</v>
          </cell>
          <cell r="BH38">
            <v>0.38338578035597504</v>
          </cell>
          <cell r="BI38">
            <v>37</v>
          </cell>
          <cell r="BJ38">
            <v>0.30731560174436973</v>
          </cell>
        </row>
        <row r="39">
          <cell r="Z39" t="str">
            <v xml:space="preserve">NOROCO                </v>
          </cell>
          <cell r="AA39">
            <v>19</v>
          </cell>
          <cell r="AB39">
            <v>1.1724641423293034</v>
          </cell>
          <cell r="AC39">
            <v>13</v>
          </cell>
          <cell r="AD39">
            <v>1.5478755527274763</v>
          </cell>
          <cell r="BF39" t="str">
            <v xml:space="preserve">NOROCO                </v>
          </cell>
          <cell r="BG39">
            <v>29</v>
          </cell>
          <cell r="BH39">
            <v>0.5221991517763156</v>
          </cell>
          <cell r="BI39">
            <v>29</v>
          </cell>
          <cell r="BJ39">
            <v>0.52940067526114565</v>
          </cell>
        </row>
        <row r="40">
          <cell r="Z40" t="str">
            <v xml:space="preserve">OCCIDENTAL DE DCTO.   </v>
          </cell>
          <cell r="AA40">
            <v>20</v>
          </cell>
          <cell r="AB40">
            <v>1.1328822615781493</v>
          </cell>
          <cell r="AC40">
            <v>22</v>
          </cell>
          <cell r="AD40">
            <v>1.0276169930905885</v>
          </cell>
          <cell r="BF40" t="str">
            <v xml:space="preserve">OCCIDENTAL DE DCTO.   </v>
          </cell>
          <cell r="BG40">
            <v>10</v>
          </cell>
          <cell r="BH40">
            <v>0.84172082024175887</v>
          </cell>
          <cell r="BI40">
            <v>13</v>
          </cell>
          <cell r="BJ40">
            <v>0.79740864441889359</v>
          </cell>
        </row>
        <row r="41">
          <cell r="Z41" t="str">
            <v>OCCIDENTE</v>
          </cell>
          <cell r="AA41">
            <v>8</v>
          </cell>
          <cell r="AB41">
            <v>2.1670730885820149</v>
          </cell>
          <cell r="AC41">
            <v>7</v>
          </cell>
          <cell r="AD41">
            <v>2.1512681159420302</v>
          </cell>
          <cell r="BF41" t="str">
            <v>OCCIDENTE</v>
          </cell>
          <cell r="BG41">
            <v>20</v>
          </cell>
          <cell r="BH41">
            <v>0.6814716743441962</v>
          </cell>
          <cell r="BI41">
            <v>22</v>
          </cell>
          <cell r="BJ41">
            <v>0.64506252745752157</v>
          </cell>
        </row>
        <row r="42">
          <cell r="Z42" t="str">
            <v xml:space="preserve">ORINOCO               </v>
          </cell>
          <cell r="AA42">
            <v>22</v>
          </cell>
          <cell r="AB42">
            <v>1.0305484118962416</v>
          </cell>
          <cell r="AC42">
            <v>21</v>
          </cell>
          <cell r="AD42">
            <v>1.0527669770186838</v>
          </cell>
          <cell r="BF42" t="str">
            <v xml:space="preserve">ORINOCO               </v>
          </cell>
          <cell r="BG42">
            <v>18</v>
          </cell>
          <cell r="BH42">
            <v>0.69989426796699961</v>
          </cell>
          <cell r="BI42">
            <v>18</v>
          </cell>
          <cell r="BJ42">
            <v>0.69737192739750586</v>
          </cell>
        </row>
        <row r="43">
          <cell r="Z43" t="str">
            <v xml:space="preserve">PLAZA                 </v>
          </cell>
          <cell r="AA43">
            <v>2</v>
          </cell>
          <cell r="AB43">
            <v>7.2341440746180732</v>
          </cell>
          <cell r="AC43">
            <v>2</v>
          </cell>
          <cell r="AD43">
            <v>8.6431254482098474</v>
          </cell>
          <cell r="BF43" t="str">
            <v xml:space="preserve">PLAZA                 </v>
          </cell>
          <cell r="BG43">
            <v>15</v>
          </cell>
          <cell r="BH43">
            <v>0.75365269627058418</v>
          </cell>
          <cell r="BI43">
            <v>16</v>
          </cell>
          <cell r="BJ43">
            <v>0.78453776179199242</v>
          </cell>
        </row>
        <row r="44">
          <cell r="Z44" t="str">
            <v>POPULAR</v>
          </cell>
          <cell r="AA44">
            <v>21</v>
          </cell>
          <cell r="AB44">
            <v>1.05124159987687</v>
          </cell>
          <cell r="AC44">
            <v>20</v>
          </cell>
          <cell r="AD44">
            <v>1.0633985163241322</v>
          </cell>
          <cell r="BF44" t="str">
            <v>POPULAR</v>
          </cell>
          <cell r="BG44">
            <v>40</v>
          </cell>
          <cell r="BH44">
            <v>9.4290953065983063E-2</v>
          </cell>
          <cell r="BI44">
            <v>40</v>
          </cell>
          <cell r="BJ44">
            <v>8.958105273257766E-2</v>
          </cell>
        </row>
        <row r="45">
          <cell r="Z45" t="str">
            <v xml:space="preserve">PROVINCIAL            </v>
          </cell>
          <cell r="AA45">
            <v>16</v>
          </cell>
          <cell r="AB45">
            <v>1.2853368655096176</v>
          </cell>
          <cell r="AC45">
            <v>12</v>
          </cell>
          <cell r="AD45">
            <v>1.581635973612453</v>
          </cell>
          <cell r="BF45" t="str">
            <v xml:space="preserve">PROVINCIAL            </v>
          </cell>
          <cell r="BG45">
            <v>24</v>
          </cell>
          <cell r="BH45">
            <v>0.6340531101600444</v>
          </cell>
          <cell r="BI45">
            <v>26</v>
          </cell>
          <cell r="BJ45">
            <v>0.60425690344635585</v>
          </cell>
        </row>
        <row r="46">
          <cell r="Z46" t="str">
            <v>REPUBLICA</v>
          </cell>
          <cell r="AA46">
            <v>29</v>
          </cell>
          <cell r="AB46">
            <v>0.72257123873776918</v>
          </cell>
          <cell r="AC46">
            <v>29</v>
          </cell>
          <cell r="AD46">
            <v>0.74441154247872188</v>
          </cell>
          <cell r="BF46" t="str">
            <v>REPUBLICA</v>
          </cell>
          <cell r="BG46">
            <v>31</v>
          </cell>
          <cell r="BH46">
            <v>0.49160357883578937</v>
          </cell>
          <cell r="BI46">
            <v>28</v>
          </cell>
          <cell r="BJ46">
            <v>0.53677222687314807</v>
          </cell>
        </row>
        <row r="47">
          <cell r="Z47" t="str">
            <v xml:space="preserve">SOFITASA              </v>
          </cell>
          <cell r="AA47">
            <v>24</v>
          </cell>
          <cell r="AB47">
            <v>0.95509824091849937</v>
          </cell>
          <cell r="AC47">
            <v>25</v>
          </cell>
          <cell r="AD47">
            <v>0.96547867897194184</v>
          </cell>
          <cell r="BF47" t="str">
            <v xml:space="preserve">SOFITASA              </v>
          </cell>
          <cell r="BG47">
            <v>16</v>
          </cell>
          <cell r="BH47">
            <v>0.73903028014061067</v>
          </cell>
          <cell r="BI47">
            <v>14</v>
          </cell>
          <cell r="BJ47">
            <v>0.79304516427864846</v>
          </cell>
        </row>
        <row r="48">
          <cell r="Z48" t="str">
            <v>STANDARD CHARTERED</v>
          </cell>
          <cell r="AA48">
            <v>4</v>
          </cell>
          <cell r="AB48">
            <v>4.9872021408070921</v>
          </cell>
          <cell r="AC48">
            <v>5</v>
          </cell>
          <cell r="AD48">
            <v>4.3080782447352881</v>
          </cell>
          <cell r="BF48" t="str">
            <v>STANDARD CHARTERED</v>
          </cell>
          <cell r="BG48">
            <v>6</v>
          </cell>
          <cell r="BH48">
            <v>0.94367496065412626</v>
          </cell>
          <cell r="BI48">
            <v>7</v>
          </cell>
          <cell r="BJ48">
            <v>1.1342467213654421</v>
          </cell>
        </row>
        <row r="49">
          <cell r="Z49" t="str">
            <v xml:space="preserve">TEQUENDAMA            </v>
          </cell>
          <cell r="AA49">
            <v>3</v>
          </cell>
          <cell r="AB49">
            <v>6.8769939105896354</v>
          </cell>
          <cell r="AC49">
            <v>3</v>
          </cell>
          <cell r="AD49">
            <v>5.9493683355086562</v>
          </cell>
          <cell r="BF49" t="str">
            <v xml:space="preserve">TEQUENDAMA            </v>
          </cell>
          <cell r="BG49">
            <v>9</v>
          </cell>
          <cell r="BH49">
            <v>0.85439766369962666</v>
          </cell>
          <cell r="BI49">
            <v>3</v>
          </cell>
          <cell r="BJ49">
            <v>1.6793460397886115</v>
          </cell>
        </row>
        <row r="50">
          <cell r="Z50" t="str">
            <v xml:space="preserve">UNION                 </v>
          </cell>
          <cell r="AA50">
            <v>39</v>
          </cell>
          <cell r="AB50">
            <v>0.29923171684709676</v>
          </cell>
          <cell r="AC50">
            <v>39</v>
          </cell>
          <cell r="AD50">
            <v>0.30186242876420277</v>
          </cell>
          <cell r="BF50" t="str">
            <v xml:space="preserve">UNION                 </v>
          </cell>
          <cell r="BG50">
            <v>23</v>
          </cell>
          <cell r="BH50">
            <v>0.656714793934154</v>
          </cell>
          <cell r="BI50">
            <v>21</v>
          </cell>
          <cell r="BJ50">
            <v>0.65573891831443964</v>
          </cell>
        </row>
        <row r="51">
          <cell r="Z51" t="str">
            <v xml:space="preserve">VENEZOLANO DE CREDITO </v>
          </cell>
          <cell r="AA51">
            <v>9</v>
          </cell>
          <cell r="AB51">
            <v>2.1327014309938361</v>
          </cell>
          <cell r="AC51">
            <v>9</v>
          </cell>
          <cell r="AD51">
            <v>2.033433316544933</v>
          </cell>
          <cell r="BF51" t="str">
            <v xml:space="preserve">VENEZOLANO DE CREDITO </v>
          </cell>
          <cell r="BG51">
            <v>5</v>
          </cell>
          <cell r="BH51">
            <v>1.0507216700106676</v>
          </cell>
          <cell r="BI51">
            <v>6</v>
          </cell>
          <cell r="BJ51">
            <v>1.2733878804798704</v>
          </cell>
        </row>
        <row r="52">
          <cell r="Z52" t="str">
            <v>VENEZUELA</v>
          </cell>
          <cell r="AA52">
            <v>33</v>
          </cell>
          <cell r="AB52">
            <v>0.55697103734937403</v>
          </cell>
          <cell r="AC52">
            <v>32</v>
          </cell>
          <cell r="AD52">
            <v>0.59149526628855109</v>
          </cell>
          <cell r="BF52" t="str">
            <v>VENEZUELA</v>
          </cell>
          <cell r="BG52">
            <v>26</v>
          </cell>
          <cell r="BH52">
            <v>0.59893956858745145</v>
          </cell>
          <cell r="BI52">
            <v>25</v>
          </cell>
          <cell r="BJ52">
            <v>0.61182538456850932</v>
          </cell>
        </row>
        <row r="54">
          <cell r="Z54" t="str">
            <v>TOTAL</v>
          </cell>
          <cell r="AB54">
            <v>0.69810000000000005</v>
          </cell>
          <cell r="AD54">
            <v>0.73384077191693886</v>
          </cell>
          <cell r="BF54" t="str">
            <v>TOTAL</v>
          </cell>
          <cell r="BH54">
            <v>0.65690000000000004</v>
          </cell>
          <cell r="BJ54">
            <v>0.65742937334214424</v>
          </cell>
        </row>
      </sheetData>
      <sheetData sheetId="41" refreshError="1"/>
      <sheetData sheetId="42" refreshError="1"/>
      <sheetData sheetId="43" refreshError="1"/>
      <sheetData sheetId="44"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equity price data"/>
      <sheetName val="Equity price changes - loc curr"/>
      <sheetName val="Exchange rate changes"/>
      <sheetName val="Sheet1"/>
      <sheetName val="Summary MSCI &amp; Exchange Rates"/>
    </sheetNames>
    <sheetDataSet>
      <sheetData sheetId="0"/>
      <sheetData sheetId="1"/>
      <sheetData sheetId="2"/>
      <sheetData sheetId="3">
        <row r="2">
          <cell r="B2" t="str">
            <v>Colombia</v>
          </cell>
          <cell r="C2">
            <v>7.883022053979845</v>
          </cell>
          <cell r="D2">
            <v>-0.57783797279593985</v>
          </cell>
          <cell r="E2">
            <v>-12.606632363927705</v>
          </cell>
          <cell r="H2" t="str">
            <v>Colombia</v>
          </cell>
          <cell r="I2">
            <v>-0.6462167337930611</v>
          </cell>
          <cell r="J2">
            <v>8.0344702237429573</v>
          </cell>
          <cell r="K2">
            <v>-6.1474652295115906</v>
          </cell>
          <cell r="N2" t="str">
            <v>Colombia</v>
          </cell>
          <cell r="O2">
            <v>-5.111243126867631</v>
          </cell>
          <cell r="P2">
            <v>11.803125115126138</v>
          </cell>
          <cell r="Q2">
            <v>10.583850414358897</v>
          </cell>
        </row>
        <row r="3">
          <cell r="B3" t="str">
            <v>Thailand</v>
          </cell>
          <cell r="C3">
            <v>25.277741675547826</v>
          </cell>
          <cell r="D3">
            <v>8.495378395292402</v>
          </cell>
          <cell r="E3">
            <v>-8.104686326178058</v>
          </cell>
          <cell r="H3" t="str">
            <v>Thailand</v>
          </cell>
          <cell r="I3">
            <v>20.358161602049133</v>
          </cell>
          <cell r="J3">
            <v>7.4915433781645335</v>
          </cell>
          <cell r="K3">
            <v>-6.5911041836089233</v>
          </cell>
          <cell r="N3" t="str">
            <v>Thailand</v>
          </cell>
          <cell r="O3">
            <v>-10.550781800253551</v>
          </cell>
          <cell r="P3">
            <v>-3.7149355572403375</v>
          </cell>
          <cell r="Q3">
            <v>7.6271186440677967</v>
          </cell>
        </row>
        <row r="4">
          <cell r="B4" t="str">
            <v>South Africa</v>
          </cell>
          <cell r="C4">
            <v>9.5580236516124462</v>
          </cell>
          <cell r="D4">
            <v>0.91066291735349825</v>
          </cell>
          <cell r="E4">
            <v>-4.6560010383145825</v>
          </cell>
          <cell r="H4" t="str">
            <v>South Africa</v>
          </cell>
          <cell r="I4">
            <v>12.173957508526332</v>
          </cell>
          <cell r="J4">
            <v>0.27954010250727651</v>
          </cell>
          <cell r="K4">
            <v>-1.2096366995914245</v>
          </cell>
          <cell r="N4" t="str">
            <v>South Africa</v>
          </cell>
          <cell r="O4">
            <v>2.5117625769091663</v>
          </cell>
          <cell r="P4">
            <v>7.0661390616165817E-2</v>
          </cell>
          <cell r="Q4">
            <v>3.8361146141889253</v>
          </cell>
        </row>
        <row r="5">
          <cell r="B5" t="str">
            <v>Mexico</v>
          </cell>
          <cell r="C5">
            <v>11.164395186490072</v>
          </cell>
          <cell r="D5">
            <v>-7.5961396772563115</v>
          </cell>
          <cell r="E5">
            <v>-7.0385728962080263</v>
          </cell>
          <cell r="H5" t="str">
            <v>Mexico</v>
          </cell>
          <cell r="I5">
            <v>13.279082670612164</v>
          </cell>
          <cell r="J5">
            <v>-5.3328645576548777</v>
          </cell>
          <cell r="K5">
            <v>-5.1262714370426483</v>
          </cell>
          <cell r="N5" t="str">
            <v>Mexico</v>
          </cell>
          <cell r="O5">
            <v>2.1052142823977267</v>
          </cell>
          <cell r="P5">
            <v>2.5949184014332256</v>
          </cell>
          <cell r="Q5">
            <v>2.1194390266555145</v>
          </cell>
        </row>
        <row r="6">
          <cell r="B6" t="str">
            <v>Indonesia</v>
          </cell>
          <cell r="C6">
            <v>22.317326946483963</v>
          </cell>
          <cell r="D6">
            <v>12.766958662129873</v>
          </cell>
          <cell r="E6">
            <v>-0.64423536915961788</v>
          </cell>
          <cell r="H6" t="str">
            <v>Indonesia</v>
          </cell>
          <cell r="I6">
            <v>25.514663434014746</v>
          </cell>
          <cell r="J6">
            <v>17.851485528138912</v>
          </cell>
          <cell r="K6">
            <v>1.0257039852648744</v>
          </cell>
          <cell r="N6" t="str">
            <v>Indonesia</v>
          </cell>
          <cell r="O6">
            <v>2.5917686318131259</v>
          </cell>
          <cell r="P6">
            <v>4.4389083908957083</v>
          </cell>
          <cell r="Q6">
            <v>1.5748898678414096</v>
          </cell>
        </row>
        <row r="7">
          <cell r="B7" t="str">
            <v>Sri Lanka</v>
          </cell>
          <cell r="C7">
            <v>-17.473829831269128</v>
          </cell>
          <cell r="D7">
            <v>-7.2164254047566541</v>
          </cell>
          <cell r="E7">
            <v>1.0442993658182029</v>
          </cell>
          <cell r="H7" t="str">
            <v>Sri Lanka</v>
          </cell>
          <cell r="I7">
            <v>-12.989295958900845</v>
          </cell>
          <cell r="J7">
            <v>-4.9555427652796995</v>
          </cell>
          <cell r="K7">
            <v>2.5943907814504241</v>
          </cell>
          <cell r="N7" t="str">
            <v>Sri Lanka</v>
          </cell>
          <cell r="O7">
            <v>5.4430614898755341</v>
          </cell>
          <cell r="P7">
            <v>2.4456276509340253</v>
          </cell>
          <cell r="Q7">
            <v>1.5339206654442905</v>
          </cell>
        </row>
        <row r="8">
          <cell r="B8" t="str">
            <v>Malaysia</v>
          </cell>
          <cell r="C8">
            <v>22.390036085565431</v>
          </cell>
          <cell r="D8">
            <v>-6.2828142336134585</v>
          </cell>
          <cell r="E8">
            <v>-7.4931026983973075</v>
          </cell>
          <cell r="H8" t="str">
            <v>Malaysia</v>
          </cell>
          <cell r="I8">
            <v>19.806463133330546</v>
          </cell>
          <cell r="J8">
            <v>-4.7250190634774931</v>
          </cell>
          <cell r="K8">
            <v>-6.217664201710285</v>
          </cell>
          <cell r="N8" t="str">
            <v>Malaysia</v>
          </cell>
          <cell r="O8">
            <v>-2.0396600566572132</v>
          </cell>
          <cell r="P8">
            <v>1.7058823529411846</v>
          </cell>
          <cell r="Q8">
            <v>1.3778950454412109</v>
          </cell>
        </row>
        <row r="9">
          <cell r="B9" t="str">
            <v>Philippines</v>
          </cell>
          <cell r="C9">
            <v>19.192994687663415</v>
          </cell>
          <cell r="D9">
            <v>-5.8061367182002437</v>
          </cell>
          <cell r="E9">
            <v>-13.520148675174429</v>
          </cell>
          <cell r="H9" t="str">
            <v>Philippines</v>
          </cell>
          <cell r="I9">
            <v>11.066712855174867</v>
          </cell>
          <cell r="J9">
            <v>-6.8179575460922157</v>
          </cell>
          <cell r="K9">
            <v>-12.033852667901083</v>
          </cell>
          <cell r="N9" t="str">
            <v>Philippines</v>
          </cell>
          <cell r="O9">
            <v>-6.7621483375959075</v>
          </cell>
          <cell r="P9">
            <v>-1.4489619377162666</v>
          </cell>
          <cell r="Q9">
            <v>1.1542730299667108</v>
          </cell>
        </row>
        <row r="10">
          <cell r="B10" t="str">
            <v>Hungary</v>
          </cell>
          <cell r="C10">
            <v>13.555273753729217</v>
          </cell>
          <cell r="D10">
            <v>3.7882090035097424</v>
          </cell>
          <cell r="E10">
            <v>-12.226730204177349</v>
          </cell>
          <cell r="H10" t="str">
            <v>Hungary</v>
          </cell>
          <cell r="I10">
            <v>8.0530925749650049</v>
          </cell>
          <cell r="J10">
            <v>0.39692607939732338</v>
          </cell>
          <cell r="K10">
            <v>-11.049047550548208</v>
          </cell>
          <cell r="N10" t="str">
            <v>Hungary</v>
          </cell>
          <cell r="O10">
            <v>-4.9554066177634777</v>
          </cell>
          <cell r="P10">
            <v>-3.052161274694523</v>
          </cell>
          <cell r="Q10">
            <v>1.1059338685229883</v>
          </cell>
        </row>
        <row r="11">
          <cell r="B11" t="str">
            <v>Korea</v>
          </cell>
          <cell r="C11">
            <v>30.058480564851031</v>
          </cell>
          <cell r="D11">
            <v>11.315122600017123</v>
          </cell>
          <cell r="E11">
            <v>-4.515154592618364</v>
          </cell>
          <cell r="H11" t="str">
            <v>Korea</v>
          </cell>
          <cell r="I11">
            <v>30.199093586329717</v>
          </cell>
          <cell r="J11">
            <v>11.105043994952334</v>
          </cell>
          <cell r="K11">
            <v>-3.3522206638616261</v>
          </cell>
          <cell r="N11" t="str">
            <v>Korea</v>
          </cell>
          <cell r="O11">
            <v>-2.3762718454994197E-2</v>
          </cell>
          <cell r="P11">
            <v>-0.35525890838625845</v>
          </cell>
          <cell r="Q11">
            <v>1.09217999126256</v>
          </cell>
        </row>
        <row r="12">
          <cell r="B12" t="str">
            <v>Brazil</v>
          </cell>
          <cell r="C12">
            <v>41.743757088529357</v>
          </cell>
          <cell r="D12">
            <v>11.962159204214394</v>
          </cell>
          <cell r="E12">
            <v>-1.8799796962069686</v>
          </cell>
          <cell r="H12" t="str">
            <v>Brazil</v>
          </cell>
          <cell r="I12">
            <v>23.843089748288076</v>
          </cell>
          <cell r="J12">
            <v>9.4726885424917455</v>
          </cell>
          <cell r="K12">
            <v>-0.84295330997286011</v>
          </cell>
          <cell r="N12" t="str">
            <v>Brazil</v>
          </cell>
          <cell r="O12">
            <v>-12.667541475302267</v>
          </cell>
          <cell r="P12">
            <v>-2.1887465882846864</v>
          </cell>
          <cell r="Q12">
            <v>1.0355671220993341</v>
          </cell>
        </row>
        <row r="13">
          <cell r="B13" t="str">
            <v>Argentina</v>
          </cell>
          <cell r="C13">
            <v>1.2037096092798343</v>
          </cell>
          <cell r="D13">
            <v>-4.1140693669597033</v>
          </cell>
          <cell r="E13">
            <v>-2.5566480388502684</v>
          </cell>
          <cell r="H13" t="str">
            <v>Argentina</v>
          </cell>
          <cell r="I13">
            <v>3.6024762318906194</v>
          </cell>
          <cell r="J13">
            <v>-2.3997254395892704</v>
          </cell>
          <cell r="K13">
            <v>-2.3305052149378254</v>
          </cell>
          <cell r="N13" t="str">
            <v>Argentina</v>
          </cell>
          <cell r="O13">
            <v>2.3544800523217662</v>
          </cell>
          <cell r="P13">
            <v>1.7886178861788524</v>
          </cell>
          <cell r="Q13">
            <v>0.12795905310299294</v>
          </cell>
        </row>
        <row r="14">
          <cell r="B14" t="str">
            <v>Venezuela</v>
          </cell>
          <cell r="C14">
            <v>-1.4262281732413526</v>
          </cell>
          <cell r="D14">
            <v>-9.7584613090800634</v>
          </cell>
          <cell r="E14">
            <v>-4.9874976172589029</v>
          </cell>
          <cell r="H14" t="str">
            <v>Venezuela</v>
          </cell>
          <cell r="I14">
            <v>-37.972084432853798</v>
          </cell>
          <cell r="J14">
            <v>-9.7583613017811217</v>
          </cell>
          <cell r="K14">
            <v>-4.9877709731294146</v>
          </cell>
          <cell r="N14" t="str">
            <v>Venezuela</v>
          </cell>
          <cell r="O14">
            <v>-1.3971033390778273E-2</v>
          </cell>
          <cell r="P14">
            <v>4.6578788019893359E-3</v>
          </cell>
          <cell r="Q14">
            <v>-0.12095273539262696</v>
          </cell>
        </row>
        <row r="15">
          <cell r="B15" t="str">
            <v>Chile</v>
          </cell>
          <cell r="C15">
            <v>21.348733714070242</v>
          </cell>
          <cell r="D15">
            <v>-1.0299687098813659</v>
          </cell>
          <cell r="E15">
            <v>-5.7556385769733422</v>
          </cell>
          <cell r="H15" t="str">
            <v>Chile</v>
          </cell>
          <cell r="I15">
            <v>16.057507170772325</v>
          </cell>
          <cell r="J15">
            <v>-3.2081256773520916</v>
          </cell>
          <cell r="K15">
            <v>-5.9571599738944059</v>
          </cell>
          <cell r="N15" t="str">
            <v>Chile</v>
          </cell>
          <cell r="O15">
            <v>-3.5011927346494085</v>
          </cell>
          <cell r="P15">
            <v>-2.1614930489430626</v>
          </cell>
          <cell r="Q15">
            <v>-0.38199022725510495</v>
          </cell>
        </row>
        <row r="16">
          <cell r="B16" t="str">
            <v>China</v>
          </cell>
          <cell r="C16">
            <v>49.612170719826125</v>
          </cell>
          <cell r="D16">
            <v>40.905561829474856</v>
          </cell>
          <cell r="E16">
            <v>15.281005933390105</v>
          </cell>
          <cell r="H16" t="str">
            <v>China</v>
          </cell>
          <cell r="I16">
            <v>49.682622657008444</v>
          </cell>
          <cell r="J16">
            <v>40.472352652603547</v>
          </cell>
          <cell r="K16">
            <v>14.743681483813733</v>
          </cell>
          <cell r="N16" t="str">
            <v>China</v>
          </cell>
          <cell r="O16">
            <v>-3.8392628615305946</v>
          </cell>
          <cell r="P16">
            <v>-1.7424564385890393</v>
          </cell>
          <cell r="Q16">
            <v>-0.64789104852572221</v>
          </cell>
        </row>
        <row r="17">
          <cell r="B17" t="str">
            <v>Peru</v>
          </cell>
          <cell r="C17">
            <v>85.152969317106027</v>
          </cell>
          <cell r="D17">
            <v>21.143754775434452</v>
          </cell>
          <cell r="E17">
            <v>-0.95835436728290924</v>
          </cell>
          <cell r="H17" t="str">
            <v>Peru</v>
          </cell>
          <cell r="I17">
            <v>83.925432276377208</v>
          </cell>
          <cell r="J17">
            <v>20.568905727249113</v>
          </cell>
          <cell r="K17">
            <v>-1.2514482617106009</v>
          </cell>
          <cell r="N17" t="str">
            <v>Peru</v>
          </cell>
          <cell r="O17">
            <v>-1.911027568922304</v>
          </cell>
          <cell r="P17">
            <v>-1.261431725007885</v>
          </cell>
          <cell r="Q17">
            <v>-0.82356667722520749</v>
          </cell>
        </row>
        <row r="18">
          <cell r="B18" t="str">
            <v>Egypt</v>
          </cell>
          <cell r="C18">
            <v>23.777261901172785</v>
          </cell>
          <cell r="D18">
            <v>10.228308834979501</v>
          </cell>
          <cell r="E18">
            <v>1.9655138499931037</v>
          </cell>
          <cell r="H18" t="str">
            <v>Egypt</v>
          </cell>
          <cell r="I18">
            <v>21.830653403774463</v>
          </cell>
          <cell r="J18">
            <v>8.756597132536351</v>
          </cell>
          <cell r="K18">
            <v>1.1813765370956248</v>
          </cell>
          <cell r="N18" t="str">
            <v>Egypt</v>
          </cell>
          <cell r="O18">
            <v>-1.6063378124042582</v>
          </cell>
          <cell r="P18">
            <v>-1.3775554970606303</v>
          </cell>
          <cell r="Q18">
            <v>-0.94298052348639361</v>
          </cell>
        </row>
        <row r="19">
          <cell r="B19" t="str">
            <v>Poland</v>
          </cell>
          <cell r="C19">
            <v>20.263305664741182</v>
          </cell>
          <cell r="D19">
            <v>5.1322695116710095</v>
          </cell>
          <cell r="E19">
            <v>-2.4168960386053708</v>
          </cell>
          <cell r="H19" t="str">
            <v>Poland</v>
          </cell>
          <cell r="I19">
            <v>12.639453015695892</v>
          </cell>
          <cell r="J19">
            <v>7.7092608799206125E-2</v>
          </cell>
          <cell r="K19">
            <v>-3.234225470822699</v>
          </cell>
          <cell r="N19" t="str">
            <v>Poland</v>
          </cell>
          <cell r="O19">
            <v>-6.4213501656059693</v>
          </cell>
          <cell r="P19">
            <v>-4.4648231420174787</v>
          </cell>
          <cell r="Q19">
            <v>-1.0016510731975738</v>
          </cell>
        </row>
        <row r="20">
          <cell r="B20" t="str">
            <v>India</v>
          </cell>
          <cell r="C20">
            <v>28.350465894309568</v>
          </cell>
          <cell r="D20">
            <v>11.911050505184232</v>
          </cell>
          <cell r="E20">
            <v>3.6579982178039798</v>
          </cell>
          <cell r="H20" t="str">
            <v>India</v>
          </cell>
          <cell r="I20">
            <v>16.634982664912592</v>
          </cell>
          <cell r="J20">
            <v>11.027399789826399</v>
          </cell>
          <cell r="K20">
            <v>3.4456439115487676</v>
          </cell>
          <cell r="N20" t="str">
            <v>India</v>
          </cell>
          <cell r="O20">
            <v>-9.9114283451919043</v>
          </cell>
          <cell r="P20">
            <v>-1.1174432897530344</v>
          </cell>
          <cell r="Q20">
            <v>-1.0560186853188485</v>
          </cell>
        </row>
        <row r="21">
          <cell r="B21" t="str">
            <v>Turkey</v>
          </cell>
          <cell r="C21">
            <v>57.410553375848849</v>
          </cell>
          <cell r="D21">
            <v>24.901086400293856</v>
          </cell>
          <cell r="E21">
            <v>-1.9749178575226758</v>
          </cell>
          <cell r="H21" t="str">
            <v>Turkey</v>
          </cell>
          <cell r="I21">
            <v>38.041949573989072</v>
          </cell>
          <cell r="J21">
            <v>17.291023639164923</v>
          </cell>
          <cell r="K21">
            <v>-3.1065367095496792</v>
          </cell>
          <cell r="N21" t="str">
            <v>Turkey</v>
          </cell>
          <cell r="O21">
            <v>-12.288677368944454</v>
          </cell>
          <cell r="P21">
            <v>-5.905661815133727</v>
          </cell>
          <cell r="Q21">
            <v>-1.0814708002883975</v>
          </cell>
        </row>
        <row r="22">
          <cell r="B22" t="str">
            <v>Czech Republic</v>
          </cell>
          <cell r="C22">
            <v>20.203423556270145</v>
          </cell>
          <cell r="D22">
            <v>5.9362425039535305</v>
          </cell>
          <cell r="E22">
            <v>-1.3114558019995066</v>
          </cell>
          <cell r="H22" t="str">
            <v>Czech Republic</v>
          </cell>
          <cell r="I22">
            <v>15.25254996785554</v>
          </cell>
          <cell r="J22">
            <v>-0.3199216586132938</v>
          </cell>
          <cell r="K22">
            <v>-4.0084792832967686</v>
          </cell>
          <cell r="N22" t="str">
            <v>Czech Republic</v>
          </cell>
          <cell r="O22">
            <v>-4.2041606192549574</v>
          </cell>
          <cell r="P22">
            <v>-5.897728352818171</v>
          </cell>
          <cell r="Q22">
            <v>-3.0977782127826128</v>
          </cell>
        </row>
        <row r="24">
          <cell r="B24" t="str">
            <v>Emerging Markets</v>
          </cell>
          <cell r="C24">
            <v>23.696067390860726</v>
          </cell>
          <cell r="D24">
            <v>11.064502212764701</v>
          </cell>
          <cell r="E24">
            <v>-1.5031840781477022</v>
          </cell>
          <cell r="H24" t="str">
            <v>Emerging Markets</v>
          </cell>
          <cell r="I24">
            <v>20.777811080487645</v>
          </cell>
          <cell r="J24">
            <v>10.455859480195441</v>
          </cell>
          <cell r="K24">
            <v>-0.85595204547317039</v>
          </cell>
          <cell r="N24" t="str">
            <v>EURO</v>
          </cell>
          <cell r="O24">
            <v>-4.9328306977720136</v>
          </cell>
          <cell r="P24">
            <v>-3.7515426414323372</v>
          </cell>
          <cell r="Q24">
            <v>-1.1527039322267041</v>
          </cell>
        </row>
        <row r="25">
          <cell r="N25" t="str">
            <v>Pound</v>
          </cell>
          <cell r="O25">
            <v>-1.3025458851391454</v>
          </cell>
          <cell r="P25">
            <v>-0.89179548156957178</v>
          </cell>
          <cell r="Q25">
            <v>2.985996705107075</v>
          </cell>
        </row>
        <row r="26">
          <cell r="N26" t="str">
            <v>Yen</v>
          </cell>
          <cell r="O26">
            <v>-2.4656035679723924</v>
          </cell>
          <cell r="P26">
            <v>-5.1164504113626128</v>
          </cell>
          <cell r="Q26">
            <v>-4.2779865383821232</v>
          </cell>
        </row>
      </sheetData>
      <sheetData sheetId="4"/>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ErrCheck"/>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sheetName val="Gráfico"/>
      <sheetName val="Datos"/>
      <sheetName val="Parámetros"/>
      <sheetName val="Diálogo1"/>
      <sheetName val="Macro1"/>
      <sheetName val="Módulo1"/>
      <sheetName val="Main"/>
      <sheetName val="Links"/>
      <sheetName val="ErrCheck"/>
      <sheetName val="Codigos"/>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 val="BOP"/>
      <sheetName val="Macro1"/>
      <sheetName val="Main"/>
      <sheetName val="Links"/>
      <sheetName val="ErrCheck"/>
      <sheetName val="Codigos"/>
    </sheetNames>
    <sheetDataSet>
      <sheetData sheetId="0" refreshError="1"/>
      <sheetData sheetId="1" refreshError="1">
        <row r="8">
          <cell r="F8">
            <v>1363.5852905026911</v>
          </cell>
          <cell r="G8">
            <v>1378.2796547770204</v>
          </cell>
          <cell r="H8">
            <v>1396.1436537831044</v>
          </cell>
          <cell r="I8">
            <v>1418.3671964720045</v>
          </cell>
          <cell r="J8">
            <v>1441.3145109404134</v>
          </cell>
          <cell r="K8">
            <v>1466.2170313003462</v>
          </cell>
          <cell r="L8">
            <v>1491.6328031554258</v>
          </cell>
          <cell r="M8">
            <v>1516.4648113450721</v>
          </cell>
          <cell r="N8">
            <v>1538.6180623358205</v>
          </cell>
          <cell r="O8">
            <v>1558.6809702632027</v>
          </cell>
          <cell r="P8">
            <v>1576.4440752219007</v>
          </cell>
          <cell r="Q8">
            <v>1591.5304086205406</v>
          </cell>
          <cell r="R8">
            <v>1603.6686370333723</v>
          </cell>
          <cell r="S8">
            <v>1614.9262750367679</v>
          </cell>
          <cell r="T8">
            <v>1624.2740263480116</v>
          </cell>
          <cell r="U8">
            <v>1630.7984153003722</v>
          </cell>
          <cell r="V8">
            <v>1634.1243962733927</v>
          </cell>
          <cell r="W8">
            <v>81.232058383595756</v>
          </cell>
          <cell r="X8">
            <v>85.954032411718018</v>
          </cell>
          <cell r="Y8">
            <v>75.809263950996808</v>
          </cell>
          <cell r="Z8">
            <v>0</v>
          </cell>
          <cell r="AA8">
            <v>0</v>
          </cell>
          <cell r="AB8">
            <v>0</v>
          </cell>
        </row>
        <row r="9">
          <cell r="F9">
            <v>1037.6241811400077</v>
          </cell>
          <cell r="G9">
            <v>1036.894046117518</v>
          </cell>
          <cell r="H9">
            <v>1040.4425037413025</v>
          </cell>
          <cell r="I9">
            <v>1049.5036743233359</v>
          </cell>
          <cell r="J9">
            <v>1061.4723970951072</v>
          </cell>
          <cell r="K9">
            <v>1076.5178359288363</v>
          </cell>
          <cell r="L9">
            <v>1093.3518731977285</v>
          </cell>
          <cell r="M9">
            <v>1110.1239839095974</v>
          </cell>
          <cell r="N9">
            <v>1124.8116680029011</v>
          </cell>
          <cell r="O9">
            <v>1127.4612408615685</v>
          </cell>
          <cell r="P9">
            <v>1128.5336053108394</v>
          </cell>
          <cell r="Q9">
            <v>1128.9515393559632</v>
          </cell>
          <cell r="R9">
            <v>1129.47126666432</v>
          </cell>
          <cell r="S9">
            <v>1131.5235089721477</v>
          </cell>
          <cell r="T9">
            <v>1134.6962353965173</v>
          </cell>
          <cell r="U9">
            <v>1137.6176643704248</v>
          </cell>
          <cell r="V9">
            <v>1140.7682092613759</v>
          </cell>
          <cell r="W9">
            <v>766.67038829648675</v>
          </cell>
          <cell r="X9">
            <v>798.56418395422065</v>
          </cell>
          <cell r="Y9">
            <v>788.00466269968388</v>
          </cell>
          <cell r="Z9">
            <v>0</v>
          </cell>
          <cell r="AA9">
            <v>0</v>
          </cell>
          <cell r="AB9">
            <v>0</v>
          </cell>
        </row>
        <row r="10">
          <cell r="F10">
            <v>325.96110936268371</v>
          </cell>
          <cell r="G10">
            <v>341.38560865950228</v>
          </cell>
          <cell r="H10">
            <v>355.70115004180178</v>
          </cell>
          <cell r="I10">
            <v>368.86352214866827</v>
          </cell>
          <cell r="J10">
            <v>379.84211384530619</v>
          </cell>
          <cell r="K10">
            <v>389.69919537150969</v>
          </cell>
          <cell r="L10">
            <v>398.28092995769748</v>
          </cell>
          <cell r="M10">
            <v>406.34082743547515</v>
          </cell>
          <cell r="N10">
            <v>413.8063943329193</v>
          </cell>
          <cell r="O10">
            <v>419.73390376695988</v>
          </cell>
          <cell r="P10">
            <v>424.72640902999285</v>
          </cell>
          <cell r="Q10">
            <v>428.5218480270596</v>
          </cell>
          <cell r="R10">
            <v>430.10527149435575</v>
          </cell>
          <cell r="S10">
            <v>430.12644068938431</v>
          </cell>
          <cell r="T10">
            <v>427.98143101863877</v>
          </cell>
          <cell r="U10">
            <v>424.14227379727993</v>
          </cell>
          <cell r="V10">
            <v>417.76763271463346</v>
          </cell>
          <cell r="W10">
            <v>332.38458765500098</v>
          </cell>
          <cell r="X10">
            <v>341.35090225209558</v>
          </cell>
          <cell r="Y10">
            <v>321.64134399280192</v>
          </cell>
          <cell r="Z10">
            <v>0</v>
          </cell>
          <cell r="AA10">
            <v>0</v>
          </cell>
          <cell r="AB10">
            <v>0</v>
          </cell>
        </row>
        <row r="11">
          <cell r="F11">
            <v>263.42008484380949</v>
          </cell>
          <cell r="G11">
            <v>280.0882976778978</v>
          </cell>
          <cell r="H11">
            <v>296.62190978937315</v>
          </cell>
          <cell r="I11">
            <v>312.02306085133546</v>
          </cell>
          <cell r="J11">
            <v>325.24342906511492</v>
          </cell>
          <cell r="K11">
            <v>337.36805839159149</v>
          </cell>
          <cell r="L11">
            <v>348.24535304232575</v>
          </cell>
          <cell r="M11">
            <v>358.63218432063616</v>
          </cell>
          <cell r="N11">
            <v>368.46054071688297</v>
          </cell>
          <cell r="O11">
            <v>376.79005681970898</v>
          </cell>
          <cell r="P11">
            <v>383.625428827576</v>
          </cell>
          <cell r="Q11">
            <v>388.83482148321241</v>
          </cell>
          <cell r="R11">
            <v>392.2509949715888</v>
          </cell>
          <cell r="S11">
            <v>393.72536094772403</v>
          </cell>
          <cell r="T11">
            <v>393.14615120251165</v>
          </cell>
          <cell r="U11">
            <v>390.36958084176808</v>
          </cell>
          <cell r="V11">
            <v>385.19577033885554</v>
          </cell>
          <cell r="W11">
            <v>0</v>
          </cell>
          <cell r="X11">
            <v>0</v>
          </cell>
          <cell r="Y11">
            <v>0</v>
          </cell>
          <cell r="Z11">
            <v>0</v>
          </cell>
          <cell r="AA11">
            <v>0</v>
          </cell>
          <cell r="AB11">
            <v>0</v>
          </cell>
        </row>
        <row r="12">
          <cell r="F12">
            <v>84.218855878169563</v>
          </cell>
          <cell r="G12">
            <v>103.1521325571087</v>
          </cell>
          <cell r="H12">
            <v>122.2835364845925</v>
          </cell>
          <cell r="I12">
            <v>140.6711064491106</v>
          </cell>
          <cell r="J12">
            <v>158.95041482229752</v>
          </cell>
          <cell r="K12">
            <v>176.6142471896114</v>
          </cell>
          <cell r="L12">
            <v>193.57232257011304</v>
          </cell>
          <cell r="M12">
            <v>209.8071465349916</v>
          </cell>
          <cell r="N12">
            <v>225.31285480769668</v>
          </cell>
          <cell r="O12">
            <v>240.08239473492242</v>
          </cell>
          <cell r="P12">
            <v>254.19985376877463</v>
          </cell>
          <cell r="Q12">
            <v>267.65785563679452</v>
          </cell>
          <cell r="R12">
            <v>280.35755587474188</v>
          </cell>
          <cell r="S12">
            <v>292.29123671741382</v>
          </cell>
          <cell r="T12">
            <v>303.47825327101094</v>
          </cell>
          <cell r="U12">
            <v>313.91052722317812</v>
          </cell>
          <cell r="V12">
            <v>323.5525417653098</v>
          </cell>
          <cell r="W12">
            <v>0</v>
          </cell>
          <cell r="X12">
            <v>0</v>
          </cell>
          <cell r="Y12">
            <v>0</v>
          </cell>
          <cell r="Z12">
            <v>0</v>
          </cell>
          <cell r="AA12">
            <v>0</v>
          </cell>
          <cell r="AB12">
            <v>0</v>
          </cell>
        </row>
        <row r="13">
          <cell r="F13">
            <v>83.111460954564507</v>
          </cell>
          <cell r="G13">
            <v>102.41386927470533</v>
          </cell>
          <cell r="H13">
            <v>121.91440484339081</v>
          </cell>
          <cell r="I13">
            <v>140.6711064491106</v>
          </cell>
          <cell r="J13">
            <v>158.95041482229752</v>
          </cell>
          <cell r="K13">
            <v>176.6142471896114</v>
          </cell>
          <cell r="L13">
            <v>193.57232257011304</v>
          </cell>
          <cell r="M13">
            <v>209.8071465349916</v>
          </cell>
          <cell r="N13">
            <v>225.31285480769668</v>
          </cell>
          <cell r="O13">
            <v>240.08239473492242</v>
          </cell>
          <cell r="P13">
            <v>254.19985376877463</v>
          </cell>
          <cell r="Q13">
            <v>267.65785563679452</v>
          </cell>
          <cell r="R13">
            <v>280.35755587474188</v>
          </cell>
          <cell r="S13">
            <v>292.29123671741382</v>
          </cell>
          <cell r="T13">
            <v>303.47825327101094</v>
          </cell>
          <cell r="U13">
            <v>313.91052722317812</v>
          </cell>
          <cell r="V13">
            <v>323.5525417653098</v>
          </cell>
          <cell r="W13">
            <v>0</v>
          </cell>
          <cell r="X13">
            <v>0</v>
          </cell>
          <cell r="Y13">
            <v>0</v>
          </cell>
          <cell r="Z13">
            <v>0</v>
          </cell>
          <cell r="AA13">
            <v>0</v>
          </cell>
          <cell r="AB13">
            <v>0</v>
          </cell>
        </row>
        <row r="14">
          <cell r="F14">
            <v>0</v>
          </cell>
          <cell r="G14">
            <v>0</v>
          </cell>
          <cell r="H14">
            <v>0</v>
          </cell>
          <cell r="I14">
            <v>0</v>
          </cell>
          <cell r="J14">
            <v>0</v>
          </cell>
          <cell r="K14">
            <v>0</v>
          </cell>
          <cell r="L14">
            <v>0</v>
          </cell>
          <cell r="M14">
            <v>0</v>
          </cell>
          <cell r="N14">
            <v>0</v>
          </cell>
          <cell r="O14">
            <v>11.485825634673922</v>
          </cell>
          <cell r="P14">
            <v>23.18406088106838</v>
          </cell>
          <cell r="Q14">
            <v>34.057021237517773</v>
          </cell>
          <cell r="R14">
            <v>44.092098874696944</v>
          </cell>
          <cell r="S14">
            <v>53.276325375236063</v>
          </cell>
          <cell r="T14">
            <v>61.596359932855492</v>
          </cell>
          <cell r="U14">
            <v>69.038477132667566</v>
          </cell>
          <cell r="V14">
            <v>75.588554297383496</v>
          </cell>
          <cell r="W14">
            <v>0</v>
          </cell>
          <cell r="X14">
            <v>0</v>
          </cell>
          <cell r="Y14">
            <v>0</v>
          </cell>
          <cell r="Z14">
            <v>0</v>
          </cell>
          <cell r="AA14">
            <v>0</v>
          </cell>
          <cell r="AB14">
            <v>0</v>
          </cell>
        </row>
        <row r="15">
          <cell r="F15">
            <v>1419.0393035308559</v>
          </cell>
          <cell r="G15">
            <v>1429.9847790429658</v>
          </cell>
          <cell r="H15">
            <v>1444.1644723752072</v>
          </cell>
          <cell r="I15">
            <v>1463.6271384039937</v>
          </cell>
          <cell r="J15">
            <v>1483.8943050727589</v>
          </cell>
          <cell r="K15">
            <v>1506.2020166036145</v>
          </cell>
          <cell r="L15">
            <v>1529.7640883289414</v>
          </cell>
          <cell r="M15">
            <v>1553.4383374916326</v>
          </cell>
          <cell r="N15">
            <v>1574.7409554195156</v>
          </cell>
          <cell r="O15">
            <v>1594.4329872137691</v>
          </cell>
          <cell r="P15">
            <v>1611.971675322329</v>
          </cell>
          <cell r="Q15">
            <v>1627.7964768584814</v>
          </cell>
          <cell r="R15">
            <v>1641.7482411589913</v>
          </cell>
          <cell r="S15">
            <v>1655.0522004035486</v>
          </cell>
          <cell r="T15">
            <v>1666.7046687972258</v>
          </cell>
          <cell r="U15">
            <v>1675.9112640999779</v>
          </cell>
          <cell r="V15">
            <v>1682.2343122150578</v>
          </cell>
          <cell r="W15">
            <v>1180.2870343350835</v>
          </cell>
          <cell r="X15">
            <v>1225.8691186180342</v>
          </cell>
          <cell r="Y15">
            <v>1185.4552706434827</v>
          </cell>
          <cell r="Z15">
            <v>0</v>
          </cell>
          <cell r="AA15">
            <v>0</v>
          </cell>
          <cell r="AB15">
            <v>0</v>
          </cell>
        </row>
        <row r="17">
          <cell r="F17">
            <v>831.7693031994977</v>
          </cell>
          <cell r="G17">
            <v>836.73227912245716</v>
          </cell>
          <cell r="H17">
            <v>844.79412739869781</v>
          </cell>
          <cell r="I17">
            <v>857.25024657175629</v>
          </cell>
          <cell r="J17">
            <v>870.63548610013231</v>
          </cell>
          <cell r="K17">
            <v>886.26745073644167</v>
          </cell>
          <cell r="L17">
            <v>902.81586577149778</v>
          </cell>
          <cell r="M17">
            <v>919.22131764100163</v>
          </cell>
          <cell r="N17">
            <v>933.33984585044243</v>
          </cell>
          <cell r="O17">
            <v>953.14136271494363</v>
          </cell>
          <cell r="P17">
            <v>970.82180860748883</v>
          </cell>
          <cell r="Q17">
            <v>985.96297284008949</v>
          </cell>
          <cell r="R17">
            <v>998.25620875491632</v>
          </cell>
          <cell r="S17">
            <v>1009.7138517527266</v>
          </cell>
          <cell r="T17">
            <v>1019.3280563192552</v>
          </cell>
          <cell r="U17">
            <v>1026.1434427580994</v>
          </cell>
          <cell r="V17">
            <v>1029.7556201388006</v>
          </cell>
          <cell r="W17">
            <v>695.0571660247308</v>
          </cell>
          <cell r="X17">
            <v>726.93968400806409</v>
          </cell>
          <cell r="Y17">
            <v>711.18557645474129</v>
          </cell>
          <cell r="Z17">
            <v>0</v>
          </cell>
          <cell r="AA17">
            <v>0</v>
          </cell>
          <cell r="AB17">
            <v>0</v>
          </cell>
        </row>
        <row r="18">
          <cell r="F18">
            <v>584.44588012198096</v>
          </cell>
          <cell r="G18">
            <v>578.23265049173972</v>
          </cell>
          <cell r="H18">
            <v>575.86301459480705</v>
          </cell>
          <cell r="I18">
            <v>578.69669038399559</v>
          </cell>
          <cell r="J18">
            <v>584.31818924229356</v>
          </cell>
          <cell r="K18">
            <v>593.00532151511493</v>
          </cell>
          <cell r="L18">
            <v>603.5888561232432</v>
          </cell>
          <cell r="M18">
            <v>614.27481595962297</v>
          </cell>
          <cell r="N18">
            <v>623.02576051216624</v>
          </cell>
          <cell r="O18">
            <v>627.25189642977455</v>
          </cell>
          <cell r="P18">
            <v>629.88609867909054</v>
          </cell>
          <cell r="Q18">
            <v>631.76121221788753</v>
          </cell>
          <cell r="R18">
            <v>633.57870027095521</v>
          </cell>
          <cell r="S18">
            <v>636.74261635269363</v>
          </cell>
          <cell r="T18">
            <v>640.85204481754272</v>
          </cell>
          <cell r="U18">
            <v>644.51191580765067</v>
          </cell>
          <cell r="V18">
            <v>648.1640589424569</v>
          </cell>
          <cell r="W18">
            <v>372.752890029144</v>
          </cell>
          <cell r="X18">
            <v>392.98733531668194</v>
          </cell>
          <cell r="Y18">
            <v>398.29087522641015</v>
          </cell>
          <cell r="Z18">
            <v>0</v>
          </cell>
          <cell r="AA18">
            <v>0</v>
          </cell>
          <cell r="AB18">
            <v>0</v>
          </cell>
        </row>
        <row r="19">
          <cell r="F19">
            <v>247.32342307751685</v>
          </cell>
          <cell r="G19">
            <v>258.49962863071767</v>
          </cell>
          <cell r="H19">
            <v>268.93111280389087</v>
          </cell>
          <cell r="I19">
            <v>278.55355618776065</v>
          </cell>
          <cell r="J19">
            <v>286.31729685783841</v>
          </cell>
          <cell r="K19">
            <v>293.26212922132697</v>
          </cell>
          <cell r="L19">
            <v>299.22700964825475</v>
          </cell>
          <cell r="M19">
            <v>304.94650168137895</v>
          </cell>
          <cell r="N19">
            <v>310.31408533827607</v>
          </cell>
          <cell r="O19">
            <v>314.40060190026099</v>
          </cell>
          <cell r="P19">
            <v>317.79356650418754</v>
          </cell>
          <cell r="Q19">
            <v>320.24876997900435</v>
          </cell>
          <cell r="R19">
            <v>320.76566916416243</v>
          </cell>
          <cell r="S19">
            <v>319.96221119007993</v>
          </cell>
          <cell r="T19">
            <v>317.24122324456999</v>
          </cell>
          <cell r="U19">
            <v>313.05223684043727</v>
          </cell>
          <cell r="V19">
            <v>306.55894868444784</v>
          </cell>
          <cell r="W19">
            <v>241.71950436502826</v>
          </cell>
          <cell r="X19">
            <v>248.72662129022578</v>
          </cell>
          <cell r="Y19">
            <v>237.88280907486421</v>
          </cell>
          <cell r="Z19">
            <v>0</v>
          </cell>
          <cell r="AA19">
            <v>0</v>
          </cell>
          <cell r="AB19">
            <v>0</v>
          </cell>
        </row>
        <row r="20">
          <cell r="F20">
            <v>211.38265905742932</v>
          </cell>
          <cell r="G20">
            <v>222.60382551288578</v>
          </cell>
          <cell r="H20">
            <v>234.04381507840858</v>
          </cell>
          <cell r="I20">
            <v>244.73467205022993</v>
          </cell>
          <cell r="J20">
            <v>253.61153536555696</v>
          </cell>
          <cell r="K20">
            <v>261.73857040958814</v>
          </cell>
          <cell r="L20">
            <v>268.95979021237429</v>
          </cell>
          <cell r="M20">
            <v>276.01612483326574</v>
          </cell>
          <cell r="N20">
            <v>282.80876747012712</v>
          </cell>
          <cell r="O20">
            <v>288.4154466821571</v>
          </cell>
          <cell r="P20">
            <v>292.82908757716052</v>
          </cell>
          <cell r="Q20">
            <v>295.90811842411989</v>
          </cell>
          <cell r="R20">
            <v>297.47576930454562</v>
          </cell>
          <cell r="S20">
            <v>297.37000984046102</v>
          </cell>
          <cell r="T20">
            <v>295.46501502832609</v>
          </cell>
          <cell r="U20">
            <v>291.60285766123093</v>
          </cell>
          <cell r="V20">
            <v>285.56796885363622</v>
          </cell>
          <cell r="W20">
            <v>241.71950436502826</v>
          </cell>
          <cell r="X20">
            <v>248.72662129022578</v>
          </cell>
          <cell r="Y20">
            <v>237.88280907486421</v>
          </cell>
          <cell r="Z20">
            <v>0</v>
          </cell>
          <cell r="AA20">
            <v>0</v>
          </cell>
          <cell r="AB20">
            <v>0</v>
          </cell>
        </row>
        <row r="21">
          <cell r="F21">
            <v>57.101721186739837</v>
          </cell>
          <cell r="G21">
            <v>69.909117226589089</v>
          </cell>
          <cell r="H21">
            <v>83.24740049067583</v>
          </cell>
          <cell r="I21">
            <v>96.201761974798359</v>
          </cell>
          <cell r="J21">
            <v>109.38419711922177</v>
          </cell>
          <cell r="K21">
            <v>122.28718353937289</v>
          </cell>
          <cell r="L21">
            <v>134.81226783769873</v>
          </cell>
          <cell r="M21">
            <v>146.92859649587197</v>
          </cell>
          <cell r="N21">
            <v>158.61512222813201</v>
          </cell>
          <cell r="O21">
            <v>169.84828725056246</v>
          </cell>
          <cell r="P21">
            <v>180.69420396158287</v>
          </cell>
          <cell r="Q21">
            <v>191.1282554717375</v>
          </cell>
          <cell r="R21">
            <v>201.03431771510429</v>
          </cell>
          <cell r="S21">
            <v>210.38197568102211</v>
          </cell>
          <cell r="T21">
            <v>219.16597936581618</v>
          </cell>
          <cell r="U21">
            <v>227.3523178763275</v>
          </cell>
          <cell r="V21">
            <v>234.87643477287281</v>
          </cell>
          <cell r="W21">
            <v>241.71950436502826</v>
          </cell>
          <cell r="X21">
            <v>248.72662129022578</v>
          </cell>
          <cell r="Y21">
            <v>237.88280907486421</v>
          </cell>
          <cell r="Z21">
            <v>0</v>
          </cell>
          <cell r="AA21">
            <v>0</v>
          </cell>
          <cell r="AB21">
            <v>0</v>
          </cell>
        </row>
        <row r="22">
          <cell r="F22">
            <v>55.964848573230192</v>
          </cell>
          <cell r="G22">
            <v>69.161816931395137</v>
          </cell>
          <cell r="H22">
            <v>82.879243884353997</v>
          </cell>
          <cell r="I22">
            <v>96.201761974798359</v>
          </cell>
          <cell r="J22">
            <v>109.38419711922177</v>
          </cell>
          <cell r="K22">
            <v>122.28718353937289</v>
          </cell>
          <cell r="L22">
            <v>134.81226783769873</v>
          </cell>
          <cell r="M22">
            <v>146.92859649587197</v>
          </cell>
          <cell r="N22">
            <v>158.61512222813201</v>
          </cell>
          <cell r="O22">
            <v>169.84828725056246</v>
          </cell>
          <cell r="P22">
            <v>180.69420396158287</v>
          </cell>
          <cell r="Q22">
            <v>191.1282554717375</v>
          </cell>
          <cell r="R22">
            <v>201.03431771510429</v>
          </cell>
          <cell r="S22">
            <v>210.38197568102211</v>
          </cell>
          <cell r="T22">
            <v>219.16597936581618</v>
          </cell>
          <cell r="U22">
            <v>227.3523178763275</v>
          </cell>
          <cell r="V22">
            <v>234.87643477287281</v>
          </cell>
          <cell r="W22">
            <v>241.71950436502826</v>
          </cell>
          <cell r="X22">
            <v>248.72662129022578</v>
          </cell>
          <cell r="Y22">
            <v>237.88280907486421</v>
          </cell>
          <cell r="Z22">
            <v>0</v>
          </cell>
          <cell r="AA22">
            <v>0</v>
          </cell>
          <cell r="AB22">
            <v>0</v>
          </cell>
        </row>
        <row r="23">
          <cell r="F23">
            <v>0</v>
          </cell>
          <cell r="G23">
            <v>0</v>
          </cell>
          <cell r="H23">
            <v>0</v>
          </cell>
          <cell r="I23">
            <v>0</v>
          </cell>
          <cell r="J23">
            <v>0</v>
          </cell>
          <cell r="K23">
            <v>0</v>
          </cell>
          <cell r="L23">
            <v>0</v>
          </cell>
          <cell r="M23">
            <v>0</v>
          </cell>
          <cell r="N23">
            <v>0</v>
          </cell>
          <cell r="O23">
            <v>11.488864384907931</v>
          </cell>
          <cell r="P23">
            <v>23.142143424210587</v>
          </cell>
          <cell r="Q23">
            <v>33.95299064319785</v>
          </cell>
          <cell r="R23">
            <v>43.911839319798673</v>
          </cell>
          <cell r="S23">
            <v>53.009024209952962</v>
          </cell>
          <cell r="T23">
            <v>61.234788257142824</v>
          </cell>
          <cell r="U23">
            <v>68.579290110011343</v>
          </cell>
          <cell r="V23">
            <v>75.032612511895636</v>
          </cell>
          <cell r="W23">
            <v>80.584771630558606</v>
          </cell>
          <cell r="X23">
            <v>85.225727401156334</v>
          </cell>
          <cell r="Y23">
            <v>75.011892153466917</v>
          </cell>
          <cell r="Z23">
            <v>0</v>
          </cell>
          <cell r="AA23">
            <v>0</v>
          </cell>
          <cell r="AB23">
            <v>0</v>
          </cell>
        </row>
        <row r="24">
          <cell r="F24">
            <v>930.5819459975778</v>
          </cell>
          <cell r="G24">
            <v>931.33472017192821</v>
          </cell>
          <cell r="H24">
            <v>935.1149317096465</v>
          </cell>
          <cell r="I24">
            <v>944.07220937522789</v>
          </cell>
          <cell r="J24">
            <v>953.92846452059575</v>
          </cell>
          <cell r="K24">
            <v>966.00264381257375</v>
          </cell>
          <cell r="L24">
            <v>979.59696101582426</v>
          </cell>
          <cell r="M24">
            <v>993.6099057066491</v>
          </cell>
          <cell r="N24">
            <v>1005.5122892978229</v>
          </cell>
          <cell r="O24">
            <v>1023.4479503275535</v>
          </cell>
          <cell r="P24">
            <v>1039.2952602011146</v>
          </cell>
          <cell r="Q24">
            <v>1053.4512543469702</v>
          </cell>
          <cell r="R24">
            <v>1065.7562473309997</v>
          </cell>
          <cell r="S24">
            <v>1077.4218086019255</v>
          </cell>
          <cell r="T24">
            <v>1087.4716669427585</v>
          </cell>
          <cell r="U24">
            <v>1095.0769736371328</v>
          </cell>
          <cell r="V24">
            <v>1099.7825215743449</v>
          </cell>
          <cell r="W24">
            <v>695.0571660247308</v>
          </cell>
          <cell r="X24">
            <v>726.93968400806409</v>
          </cell>
          <cell r="Y24">
            <v>711.18557645474129</v>
          </cell>
          <cell r="Z24">
            <v>0</v>
          </cell>
          <cell r="AA24">
            <v>0</v>
          </cell>
          <cell r="AB24">
            <v>0</v>
          </cell>
        </row>
        <row r="27">
          <cell r="F27">
            <v>200.71826511968203</v>
          </cell>
          <cell r="G27">
            <v>182.57486468743869</v>
          </cell>
          <cell r="H27">
            <v>168.30950472304659</v>
          </cell>
          <cell r="I27">
            <v>156.84796638230392</v>
          </cell>
          <cell r="J27">
            <v>147.38603418830488</v>
          </cell>
          <cell r="K27">
            <v>139.47281769837861</v>
          </cell>
          <cell r="L27">
            <v>132.24050579656895</v>
          </cell>
          <cell r="M27">
            <v>125.17537536551329</v>
          </cell>
          <cell r="N27">
            <v>118.00767034288464</v>
          </cell>
          <cell r="O27">
            <v>111.73186473910808</v>
          </cell>
          <cell r="P27">
            <v>105.34647014219706</v>
          </cell>
          <cell r="Q27">
            <v>98.864653278672051</v>
          </cell>
          <cell r="R27">
            <v>92.317399827778218</v>
          </cell>
          <cell r="S27">
            <v>85.936608829741672</v>
          </cell>
          <cell r="T27">
            <v>79.656319462235444</v>
          </cell>
          <cell r="U27">
            <v>73.936411830072345</v>
          </cell>
          <cell r="V27">
            <v>68.715886591242068</v>
          </cell>
          <cell r="W27">
            <v>0</v>
          </cell>
          <cell r="X27">
            <v>0</v>
          </cell>
          <cell r="Y27">
            <v>0</v>
          </cell>
          <cell r="Z27">
            <v>0</v>
          </cell>
          <cell r="AA27">
            <v>0</v>
          </cell>
          <cell r="AB27">
            <v>0</v>
          </cell>
        </row>
        <row r="28">
          <cell r="F28">
            <v>141.03545618140396</v>
          </cell>
          <cell r="G28">
            <v>126.17028236571468</v>
          </cell>
          <cell r="H28">
            <v>114.72998643257604</v>
          </cell>
          <cell r="I28">
            <v>105.88203316579832</v>
          </cell>
          <cell r="J28">
            <v>98.916644211545858</v>
          </cell>
          <cell r="K28">
            <v>93.321855646531887</v>
          </cell>
          <cell r="L28">
            <v>88.411046652022705</v>
          </cell>
          <cell r="M28">
            <v>83.649148675811404</v>
          </cell>
          <cell r="N28">
            <v>78.772827377420015</v>
          </cell>
          <cell r="O28">
            <v>73.52951701687995</v>
          </cell>
          <cell r="P28">
            <v>68.350624696679219</v>
          </cell>
          <cell r="Q28">
            <v>63.348071805293884</v>
          </cell>
          <cell r="R28">
            <v>58.59251130351636</v>
          </cell>
          <cell r="S28">
            <v>54.193077624657782</v>
          </cell>
          <cell r="T28">
            <v>50.079966791402356</v>
          </cell>
          <cell r="U28">
            <v>46.438827605291202</v>
          </cell>
          <cell r="V28">
            <v>43.252172744447449</v>
          </cell>
          <cell r="W28">
            <v>0</v>
          </cell>
          <cell r="X28">
            <v>0</v>
          </cell>
          <cell r="Y28">
            <v>0</v>
          </cell>
          <cell r="Z28">
            <v>0</v>
          </cell>
          <cell r="AA28">
            <v>0</v>
          </cell>
          <cell r="AB28">
            <v>0</v>
          </cell>
        </row>
        <row r="29">
          <cell r="F29">
            <v>14.942617080129539</v>
          </cell>
          <cell r="G29">
            <v>13.124484989993851</v>
          </cell>
          <cell r="H29">
            <v>11.621742112945947</v>
          </cell>
          <cell r="I29">
            <v>10.195778491464344</v>
          </cell>
          <cell r="J29">
            <v>9.5600347823437026</v>
          </cell>
          <cell r="K29">
            <v>8.7770512445807363</v>
          </cell>
          <cell r="L29">
            <v>8.246887874531998</v>
          </cell>
          <cell r="M29">
            <v>7.8803089488844043</v>
          </cell>
          <cell r="N29">
            <v>7.7665888787813611</v>
          </cell>
          <cell r="O29">
            <v>7.6239998116447456</v>
          </cell>
          <cell r="P29">
            <v>7.4685770311488726</v>
          </cell>
          <cell r="Q29">
            <v>7.3088007237404744</v>
          </cell>
          <cell r="R29">
            <v>7.1292856878000856</v>
          </cell>
          <cell r="S29">
            <v>6.7469842796090456</v>
          </cell>
          <cell r="T29">
            <v>6.4329388896379829</v>
          </cell>
          <cell r="U29">
            <v>6.279972636603202</v>
          </cell>
          <cell r="V29">
            <v>6.1328493340204409</v>
          </cell>
          <cell r="W29">
            <v>0</v>
          </cell>
          <cell r="X29">
            <v>0</v>
          </cell>
          <cell r="Y29">
            <v>0</v>
          </cell>
          <cell r="Z29">
            <v>0</v>
          </cell>
          <cell r="AA29">
            <v>0</v>
          </cell>
          <cell r="AB29">
            <v>0</v>
          </cell>
        </row>
        <row r="30">
          <cell r="F30">
            <v>10.87380787746674</v>
          </cell>
          <cell r="G30">
            <v>10.167914080427462</v>
          </cell>
          <cell r="H30">
            <v>8.6084854846625358</v>
          </cell>
          <cell r="I30">
            <v>7.1181141387609612</v>
          </cell>
          <cell r="J30">
            <v>6.264597811900499</v>
          </cell>
          <cell r="K30">
            <v>5.4707237010134611</v>
          </cell>
          <cell r="L30">
            <v>4.9343653243617096</v>
          </cell>
          <cell r="M30">
            <v>4.682497360937667</v>
          </cell>
          <cell r="N30">
            <v>4.6771238549136704</v>
          </cell>
          <cell r="O30">
            <v>4.4663556155328941</v>
          </cell>
          <cell r="P30">
            <v>4.33988301192666</v>
          </cell>
          <cell r="Q30">
            <v>4.1145371191629687</v>
          </cell>
          <cell r="R30">
            <v>3.8272104667429403</v>
          </cell>
          <cell r="S30">
            <v>3.4416351614685494</v>
          </cell>
          <cell r="T30">
            <v>3.120046494562644</v>
          </cell>
          <cell r="U30">
            <v>2.9708278785348159</v>
          </cell>
          <cell r="V30">
            <v>2.7985607730123845</v>
          </cell>
          <cell r="W30">
            <v>0</v>
          </cell>
          <cell r="X30">
            <v>0</v>
          </cell>
          <cell r="Y30">
            <v>0</v>
          </cell>
          <cell r="Z30">
            <v>0</v>
          </cell>
          <cell r="AA30">
            <v>0</v>
          </cell>
          <cell r="AB30">
            <v>0</v>
          </cell>
        </row>
        <row r="33">
          <cell r="F33">
            <v>150.56977272943297</v>
          </cell>
          <cell r="G33">
            <v>138.2949679519989</v>
          </cell>
          <cell r="H33">
            <v>127.35245197193466</v>
          </cell>
          <cell r="I33">
            <v>118.99069264392912</v>
          </cell>
          <cell r="J33">
            <v>111.24011527769886</v>
          </cell>
          <cell r="K33">
            <v>104.20292639555922</v>
          </cell>
          <cell r="L33">
            <v>97.650480557582625</v>
          </cell>
          <cell r="M33">
            <v>91.437670096042041</v>
          </cell>
          <cell r="N33">
            <v>85.358015655339045</v>
          </cell>
          <cell r="O33">
            <v>80.118111412301189</v>
          </cell>
          <cell r="P33">
            <v>74.98098941036487</v>
          </cell>
          <cell r="Q33">
            <v>69.948736064185468</v>
          </cell>
          <cell r="R33">
            <v>65.033680317515774</v>
          </cell>
          <cell r="S33">
            <v>60.386688710570368</v>
          </cell>
          <cell r="T33">
            <v>55.946535421955623</v>
          </cell>
          <cell r="U33">
            <v>51.671799446188558</v>
          </cell>
          <cell r="V33">
            <v>47.534625057323176</v>
          </cell>
          <cell r="W33">
            <v>0</v>
          </cell>
          <cell r="X33">
            <v>0</v>
          </cell>
          <cell r="Y33">
            <v>0</v>
          </cell>
          <cell r="Z33">
            <v>0</v>
          </cell>
          <cell r="AA33">
            <v>0</v>
          </cell>
          <cell r="AB33">
            <v>0</v>
          </cell>
        </row>
        <row r="34">
          <cell r="F34">
            <v>29.155934888704188</v>
          </cell>
          <cell r="G34">
            <v>26.872567903460659</v>
          </cell>
          <cell r="H34">
            <v>24.916118569570372</v>
          </cell>
          <cell r="I34">
            <v>23.439990235190749</v>
          </cell>
          <cell r="J34">
            <v>22.063691194048964</v>
          </cell>
          <cell r="K34">
            <v>20.809890345603943</v>
          </cell>
          <cell r="L34">
            <v>19.635325447164682</v>
          </cell>
          <cell r="M34">
            <v>18.512424334035014</v>
          </cell>
          <cell r="N34">
            <v>17.400324170889629</v>
          </cell>
          <cell r="O34">
            <v>16.444434672223263</v>
          </cell>
          <cell r="P34">
            <v>15.495829590349347</v>
          </cell>
          <cell r="Q34">
            <v>14.555228712709237</v>
          </cell>
          <cell r="R34">
            <v>13.625515501764843</v>
          </cell>
          <cell r="S34">
            <v>12.738875592613674</v>
          </cell>
          <cell r="T34">
            <v>11.883326875792042</v>
          </cell>
          <cell r="U34">
            <v>11.050780859173305</v>
          </cell>
          <cell r="V34">
            <v>10.241171012771279</v>
          </cell>
          <cell r="W34">
            <v>6.3817017318830382</v>
          </cell>
          <cell r="X34">
            <v>0</v>
          </cell>
          <cell r="Y34">
            <v>0</v>
          </cell>
          <cell r="Z34">
            <v>0</v>
          </cell>
          <cell r="AA34">
            <v>0</v>
          </cell>
          <cell r="AB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Mail (7)"/>
      <sheetName val="C"/>
      <sheetName val="Codigos"/>
      <sheetName val="CCFF"/>
      <sheetName val="Proposed arrang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for JR"/>
      <sheetName val="ModuleCntry_txt"/>
      <sheetName val="Hide"/>
      <sheetName val="ModuleDA"/>
      <sheetName val="DA"/>
      <sheetName val="ModuleMicro"/>
      <sheetName val="Micro"/>
      <sheetName val="ModuleQ"/>
      <sheetName val="Q1"/>
      <sheetName val="Q2"/>
      <sheetName val="Q3"/>
      <sheetName val="Q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Data "/>
      <sheetName val="TAB1"/>
      <sheetName val="TAB2b"/>
      <sheetName val="TAB3b"/>
      <sheetName val="TAB4b"/>
      <sheetName val="TAB5b"/>
      <sheetName val="TAB6b"/>
      <sheetName val="TAB7b"/>
      <sheetName val="TAB8b"/>
      <sheetName val="TAB9b"/>
      <sheetName val="TAB10b"/>
      <sheetName val="TAB11b"/>
      <sheetName val="TAB12b"/>
      <sheetName val="TAB13b"/>
      <sheetName val="TAB14b"/>
      <sheetName val="TAB15A1"/>
      <sheetName val="TAB15B1"/>
      <sheetName val="TAB15C"/>
      <sheetName val="TAB16b"/>
      <sheetName val="TAB17b"/>
      <sheetName val="TAB18b"/>
      <sheetName val="TAB19b"/>
      <sheetName val="TAB20b"/>
      <sheetName val="TAB21b"/>
      <sheetName val="TAB22b"/>
      <sheetName val="TAB23b"/>
      <sheetName val="TAB24b"/>
      <sheetName val="TAB25b"/>
      <sheetName val="TAB26b"/>
      <sheetName val="TAB27b"/>
      <sheetName val="TAB28b"/>
      <sheetName val="TAB29b"/>
      <sheetName val="TAB30b"/>
      <sheetName val="TAB31b"/>
      <sheetName val="TAB32b"/>
      <sheetName val="TAB33b"/>
      <sheetName val="TAB34b"/>
      <sheetName val="TAB35b"/>
      <sheetName val="TAB36b"/>
      <sheetName val="RED37b"/>
      <sheetName val="TAB38b"/>
      <sheetName val="TAB27A2"/>
      <sheetName val="TAB27B2"/>
      <sheetName val="TAB39"/>
      <sheetName val="TAB40"/>
      <sheetName val="Basic_Data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GDP"/>
      <sheetName val="FDI inflows"/>
      <sheetName val="GDPpc"/>
      <sheetName val="GDP_WEO"/>
      <sheetName val="GDPpc_WEO"/>
      <sheetName val="India &amp; Turkey"/>
    </sheetNames>
    <sheetDataSet>
      <sheetData sheetId="0"/>
      <sheetData sheetId="1">
        <row r="2">
          <cell r="B2" t="str">
            <v>Argentina</v>
          </cell>
          <cell r="C2">
            <v>209017.665498769</v>
          </cell>
          <cell r="D2">
            <v>169759.134031583</v>
          </cell>
          <cell r="E2">
            <v>84296.9828278153</v>
          </cell>
          <cell r="F2">
            <v>103988.95490614601</v>
          </cell>
          <cell r="G2">
            <v>116758.197804351</v>
          </cell>
          <cell r="H2">
            <v>88187.382789031006</v>
          </cell>
          <cell r="I2">
            <v>106044.612050037</v>
          </cell>
          <cell r="J2">
            <v>108724.59890179899</v>
          </cell>
          <cell r="K2">
            <v>127350.067054649</v>
          </cell>
          <cell r="L2">
            <v>81705.627984854204</v>
          </cell>
          <cell r="M2">
            <v>141336.836167653</v>
          </cell>
          <cell r="N2">
            <v>189594.236707028</v>
          </cell>
          <cell r="O2">
            <v>228776.067409496</v>
          </cell>
          <cell r="P2">
            <v>236505</v>
          </cell>
          <cell r="Q2">
            <v>257440</v>
          </cell>
          <cell r="R2">
            <v>258031.75</v>
          </cell>
          <cell r="S2">
            <v>272149.75</v>
          </cell>
          <cell r="T2">
            <v>292859</v>
          </cell>
          <cell r="U2">
            <v>298948.25</v>
          </cell>
          <cell r="V2">
            <v>283523</v>
          </cell>
          <cell r="W2">
            <v>284203.75</v>
          </cell>
          <cell r="X2">
            <v>268696.75</v>
          </cell>
          <cell r="Y2">
            <v>97732.152162584796</v>
          </cell>
          <cell r="Z2">
            <v>127643.29371816601</v>
          </cell>
          <cell r="AA2">
            <v>151958.189533239</v>
          </cell>
          <cell r="AB2">
            <v>181549.061433447</v>
          </cell>
          <cell r="AC2">
            <v>212701.86890574201</v>
          </cell>
          <cell r="AD2">
            <v>154316.91315063572</v>
          </cell>
        </row>
        <row r="3">
          <cell r="B3" t="str">
            <v>Barbados</v>
          </cell>
          <cell r="C3">
            <v>884.00379447754301</v>
          </cell>
          <cell r="D3">
            <v>972.94470496425595</v>
          </cell>
          <cell r="E3">
            <v>1016.5660683422699</v>
          </cell>
          <cell r="F3">
            <v>1079.1946929865699</v>
          </cell>
          <cell r="G3">
            <v>1176.35593061131</v>
          </cell>
          <cell r="H3">
            <v>1231.1176796826799</v>
          </cell>
          <cell r="I3">
            <v>1351.67526159351</v>
          </cell>
          <cell r="J3">
            <v>1488.47746682962</v>
          </cell>
          <cell r="K3">
            <v>1583.18661590337</v>
          </cell>
          <cell r="L3">
            <v>1752.171635399</v>
          </cell>
          <cell r="M3">
            <v>1757.33109123501</v>
          </cell>
          <cell r="N3">
            <v>1733.0152399682499</v>
          </cell>
          <cell r="O3">
            <v>1623.1852394986299</v>
          </cell>
          <cell r="P3">
            <v>1689.7473281553398</v>
          </cell>
          <cell r="Q3">
            <v>1742.55</v>
          </cell>
          <cell r="R3">
            <v>1871.1949999999999</v>
          </cell>
          <cell r="S3">
            <v>1997.395</v>
          </cell>
          <cell r="T3">
            <v>2195.4850000000001</v>
          </cell>
          <cell r="U3">
            <v>2370.41</v>
          </cell>
          <cell r="V3">
            <v>2477.7950000000001</v>
          </cell>
          <cell r="W3">
            <v>2558.8200000000002</v>
          </cell>
          <cell r="X3">
            <v>2554.1849999999999</v>
          </cell>
          <cell r="Y3">
            <v>2476.105</v>
          </cell>
          <cell r="Z3">
            <v>2694.9</v>
          </cell>
          <cell r="AA3">
            <v>2817.15</v>
          </cell>
          <cell r="AB3">
            <v>3061.1</v>
          </cell>
          <cell r="AC3">
            <v>3385.7</v>
          </cell>
          <cell r="AD3">
            <v>2886.9910000000004</v>
          </cell>
        </row>
        <row r="4">
          <cell r="B4" t="str">
            <v>Belize</v>
          </cell>
          <cell r="C4">
            <v>172.21666855609598</v>
          </cell>
          <cell r="D4">
            <v>179.40500852128</v>
          </cell>
          <cell r="E4">
            <v>179.250008513918</v>
          </cell>
          <cell r="F4">
            <v>188.98500897630598</v>
          </cell>
          <cell r="G4">
            <v>210.900010017212</v>
          </cell>
          <cell r="H4">
            <v>209.19000993599198</v>
          </cell>
          <cell r="I4">
            <v>227.87501082348101</v>
          </cell>
          <cell r="J4">
            <v>266.52001265901998</v>
          </cell>
          <cell r="K4">
            <v>314.90001495694702</v>
          </cell>
          <cell r="L4">
            <v>363.15001724869899</v>
          </cell>
          <cell r="M4">
            <v>412.01059591098198</v>
          </cell>
          <cell r="N4">
            <v>444.63426984964599</v>
          </cell>
          <cell r="O4">
            <v>518.05228748802506</v>
          </cell>
          <cell r="P4">
            <v>559.631489449735</v>
          </cell>
          <cell r="Q4">
            <v>580.628634900115</v>
          </cell>
          <cell r="R4">
            <v>619.96509915997001</v>
          </cell>
          <cell r="S4">
            <v>641.26997332145493</v>
          </cell>
          <cell r="T4">
            <v>654.38460585468511</v>
          </cell>
          <cell r="U4">
            <v>688.88459318045</v>
          </cell>
          <cell r="V4">
            <v>732.34417086463498</v>
          </cell>
          <cell r="W4">
            <v>831.73129920964493</v>
          </cell>
          <cell r="X4">
            <v>871.41522174387501</v>
          </cell>
          <cell r="Y4">
            <v>932.14923346180001</v>
          </cell>
          <cell r="Z4">
            <v>987.59</v>
          </cell>
          <cell r="AA4">
            <v>1055.22</v>
          </cell>
          <cell r="AB4">
            <v>1110.8957490975399</v>
          </cell>
          <cell r="AC4">
            <v>1212.9826248566001</v>
          </cell>
          <cell r="AD4">
            <v>1059.7675214831881</v>
          </cell>
        </row>
        <row r="5">
          <cell r="B5" t="str">
            <v>Botswana</v>
          </cell>
          <cell r="C5">
            <v>1029.3029702200799</v>
          </cell>
          <cell r="D5">
            <v>1073.7705738647001</v>
          </cell>
          <cell r="E5">
            <v>1014.93372041277</v>
          </cell>
          <cell r="F5">
            <v>1172.2547334702101</v>
          </cell>
          <cell r="G5">
            <v>1240.8426444476299</v>
          </cell>
          <cell r="H5">
            <v>1114.79772977374</v>
          </cell>
          <cell r="I5">
            <v>1392.6073617194199</v>
          </cell>
          <cell r="J5">
            <v>1965.2241070635298</v>
          </cell>
          <cell r="K5">
            <v>2644.5636317649601</v>
          </cell>
          <cell r="L5">
            <v>3083.82906723831</v>
          </cell>
          <cell r="M5">
            <v>3791.3488233850999</v>
          </cell>
          <cell r="N5">
            <v>3951.1056699903802</v>
          </cell>
          <cell r="O5">
            <v>4101.8722012519602</v>
          </cell>
          <cell r="P5">
            <v>4167.1970051625904</v>
          </cell>
          <cell r="Q5">
            <v>4344.8614404714999</v>
          </cell>
          <cell r="R5">
            <v>4774.3855022489397</v>
          </cell>
          <cell r="S5">
            <v>4804.58620084424</v>
          </cell>
          <cell r="T5">
            <v>5187.30646543689</v>
          </cell>
          <cell r="U5">
            <v>5221.29551421003</v>
          </cell>
          <cell r="V5">
            <v>5629.0363676665802</v>
          </cell>
          <cell r="W5">
            <v>6192.8723834944103</v>
          </cell>
          <cell r="X5">
            <v>6059.9587211174503</v>
          </cell>
          <cell r="Y5">
            <v>5958.9239216646592</v>
          </cell>
          <cell r="Z5">
            <v>8318.4051894013301</v>
          </cell>
          <cell r="AA5">
            <v>9830.9497789554898</v>
          </cell>
          <cell r="AB5">
            <v>10195.331855359002</v>
          </cell>
          <cell r="AC5">
            <v>10808.257467833499</v>
          </cell>
          <cell r="AD5">
            <v>9022.3736426427968</v>
          </cell>
        </row>
        <row r="6">
          <cell r="B6" t="str">
            <v>Chile</v>
          </cell>
          <cell r="C6">
            <v>27570.996051282</v>
          </cell>
          <cell r="D6">
            <v>32644.188769230801</v>
          </cell>
          <cell r="E6">
            <v>24340.262504501599</v>
          </cell>
          <cell r="F6">
            <v>19770.8019715271</v>
          </cell>
          <cell r="G6">
            <v>19226.6253712777</v>
          </cell>
          <cell r="H6">
            <v>16485.994032086102</v>
          </cell>
          <cell r="I6">
            <v>17722.536671362199</v>
          </cell>
          <cell r="J6">
            <v>20902.414086475597</v>
          </cell>
          <cell r="K6">
            <v>24640.744998537499</v>
          </cell>
          <cell r="L6">
            <v>28384.5953581295</v>
          </cell>
          <cell r="M6">
            <v>31558.579221829899</v>
          </cell>
          <cell r="N6">
            <v>36424.605604461496</v>
          </cell>
          <cell r="O6">
            <v>44468.457403164</v>
          </cell>
          <cell r="P6">
            <v>47694.481844292495</v>
          </cell>
          <cell r="Q6">
            <v>55154.661927919202</v>
          </cell>
          <cell r="R6">
            <v>71348.600376369403</v>
          </cell>
          <cell r="S6">
            <v>75769.613518758008</v>
          </cell>
          <cell r="T6">
            <v>82809.968877070409</v>
          </cell>
          <cell r="U6">
            <v>79374.032534014099</v>
          </cell>
          <cell r="V6">
            <v>72995.167205263599</v>
          </cell>
          <cell r="W6">
            <v>75210.390043698688</v>
          </cell>
          <cell r="X6">
            <v>68568.473053813708</v>
          </cell>
          <cell r="Y6">
            <v>67265.7302799967</v>
          </cell>
          <cell r="Z6">
            <v>73990.585733966393</v>
          </cell>
          <cell r="AA6">
            <v>95839.3776617197</v>
          </cell>
          <cell r="AB6">
            <v>118984.801725716</v>
          </cell>
          <cell r="AC6">
            <v>145205.499810012</v>
          </cell>
          <cell r="AD6">
            <v>100257.19904228215</v>
          </cell>
        </row>
        <row r="7">
          <cell r="B7" t="str">
            <v>Costa Rica</v>
          </cell>
          <cell r="C7">
            <v>4831.3885943663599</v>
          </cell>
          <cell r="D7">
            <v>2623.8167879523103</v>
          </cell>
          <cell r="E7">
            <v>2606.6235614703801</v>
          </cell>
          <cell r="F7">
            <v>3146.7726096298597</v>
          </cell>
          <cell r="G7">
            <v>3660.4777472216797</v>
          </cell>
          <cell r="H7">
            <v>3922.8277158330702</v>
          </cell>
          <cell r="I7">
            <v>4404.3112592858506</v>
          </cell>
          <cell r="J7">
            <v>4532.5044043401003</v>
          </cell>
          <cell r="K7">
            <v>4614.0209224159098</v>
          </cell>
          <cell r="L7">
            <v>5225.2568867334903</v>
          </cell>
          <cell r="M7">
            <v>5710.4403008027994</v>
          </cell>
          <cell r="N7">
            <v>7161.9613427649801</v>
          </cell>
          <cell r="O7">
            <v>8574.6498908721805</v>
          </cell>
          <cell r="P7">
            <v>9641.1194352465991</v>
          </cell>
          <cell r="Q7">
            <v>10557.3087106564</v>
          </cell>
          <cell r="R7">
            <v>11721.051958547199</v>
          </cell>
          <cell r="S7">
            <v>11845.509515088799</v>
          </cell>
          <cell r="T7">
            <v>12828.9760898233</v>
          </cell>
          <cell r="U7">
            <v>14102.301883186801</v>
          </cell>
          <cell r="V7">
            <v>15796.567200798099</v>
          </cell>
          <cell r="W7">
            <v>15946.843520888899</v>
          </cell>
          <cell r="X7">
            <v>16404.4256860444</v>
          </cell>
          <cell r="Y7">
            <v>16878.907876498</v>
          </cell>
          <cell r="Z7">
            <v>17490.700247492503</v>
          </cell>
          <cell r="AA7">
            <v>18566.686333281199</v>
          </cell>
          <cell r="AB7">
            <v>19937.355592399901</v>
          </cell>
          <cell r="AC7">
            <v>21384.480050524198</v>
          </cell>
          <cell r="AD7">
            <v>18851.626020039163</v>
          </cell>
        </row>
        <row r="8">
          <cell r="B8" t="str">
            <v>Croatia</v>
          </cell>
          <cell r="C8">
            <v>18156.916729283399</v>
          </cell>
          <cell r="D8">
            <v>17889.623498416298</v>
          </cell>
          <cell r="E8">
            <v>15538.382385667299</v>
          </cell>
          <cell r="F8">
            <v>11489.812426256</v>
          </cell>
          <cell r="G8">
            <v>11004.9350780646</v>
          </cell>
          <cell r="H8">
            <v>11124.520480548699</v>
          </cell>
          <cell r="I8">
            <v>15460.4541316537</v>
          </cell>
          <cell r="J8">
            <v>17716.870872676998</v>
          </cell>
          <cell r="K8">
            <v>15814.458314786201</v>
          </cell>
          <cell r="L8">
            <v>25468.699351825398</v>
          </cell>
          <cell r="M8">
            <v>40953.120304851196</v>
          </cell>
          <cell r="N8">
            <v>69773.630829829097</v>
          </cell>
          <cell r="O8">
            <v>9824.3197907108897</v>
          </cell>
          <cell r="P8">
            <v>10903.8857195275</v>
          </cell>
          <cell r="Q8">
            <v>14583.256024849901</v>
          </cell>
          <cell r="R8">
            <v>18811.089866156799</v>
          </cell>
          <cell r="S8">
            <v>19871.328671328702</v>
          </cell>
          <cell r="T8">
            <v>20108.6121284371</v>
          </cell>
          <cell r="U8">
            <v>21628.010164157298</v>
          </cell>
          <cell r="V8">
            <v>19905.885250366202</v>
          </cell>
          <cell r="W8">
            <v>18427.256263185198</v>
          </cell>
          <cell r="X8">
            <v>19830.205288435602</v>
          </cell>
          <cell r="Y8">
            <v>23032.034861469099</v>
          </cell>
          <cell r="Z8">
            <v>29611.620396841299</v>
          </cell>
          <cell r="AA8">
            <v>35260.529473288698</v>
          </cell>
          <cell r="AB8">
            <v>38510.221580634003</v>
          </cell>
          <cell r="AC8">
            <v>42455.630115327796</v>
          </cell>
          <cell r="AD8">
            <v>33774.007285512183</v>
          </cell>
        </row>
        <row r="9">
          <cell r="B9" t="str">
            <v>Dominica</v>
          </cell>
          <cell r="C9">
            <v>59.111115286870501</v>
          </cell>
          <cell r="D9">
            <v>66.222230045715492</v>
          </cell>
          <cell r="E9">
            <v>72.037045547492497</v>
          </cell>
          <cell r="F9">
            <v>79.925928310660794</v>
          </cell>
          <cell r="G9">
            <v>89.85185453274471</v>
          </cell>
          <cell r="H9">
            <v>98.585188126652895</v>
          </cell>
          <cell r="I9">
            <v>112.07407741800699</v>
          </cell>
          <cell r="J9">
            <v>126.34815191797399</v>
          </cell>
          <cell r="K9">
            <v>143.76667095620599</v>
          </cell>
          <cell r="L9">
            <v>153.58889347149199</v>
          </cell>
          <cell r="M9">
            <v>166.32222718474702</v>
          </cell>
          <cell r="N9">
            <v>180.43704242070299</v>
          </cell>
          <cell r="O9">
            <v>191.75926498074401</v>
          </cell>
          <cell r="P9">
            <v>200.41852449836799</v>
          </cell>
          <cell r="Q9">
            <v>213.499439057345</v>
          </cell>
          <cell r="R9">
            <v>219.24640264512598</v>
          </cell>
          <cell r="S9">
            <v>234.52062917987197</v>
          </cell>
          <cell r="T9">
            <v>242.41426529068201</v>
          </cell>
          <cell r="U9">
            <v>255.47273850252699</v>
          </cell>
          <cell r="V9">
            <v>265.269872679765</v>
          </cell>
          <cell r="W9">
            <v>269.02215722231</v>
          </cell>
          <cell r="X9">
            <v>263.541260665685</v>
          </cell>
          <cell r="Y9">
            <v>253.13509350475201</v>
          </cell>
          <cell r="Z9">
            <v>257.82680854241204</v>
          </cell>
          <cell r="AA9">
            <v>271.72524623958901</v>
          </cell>
          <cell r="AB9">
            <v>285.26239873442097</v>
          </cell>
          <cell r="AC9">
            <v>299.79990312861901</v>
          </cell>
          <cell r="AD9">
            <v>273.54989002995859</v>
          </cell>
        </row>
        <row r="10">
          <cell r="B10" t="str">
            <v>Equatorial Guinea</v>
          </cell>
          <cell r="C10">
            <v>31.507951533509999</v>
          </cell>
          <cell r="D10">
            <v>29.654436389062703</v>
          </cell>
          <cell r="E10">
            <v>35.249649454368097</v>
          </cell>
          <cell r="F10">
            <v>39.752269983729597</v>
          </cell>
          <cell r="G10">
            <v>43.9908466819222</v>
          </cell>
          <cell r="H10">
            <v>73.809401875957093</v>
          </cell>
          <cell r="I10">
            <v>90.788217894119299</v>
          </cell>
          <cell r="J10">
            <v>110.91167053632201</v>
          </cell>
          <cell r="K10">
            <v>119.45386358789601</v>
          </cell>
          <cell r="L10">
            <v>104.876483943629</v>
          </cell>
          <cell r="M10">
            <v>133.21957742870399</v>
          </cell>
          <cell r="N10">
            <v>131.77784321898102</v>
          </cell>
          <cell r="O10">
            <v>160.05822575487301</v>
          </cell>
          <cell r="P10">
            <v>161.65126331601701</v>
          </cell>
          <cell r="Q10">
            <v>119.77824437356701</v>
          </cell>
          <cell r="R10">
            <v>166.36755245706999</v>
          </cell>
          <cell r="S10">
            <v>273.765599470589</v>
          </cell>
          <cell r="T10">
            <v>525.99083130666099</v>
          </cell>
          <cell r="U10">
            <v>441.02333160951304</v>
          </cell>
          <cell r="V10">
            <v>738.00831384212097</v>
          </cell>
          <cell r="W10">
            <v>1231.2629387837299</v>
          </cell>
          <cell r="X10">
            <v>1766.1793855481101</v>
          </cell>
          <cell r="Y10">
            <v>2208.7461337548402</v>
          </cell>
          <cell r="Z10">
            <v>2989.7093283506101</v>
          </cell>
          <cell r="AA10">
            <v>4849.9028457219601</v>
          </cell>
          <cell r="AB10">
            <v>7477.3913499434102</v>
          </cell>
          <cell r="AC10">
            <v>9135.4311422772898</v>
          </cell>
          <cell r="AD10">
            <v>5332.2361600096219</v>
          </cell>
        </row>
        <row r="11">
          <cell r="B11" t="str">
            <v>Estonia</v>
          </cell>
          <cell r="O11">
            <v>952.77047075717098</v>
          </cell>
          <cell r="P11">
            <v>1725.83623557173</v>
          </cell>
          <cell r="Q11">
            <v>2413.11652073511</v>
          </cell>
          <cell r="R11">
            <v>3755.9126888942196</v>
          </cell>
          <cell r="S11">
            <v>4643.2463864429301</v>
          </cell>
          <cell r="T11">
            <v>4940.0183694418902</v>
          </cell>
          <cell r="U11">
            <v>5543.8328912466704</v>
          </cell>
          <cell r="V11">
            <v>5571.4825896633902</v>
          </cell>
          <cell r="W11">
            <v>5627.4998325341694</v>
          </cell>
          <cell r="X11">
            <v>6191.6613508310393</v>
          </cell>
          <cell r="Y11">
            <v>7306.3882834231599</v>
          </cell>
          <cell r="Z11">
            <v>9591.5165997985205</v>
          </cell>
          <cell r="AA11">
            <v>11646.457816301299</v>
          </cell>
          <cell r="AB11">
            <v>13752.7999873561</v>
          </cell>
          <cell r="AC11">
            <v>16409.784327259702</v>
          </cell>
          <cell r="AD11">
            <v>11741.389402827755</v>
          </cell>
        </row>
        <row r="12">
          <cell r="B12" t="str">
            <v>Gabon</v>
          </cell>
          <cell r="C12">
            <v>4281.0742292404202</v>
          </cell>
          <cell r="D12">
            <v>3860.4438700675901</v>
          </cell>
          <cell r="E12">
            <v>3618.0213821411098</v>
          </cell>
          <cell r="F12">
            <v>3463.9797019958501</v>
          </cell>
          <cell r="G12">
            <v>3331.23544521331</v>
          </cell>
          <cell r="H12">
            <v>3507.9810981750497</v>
          </cell>
          <cell r="I12">
            <v>4591.3339519500705</v>
          </cell>
          <cell r="J12">
            <v>3473.8000917434601</v>
          </cell>
          <cell r="K12">
            <v>3830.4891454696699</v>
          </cell>
          <cell r="L12">
            <v>4186.5801476465904</v>
          </cell>
          <cell r="M12">
            <v>5952.2156722311001</v>
          </cell>
          <cell r="N12">
            <v>5402.9563460413701</v>
          </cell>
          <cell r="O12">
            <v>5592.4288790660803</v>
          </cell>
          <cell r="P12">
            <v>5406.2720723266002</v>
          </cell>
          <cell r="Q12">
            <v>4190.8547910662801</v>
          </cell>
          <cell r="R12">
            <v>4958.7418611639796</v>
          </cell>
          <cell r="S12">
            <v>5694.0670511191502</v>
          </cell>
          <cell r="T12">
            <v>5326.8113831445899</v>
          </cell>
          <cell r="U12">
            <v>4483.4307992202694</v>
          </cell>
          <cell r="V12">
            <v>4669.1353504036797</v>
          </cell>
          <cell r="W12">
            <v>5095.8854219647001</v>
          </cell>
          <cell r="X12">
            <v>4708.6921748196401</v>
          </cell>
          <cell r="Y12">
            <v>4969.9314375254698</v>
          </cell>
          <cell r="Z12">
            <v>6080.1241650233997</v>
          </cell>
          <cell r="AA12">
            <v>7187.5652373809098</v>
          </cell>
          <cell r="AB12">
            <v>8680.7847610437911</v>
          </cell>
          <cell r="AC12">
            <v>9124.1701288700606</v>
          </cell>
          <cell r="AD12">
            <v>7208.5151459687277</v>
          </cell>
        </row>
        <row r="13">
          <cell r="B13" t="str">
            <v>Grenada</v>
          </cell>
          <cell r="C13">
            <v>81.291040412854088</v>
          </cell>
          <cell r="D13">
            <v>87.888895097583799</v>
          </cell>
          <cell r="E13">
            <v>95.22963635689311</v>
          </cell>
          <cell r="F13">
            <v>101.21111826092199</v>
          </cell>
          <cell r="G13">
            <v>110.100007777744</v>
          </cell>
          <cell r="H13">
            <v>128.21112016826999</v>
          </cell>
          <cell r="I13">
            <v>144.01112128442301</v>
          </cell>
          <cell r="J13">
            <v>167.229641443156</v>
          </cell>
          <cell r="K13">
            <v>184.53334636923799</v>
          </cell>
          <cell r="L13">
            <v>213.062978014273</v>
          </cell>
          <cell r="M13">
            <v>221.070385987344</v>
          </cell>
          <cell r="N13">
            <v>241.57038743551601</v>
          </cell>
          <cell r="O13">
            <v>250.91483254007602</v>
          </cell>
          <cell r="P13">
            <v>250.03705470028999</v>
          </cell>
          <cell r="Q13">
            <v>262.99261117105897</v>
          </cell>
          <cell r="R13">
            <v>277.08890846315296</v>
          </cell>
          <cell r="S13">
            <v>298.18520624974599</v>
          </cell>
          <cell r="T13">
            <v>321.04817082780698</v>
          </cell>
          <cell r="U13">
            <v>352.755580475106</v>
          </cell>
          <cell r="V13">
            <v>379.66298978332105</v>
          </cell>
          <cell r="W13">
            <v>410.433333333333</v>
          </cell>
          <cell r="X13">
            <v>394.61481481481496</v>
          </cell>
          <cell r="Y13">
            <v>407.50370370370399</v>
          </cell>
          <cell r="Z13">
            <v>443.74444444444401</v>
          </cell>
          <cell r="AA13">
            <v>426.31655555555596</v>
          </cell>
          <cell r="AB13">
            <v>503.85433333333299</v>
          </cell>
          <cell r="AC13">
            <v>529.27722222222201</v>
          </cell>
          <cell r="AD13">
            <v>462.13925185185178</v>
          </cell>
        </row>
        <row r="14">
          <cell r="B14" t="str">
            <v>Hungary</v>
          </cell>
          <cell r="C14">
            <v>22163.553435039099</v>
          </cell>
          <cell r="D14">
            <v>22728.4889805942</v>
          </cell>
          <cell r="E14">
            <v>23146.553901678999</v>
          </cell>
          <cell r="F14">
            <v>21006.394250471501</v>
          </cell>
          <cell r="G14">
            <v>20366.5908365332</v>
          </cell>
          <cell r="H14">
            <v>20623.910102674799</v>
          </cell>
          <cell r="I14">
            <v>23756.249706810599</v>
          </cell>
          <cell r="J14">
            <v>26109.343356163801</v>
          </cell>
          <cell r="K14">
            <v>28571.163145901799</v>
          </cell>
          <cell r="L14">
            <v>29167.7620686683</v>
          </cell>
          <cell r="M14">
            <v>33055.681540110199</v>
          </cell>
          <cell r="N14">
            <v>33428.8644624601</v>
          </cell>
          <cell r="O14">
            <v>37254.436226757796</v>
          </cell>
          <cell r="P14">
            <v>38596.096331556801</v>
          </cell>
          <cell r="Q14">
            <v>41506.199850942205</v>
          </cell>
          <cell r="R14">
            <v>44668.812435886997</v>
          </cell>
          <cell r="S14">
            <v>45162.728741756502</v>
          </cell>
          <cell r="T14">
            <v>45723.583184249495</v>
          </cell>
          <cell r="U14">
            <v>47049.214480608804</v>
          </cell>
          <cell r="V14">
            <v>48044.234384608702</v>
          </cell>
          <cell r="W14">
            <v>47958.147158277003</v>
          </cell>
          <cell r="X14">
            <v>53317.288561555404</v>
          </cell>
          <cell r="Y14">
            <v>66710.428353540192</v>
          </cell>
          <cell r="Z14">
            <v>84418.667895143401</v>
          </cell>
          <cell r="AA14">
            <v>102158.794878645</v>
          </cell>
          <cell r="AB14">
            <v>111567.79777786101</v>
          </cell>
          <cell r="AC14">
            <v>114273.38948256</v>
          </cell>
          <cell r="AD14">
            <v>95825.815677549908</v>
          </cell>
        </row>
        <row r="15">
          <cell r="B15" t="str">
            <v>Latvia</v>
          </cell>
          <cell r="O15">
            <v>1364.8776291988102</v>
          </cell>
          <cell r="P15">
            <v>2170.1251602501702</v>
          </cell>
          <cell r="Q15">
            <v>3647.4816010709401</v>
          </cell>
          <cell r="R15">
            <v>4891.03029920065</v>
          </cell>
          <cell r="S15">
            <v>5585.2927825692204</v>
          </cell>
          <cell r="T15">
            <v>6134.1176470588307</v>
          </cell>
          <cell r="U15">
            <v>6616.9539417914702</v>
          </cell>
          <cell r="V15">
            <v>7288.5286243235496</v>
          </cell>
          <cell r="W15">
            <v>7833.0684253915906</v>
          </cell>
          <cell r="X15">
            <v>8313.05215660252</v>
          </cell>
          <cell r="Y15">
            <v>9314.7891026245907</v>
          </cell>
          <cell r="Z15">
            <v>11186.452600726201</v>
          </cell>
          <cell r="AA15">
            <v>13737.397420867501</v>
          </cell>
          <cell r="AB15">
            <v>15826.166514181101</v>
          </cell>
          <cell r="AC15">
            <v>19620.942665172399</v>
          </cell>
          <cell r="AD15">
            <v>13937.14966071436</v>
          </cell>
        </row>
        <row r="16">
          <cell r="B16" t="str">
            <v>Lebanon</v>
          </cell>
          <cell r="C16">
            <v>4074.3770400418098</v>
          </cell>
          <cell r="D16">
            <v>3894.4101218854803</v>
          </cell>
          <cell r="E16">
            <v>2656.0370972395199</v>
          </cell>
          <cell r="F16">
            <v>3659.9800300202501</v>
          </cell>
          <cell r="G16">
            <v>4326.6169154775298</v>
          </cell>
          <cell r="H16">
            <v>3613.8699352290196</v>
          </cell>
          <cell r="I16">
            <v>2817.2071959845198</v>
          </cell>
          <cell r="J16">
            <v>3298.1079201198199</v>
          </cell>
          <cell r="K16">
            <v>3313.5399740888101</v>
          </cell>
          <cell r="L16">
            <v>2717.9976100289596</v>
          </cell>
          <cell r="M16">
            <v>2838.4406118513402</v>
          </cell>
          <cell r="N16">
            <v>4451.6267460233303</v>
          </cell>
          <cell r="O16">
            <v>5545.8896130339699</v>
          </cell>
          <cell r="P16">
            <v>7535.0863818840899</v>
          </cell>
          <cell r="Q16">
            <v>9109.576943278229</v>
          </cell>
          <cell r="R16">
            <v>11118.5439437685</v>
          </cell>
          <cell r="S16">
            <v>12997.227949462</v>
          </cell>
          <cell r="T16">
            <v>15594.835165365399</v>
          </cell>
          <cell r="U16">
            <v>16910.279121176402</v>
          </cell>
          <cell r="V16">
            <v>17010.057973593499</v>
          </cell>
          <cell r="W16">
            <v>16822.098293380801</v>
          </cell>
          <cell r="X16">
            <v>17211.872384067701</v>
          </cell>
          <cell r="Y16">
            <v>18716.855944168401</v>
          </cell>
          <cell r="Z16">
            <v>19801.794909329001</v>
          </cell>
          <cell r="AA16">
            <v>21369.424298117501</v>
          </cell>
          <cell r="AB16">
            <v>21428.1679907041</v>
          </cell>
          <cell r="AC16">
            <v>22621.629729257398</v>
          </cell>
          <cell r="AD16">
            <v>20787.57457431528</v>
          </cell>
        </row>
        <row r="17">
          <cell r="B17" t="str">
            <v>Lithuania</v>
          </cell>
          <cell r="O17">
            <v>1968.1169777182602</v>
          </cell>
          <cell r="P17">
            <v>2777.5637429930198</v>
          </cell>
          <cell r="Q17">
            <v>4349.6807596572098</v>
          </cell>
          <cell r="R17">
            <v>6391.9665788940501</v>
          </cell>
          <cell r="S17">
            <v>8072.459116016169</v>
          </cell>
          <cell r="T17">
            <v>9844.4374718891213</v>
          </cell>
          <cell r="U17">
            <v>11094.346795462601</v>
          </cell>
          <cell r="V17">
            <v>10839.8589082289</v>
          </cell>
          <cell r="W17">
            <v>11418.4494995963</v>
          </cell>
          <cell r="X17">
            <v>12146.1596865915</v>
          </cell>
          <cell r="Y17">
            <v>14134.295662057699</v>
          </cell>
          <cell r="Z17">
            <v>18558.156189872003</v>
          </cell>
          <cell r="AA17">
            <v>22508.4058522659</v>
          </cell>
          <cell r="AB17">
            <v>25666.722040926299</v>
          </cell>
          <cell r="AC17">
            <v>29784.465849017401</v>
          </cell>
          <cell r="AD17">
            <v>22130.409118827862</v>
          </cell>
        </row>
        <row r="18">
          <cell r="B18" t="str">
            <v>Malaysia</v>
          </cell>
          <cell r="C18">
            <v>24937.6560774483</v>
          </cell>
          <cell r="D18">
            <v>25463.1930270421</v>
          </cell>
          <cell r="E18">
            <v>27287.726836385398</v>
          </cell>
          <cell r="F18">
            <v>30518.7920951903</v>
          </cell>
          <cell r="G18">
            <v>34565.859859577999</v>
          </cell>
          <cell r="H18">
            <v>31772.2451767557</v>
          </cell>
          <cell r="I18">
            <v>28243.103095785202</v>
          </cell>
          <cell r="J18">
            <v>32181.696598627099</v>
          </cell>
          <cell r="K18">
            <v>35271.881262664501</v>
          </cell>
          <cell r="L18">
            <v>38844.874849349202</v>
          </cell>
          <cell r="M18">
            <v>44024.5480424415</v>
          </cell>
          <cell r="N18">
            <v>49133.849678193503</v>
          </cell>
          <cell r="O18">
            <v>59151.291512915101</v>
          </cell>
          <cell r="P18">
            <v>66894.837030418406</v>
          </cell>
          <cell r="Q18">
            <v>74480.813931334094</v>
          </cell>
          <cell r="R18">
            <v>88832.854176649111</v>
          </cell>
          <cell r="S18">
            <v>100851.782662268</v>
          </cell>
          <cell r="T18">
            <v>100168.84686477999</v>
          </cell>
          <cell r="U18">
            <v>72174.854754867003</v>
          </cell>
          <cell r="V18">
            <v>79148.421052631602</v>
          </cell>
          <cell r="W18">
            <v>90320</v>
          </cell>
          <cell r="X18">
            <v>88000.789473684199</v>
          </cell>
          <cell r="Y18">
            <v>95266.315789473694</v>
          </cell>
          <cell r="Z18">
            <v>103992.368421053</v>
          </cell>
          <cell r="AA18">
            <v>118461.05263157899</v>
          </cell>
          <cell r="AB18">
            <v>130835.31105661001</v>
          </cell>
          <cell r="AC18">
            <v>150923.20441988899</v>
          </cell>
          <cell r="AD18">
            <v>119895.65046372094</v>
          </cell>
        </row>
        <row r="19">
          <cell r="B19" t="str">
            <v>Mauritius</v>
          </cell>
          <cell r="C19">
            <v>1200.0797654246301</v>
          </cell>
          <cell r="D19">
            <v>1188.8021655847301</v>
          </cell>
          <cell r="E19">
            <v>1090.7148388401999</v>
          </cell>
          <cell r="F19">
            <v>1129.4331472043</v>
          </cell>
          <cell r="G19">
            <v>1093.1121869174601</v>
          </cell>
          <cell r="H19">
            <v>1015.56396541177</v>
          </cell>
          <cell r="I19">
            <v>1279.8363497604</v>
          </cell>
          <cell r="J19">
            <v>1710.1820979076101</v>
          </cell>
          <cell r="K19">
            <v>2074.1308847950399</v>
          </cell>
          <cell r="L19">
            <v>2169.0599034136699</v>
          </cell>
          <cell r="M19">
            <v>2385.3957427253999</v>
          </cell>
          <cell r="N19">
            <v>2843.8489619417801</v>
          </cell>
          <cell r="O19">
            <v>2999.9705466483802</v>
          </cell>
          <cell r="P19">
            <v>3409.1771839995004</v>
          </cell>
          <cell r="Q19">
            <v>3438.2482999720501</v>
          </cell>
          <cell r="R19">
            <v>3975.4382546604902</v>
          </cell>
          <cell r="S19">
            <v>4173.3883468330605</v>
          </cell>
          <cell r="T19">
            <v>4271.44966541349</v>
          </cell>
          <cell r="U19">
            <v>4155.2259811992099</v>
          </cell>
          <cell r="V19">
            <v>4192.6318843149002</v>
          </cell>
          <cell r="W19">
            <v>4521.86117066937</v>
          </cell>
          <cell r="X19">
            <v>4536.4955994212896</v>
          </cell>
          <cell r="Y19">
            <v>4514.94067107927</v>
          </cell>
          <cell r="Z19">
            <v>5158.7563939844094</v>
          </cell>
          <cell r="AA19">
            <v>5930.0826538936099</v>
          </cell>
          <cell r="AB19">
            <v>6206.0755599105296</v>
          </cell>
          <cell r="AC19">
            <v>6402.0535791933498</v>
          </cell>
          <cell r="AD19">
            <v>5642.3817716122339</v>
          </cell>
        </row>
        <row r="20">
          <cell r="B20" t="str">
            <v>Mexico</v>
          </cell>
          <cell r="C20">
            <v>205660.73374500498</v>
          </cell>
          <cell r="D20">
            <v>264139.89108236897</v>
          </cell>
          <cell r="E20">
            <v>191690.24240564599</v>
          </cell>
          <cell r="F20">
            <v>156278.522324839</v>
          </cell>
          <cell r="G20">
            <v>184297.93363798899</v>
          </cell>
          <cell r="H20">
            <v>195568.745328697</v>
          </cell>
          <cell r="I20">
            <v>135405.88332053999</v>
          </cell>
          <cell r="J20">
            <v>148490.65272689701</v>
          </cell>
          <cell r="K20">
            <v>183191.27956523901</v>
          </cell>
          <cell r="L20">
            <v>222955.90126198399</v>
          </cell>
          <cell r="M20">
            <v>262709.77600796404</v>
          </cell>
          <cell r="N20">
            <v>314506.857381118</v>
          </cell>
          <cell r="O20">
            <v>363661.15351367299</v>
          </cell>
          <cell r="P20">
            <v>403242.97944509197</v>
          </cell>
          <cell r="Q20">
            <v>420773.44170818705</v>
          </cell>
          <cell r="R20">
            <v>286184.24709943502</v>
          </cell>
          <cell r="S20">
            <v>332336.918918385</v>
          </cell>
          <cell r="T20">
            <v>400870.35675084003</v>
          </cell>
          <cell r="U20">
            <v>421026.02151459601</v>
          </cell>
          <cell r="V20">
            <v>480592.87853536697</v>
          </cell>
          <cell r="W20">
            <v>580791.04030430003</v>
          </cell>
          <cell r="X20">
            <v>621858.61415847903</v>
          </cell>
          <cell r="Y20">
            <v>648629.21180790791</v>
          </cell>
          <cell r="Z20">
            <v>638745.306816653</v>
          </cell>
          <cell r="AA20">
            <v>683485.64472397696</v>
          </cell>
          <cell r="AB20">
            <v>767690.26378190704</v>
          </cell>
          <cell r="AC20">
            <v>840011.68104202708</v>
          </cell>
          <cell r="AD20">
            <v>715712.42163449444</v>
          </cell>
        </row>
        <row r="21">
          <cell r="B21" t="str">
            <v>Oman</v>
          </cell>
          <cell r="C21">
            <v>6341.8766663502893</v>
          </cell>
          <cell r="D21">
            <v>7719.4143075316797</v>
          </cell>
          <cell r="E21">
            <v>8100.4284839124402</v>
          </cell>
          <cell r="F21">
            <v>8490.7364297609001</v>
          </cell>
          <cell r="G21">
            <v>9357.5570241199512</v>
          </cell>
          <cell r="H21">
            <v>10395.1941469413</v>
          </cell>
          <cell r="I21">
            <v>8229.2264987412691</v>
          </cell>
          <cell r="J21">
            <v>8628.3485561570087</v>
          </cell>
          <cell r="K21">
            <v>8386.2157486466804</v>
          </cell>
          <cell r="L21">
            <v>9372.1724125983892</v>
          </cell>
          <cell r="M21">
            <v>11685.654480000001</v>
          </cell>
          <cell r="N21">
            <v>11341.56864</v>
          </cell>
          <cell r="O21">
            <v>12452.37032</v>
          </cell>
          <cell r="P21">
            <v>12493.723040000001</v>
          </cell>
          <cell r="Q21">
            <v>12918.69376</v>
          </cell>
          <cell r="R21">
            <v>13802.705680000001</v>
          </cell>
          <cell r="S21">
            <v>15277.359280000001</v>
          </cell>
          <cell r="T21">
            <v>15837.571600000001</v>
          </cell>
          <cell r="U21">
            <v>14084.89248</v>
          </cell>
          <cell r="V21">
            <v>15710.65256</v>
          </cell>
          <cell r="W21">
            <v>19867.9572372</v>
          </cell>
          <cell r="X21">
            <v>19949.3473587511</v>
          </cell>
          <cell r="Y21">
            <v>20325.304016000002</v>
          </cell>
          <cell r="Z21">
            <v>21784.300800000001</v>
          </cell>
          <cell r="AA21">
            <v>24748.952719999997</v>
          </cell>
          <cell r="AB21">
            <v>30835.344880000001</v>
          </cell>
          <cell r="AC21">
            <v>35991.507514853402</v>
          </cell>
          <cell r="AD21">
            <v>26737.08198617068</v>
          </cell>
        </row>
        <row r="22">
          <cell r="B22" t="str">
            <v>Panama</v>
          </cell>
          <cell r="C22">
            <v>3810.30004882813</v>
          </cell>
          <cell r="D22">
            <v>4312.7001953125</v>
          </cell>
          <cell r="E22">
            <v>4764.7001953125</v>
          </cell>
          <cell r="F22">
            <v>4891.89990234375</v>
          </cell>
          <cell r="G22">
            <v>5106.2998046875</v>
          </cell>
          <cell r="H22">
            <v>5402</v>
          </cell>
          <cell r="I22">
            <v>5613.7001953125</v>
          </cell>
          <cell r="J22">
            <v>5638.2998046875</v>
          </cell>
          <cell r="K22">
            <v>4874.5</v>
          </cell>
          <cell r="L22">
            <v>4887.5</v>
          </cell>
          <cell r="M22">
            <v>5313.2001953125</v>
          </cell>
          <cell r="N22">
            <v>5842.2998046875</v>
          </cell>
          <cell r="O22">
            <v>6641.39990234375</v>
          </cell>
          <cell r="P22">
            <v>7252.7001953125</v>
          </cell>
          <cell r="Q22">
            <v>7733.89990234375</v>
          </cell>
          <cell r="R22">
            <v>7906.10009765625</v>
          </cell>
          <cell r="S22">
            <v>9322.1</v>
          </cell>
          <cell r="T22">
            <v>10084</v>
          </cell>
          <cell r="U22">
            <v>10932.5</v>
          </cell>
          <cell r="V22">
            <v>11456.3</v>
          </cell>
          <cell r="W22">
            <v>11620.5</v>
          </cell>
          <cell r="X22">
            <v>11807.5</v>
          </cell>
          <cell r="Y22">
            <v>12272.4</v>
          </cell>
          <cell r="Z22">
            <v>12933.2</v>
          </cell>
          <cell r="AA22">
            <v>14179.3</v>
          </cell>
          <cell r="AB22">
            <v>15483.3</v>
          </cell>
          <cell r="AC22">
            <v>17112.738478860902</v>
          </cell>
          <cell r="AD22">
            <v>14396.18769577218</v>
          </cell>
        </row>
        <row r="23">
          <cell r="B23" t="str">
            <v>Poland</v>
          </cell>
          <cell r="C23">
            <v>56619.031126710805</v>
          </cell>
          <cell r="D23">
            <v>53646.745074298698</v>
          </cell>
          <cell r="E23">
            <v>65186.675978413805</v>
          </cell>
          <cell r="F23">
            <v>75406.1434154421</v>
          </cell>
          <cell r="G23">
            <v>75507.124765757602</v>
          </cell>
          <cell r="H23">
            <v>70775.14959733389</v>
          </cell>
          <cell r="I23">
            <v>73676.593389791611</v>
          </cell>
          <cell r="J23">
            <v>63714.433709016805</v>
          </cell>
          <cell r="K23">
            <v>68612.173738032696</v>
          </cell>
          <cell r="L23">
            <v>66895.203739531193</v>
          </cell>
          <cell r="M23">
            <v>62084.0555226137</v>
          </cell>
          <cell r="N23">
            <v>80451.494283198001</v>
          </cell>
          <cell r="O23">
            <v>88712.8826205402</v>
          </cell>
          <cell r="P23">
            <v>90365.963598813003</v>
          </cell>
          <cell r="Q23">
            <v>103682.715963959</v>
          </cell>
          <cell r="R23">
            <v>139094.99257548299</v>
          </cell>
          <cell r="S23">
            <v>156660.782495828</v>
          </cell>
          <cell r="T23">
            <v>157081.56547183599</v>
          </cell>
          <cell r="U23">
            <v>171995.84967226701</v>
          </cell>
          <cell r="V23">
            <v>167941.60050409599</v>
          </cell>
          <cell r="W23">
            <v>171319.206699798</v>
          </cell>
          <cell r="X23">
            <v>190333.25191137998</v>
          </cell>
          <cell r="Y23">
            <v>198029.047677411</v>
          </cell>
          <cell r="Z23">
            <v>216544.549872715</v>
          </cell>
          <cell r="AA23">
            <v>252667.76135741698</v>
          </cell>
          <cell r="AB23">
            <v>303161.12278966198</v>
          </cell>
          <cell r="AC23">
            <v>338689.22620774101</v>
          </cell>
          <cell r="AD23">
            <v>261818.34158098922</v>
          </cell>
        </row>
        <row r="24">
          <cell r="B24" t="str">
            <v>Romania</v>
          </cell>
          <cell r="C24">
            <v>45591.111283254599</v>
          </cell>
          <cell r="D24">
            <v>54764.042873445302</v>
          </cell>
          <cell r="E24">
            <v>54818.806916318797</v>
          </cell>
          <cell r="F24">
            <v>47914.799654945702</v>
          </cell>
          <cell r="G24">
            <v>38718.0938550219</v>
          </cell>
          <cell r="H24">
            <v>47685.673589009195</v>
          </cell>
          <cell r="I24">
            <v>51914.713606016398</v>
          </cell>
          <cell r="J24">
            <v>58061.413752833701</v>
          </cell>
          <cell r="K24">
            <v>60026.966606935297</v>
          </cell>
          <cell r="L24">
            <v>53613.6133900001</v>
          </cell>
          <cell r="M24">
            <v>38247.882300490404</v>
          </cell>
          <cell r="N24">
            <v>29624.966394838299</v>
          </cell>
          <cell r="O24">
            <v>19578.312274925102</v>
          </cell>
          <cell r="P24">
            <v>26357.1420349498</v>
          </cell>
          <cell r="Q24">
            <v>30072.835991633903</v>
          </cell>
          <cell r="R24">
            <v>35477.509201190303</v>
          </cell>
          <cell r="S24">
            <v>35314.735918987499</v>
          </cell>
          <cell r="T24">
            <v>35153.710043328501</v>
          </cell>
          <cell r="U24">
            <v>42091.994196651904</v>
          </cell>
          <cell r="V24">
            <v>35729.441811284501</v>
          </cell>
          <cell r="W24">
            <v>37060.252860350403</v>
          </cell>
          <cell r="X24">
            <v>40187.666376046604</v>
          </cell>
          <cell r="Y24">
            <v>45824.818216816799</v>
          </cell>
          <cell r="Z24">
            <v>59506.329621761899</v>
          </cell>
          <cell r="AA24">
            <v>75486.660517970609</v>
          </cell>
          <cell r="AB24">
            <v>98565.7099119263</v>
          </cell>
          <cell r="AC24">
            <v>121900.83210794699</v>
          </cell>
          <cell r="AD24">
            <v>80256.870075284518</v>
          </cell>
        </row>
        <row r="25">
          <cell r="B25" t="str">
            <v>Russian Federation</v>
          </cell>
          <cell r="O25">
            <v>85571.812743464703</v>
          </cell>
          <cell r="P25">
            <v>183825.82511077801</v>
          </cell>
          <cell r="Q25">
            <v>276901.34084271302</v>
          </cell>
          <cell r="R25">
            <v>313450.968813457</v>
          </cell>
          <cell r="S25">
            <v>391774.84183578601</v>
          </cell>
          <cell r="T25">
            <v>404946.408468635</v>
          </cell>
          <cell r="U25">
            <v>271037.78768869303</v>
          </cell>
          <cell r="V25">
            <v>195906.68882242698</v>
          </cell>
          <cell r="W25">
            <v>259701.61486548302</v>
          </cell>
          <cell r="X25">
            <v>306583.17071888503</v>
          </cell>
          <cell r="Y25">
            <v>345485.92208417604</v>
          </cell>
          <cell r="Z25">
            <v>431428.88394838199</v>
          </cell>
          <cell r="AA25">
            <v>591860.88906154805</v>
          </cell>
          <cell r="AB25">
            <v>763877.58556167397</v>
          </cell>
          <cell r="AC25">
            <v>979048.42653096898</v>
          </cell>
          <cell r="AD25">
            <v>622340.34143734979</v>
          </cell>
        </row>
        <row r="26">
          <cell r="B26" t="str">
            <v>Seychelles</v>
          </cell>
          <cell r="C26">
            <v>147.357211278102</v>
          </cell>
          <cell r="D26">
            <v>153.905224008728</v>
          </cell>
          <cell r="E26">
            <v>147.75944940743599</v>
          </cell>
          <cell r="F26">
            <v>146.71375376795302</v>
          </cell>
          <cell r="G26">
            <v>151.312527447619</v>
          </cell>
          <cell r="H26">
            <v>168.88832821720402</v>
          </cell>
          <cell r="I26">
            <v>207.85034321979001</v>
          </cell>
          <cell r="J26">
            <v>249.26740571428599</v>
          </cell>
          <cell r="K26">
            <v>283.82701779478396</v>
          </cell>
          <cell r="L26">
            <v>304.83376729192105</v>
          </cell>
          <cell r="M26">
            <v>368.58475894245703</v>
          </cell>
          <cell r="N26">
            <v>374.359556084926</v>
          </cell>
          <cell r="O26">
            <v>433.65872705974203</v>
          </cell>
          <cell r="P26">
            <v>473.91681945382601</v>
          </cell>
          <cell r="Q26">
            <v>486.44158310093201</v>
          </cell>
          <cell r="R26">
            <v>508.21083578328398</v>
          </cell>
          <cell r="S26">
            <v>503.05835010060395</v>
          </cell>
          <cell r="T26">
            <v>562.95416978219703</v>
          </cell>
          <cell r="U26">
            <v>608.3586845151649</v>
          </cell>
          <cell r="V26">
            <v>622.97577638782798</v>
          </cell>
          <cell r="W26">
            <v>614.87797123347195</v>
          </cell>
          <cell r="X26">
            <v>622.25763083204697</v>
          </cell>
          <cell r="Y26">
            <v>697.51400538926202</v>
          </cell>
          <cell r="Z26">
            <v>705.70263823011101</v>
          </cell>
          <cell r="AA26">
            <v>699.8</v>
          </cell>
          <cell r="AB26">
            <v>722.61818181818205</v>
          </cell>
          <cell r="AC26">
            <v>748.76323622406699</v>
          </cell>
          <cell r="AD26">
            <v>714.87961233232443</v>
          </cell>
        </row>
        <row r="27">
          <cell r="B27" t="str">
            <v>Slovak Republic</v>
          </cell>
          <cell r="C27">
            <v>40411.366095509402</v>
          </cell>
          <cell r="D27">
            <v>42876.817447540096</v>
          </cell>
          <cell r="E27">
            <v>43085.582150915398</v>
          </cell>
          <cell r="F27">
            <v>42634.353133323901</v>
          </cell>
          <cell r="G27">
            <v>38613.713805314699</v>
          </cell>
          <cell r="H27">
            <v>38833.864121894003</v>
          </cell>
          <cell r="I27">
            <v>45558.256264734606</v>
          </cell>
          <cell r="J27">
            <v>51097.247086498101</v>
          </cell>
          <cell r="K27">
            <v>50683.217756580998</v>
          </cell>
          <cell r="L27">
            <v>49628.402883162802</v>
          </cell>
          <cell r="M27">
            <v>44939.279359734894</v>
          </cell>
          <cell r="N27">
            <v>33184.3274947276</v>
          </cell>
          <cell r="O27">
            <v>11765.746543065599</v>
          </cell>
          <cell r="P27">
            <v>13369.060574589801</v>
          </cell>
          <cell r="Q27">
            <v>15467.2812707579</v>
          </cell>
          <cell r="R27">
            <v>19696.839425294202</v>
          </cell>
          <cell r="S27">
            <v>21375.351156492703</v>
          </cell>
          <cell r="T27">
            <v>21563.9866626314</v>
          </cell>
          <cell r="U27">
            <v>22423.229840988999</v>
          </cell>
          <cell r="V27">
            <v>20602.2878832446</v>
          </cell>
          <cell r="W27">
            <v>20373.953414547101</v>
          </cell>
          <cell r="X27">
            <v>21108.4434532171</v>
          </cell>
          <cell r="Y27">
            <v>24521.590451554497</v>
          </cell>
          <cell r="Z27">
            <v>33005.021524057498</v>
          </cell>
          <cell r="AA27">
            <v>42014.508478779804</v>
          </cell>
          <cell r="AB27">
            <v>47427.917435703203</v>
          </cell>
          <cell r="AC27">
            <v>54968.807617508101</v>
          </cell>
          <cell r="AD27">
            <v>40387.569101520625</v>
          </cell>
        </row>
        <row r="28">
          <cell r="B28" t="str">
            <v>South Africa</v>
          </cell>
          <cell r="C28">
            <v>80546.995377503801</v>
          </cell>
          <cell r="D28">
            <v>82796.581196581203</v>
          </cell>
          <cell r="E28">
            <v>75938.85256469289</v>
          </cell>
          <cell r="F28">
            <v>84687.19145498611</v>
          </cell>
          <cell r="G28">
            <v>74936.640238530905</v>
          </cell>
          <cell r="H28">
            <v>57272.768077561799</v>
          </cell>
          <cell r="I28">
            <v>65423.691701335702</v>
          </cell>
          <cell r="J28">
            <v>85792.110821830312</v>
          </cell>
          <cell r="K28">
            <v>92234.885153568597</v>
          </cell>
          <cell r="L28">
            <v>95978.948974143801</v>
          </cell>
          <cell r="M28">
            <v>111997.526761217</v>
          </cell>
          <cell r="N28">
            <v>120243.398891666</v>
          </cell>
          <cell r="O28">
            <v>130531.98204516801</v>
          </cell>
          <cell r="P28">
            <v>130447.546453608</v>
          </cell>
          <cell r="Q28">
            <v>135819.92844465701</v>
          </cell>
          <cell r="R28">
            <v>151116.62531017399</v>
          </cell>
          <cell r="S28">
            <v>143830.64891537101</v>
          </cell>
          <cell r="T28">
            <v>148835.54359386201</v>
          </cell>
          <cell r="U28">
            <v>134215.05531853402</v>
          </cell>
          <cell r="V28">
            <v>133104.807708037</v>
          </cell>
          <cell r="W28">
            <v>132964.39952129</v>
          </cell>
          <cell r="X28">
            <v>118562.72738896401</v>
          </cell>
          <cell r="Y28">
            <v>111130.03375647801</v>
          </cell>
          <cell r="Z28">
            <v>166654.725236956</v>
          </cell>
          <cell r="AA28">
            <v>216771.88793624699</v>
          </cell>
          <cell r="AB28">
            <v>241933.420303978</v>
          </cell>
          <cell r="AC28">
            <v>255155.45572762698</v>
          </cell>
          <cell r="AD28">
            <v>198329.10459225718</v>
          </cell>
        </row>
        <row r="29">
          <cell r="B29" t="str">
            <v>St. Kitts and Nevis</v>
          </cell>
          <cell r="C29">
            <v>47.962966969310898</v>
          </cell>
          <cell r="D29">
            <v>55.111115207397397</v>
          </cell>
          <cell r="E29">
            <v>61.740752669846394</v>
          </cell>
          <cell r="F29">
            <v>51.629635254869498</v>
          </cell>
          <cell r="G29">
            <v>60.148155081583297</v>
          </cell>
          <cell r="H29">
            <v>67.037039252792596</v>
          </cell>
          <cell r="I29">
            <v>78.851849655718894</v>
          </cell>
          <cell r="J29">
            <v>90.185186992129502</v>
          </cell>
          <cell r="K29">
            <v>106.88889720901</v>
          </cell>
          <cell r="L29">
            <v>143.22223233784101</v>
          </cell>
          <cell r="M29">
            <v>159.19814814814799</v>
          </cell>
          <cell r="N29">
            <v>164.53333333333299</v>
          </cell>
          <cell r="O29">
            <v>181.81481481481501</v>
          </cell>
          <cell r="P29">
            <v>198.34074074074101</v>
          </cell>
          <cell r="Q29">
            <v>221.74074074074099</v>
          </cell>
          <cell r="R29">
            <v>230.62962962962999</v>
          </cell>
          <cell r="S29">
            <v>245.737037037037</v>
          </cell>
          <cell r="T29">
            <v>274.918518518518</v>
          </cell>
          <cell r="U29">
            <v>287.12222222222198</v>
          </cell>
          <cell r="V29">
            <v>305.02962962962999</v>
          </cell>
          <cell r="W29">
            <v>329.57777777777801</v>
          </cell>
          <cell r="X29">
            <v>344.722222222222</v>
          </cell>
          <cell r="Y29">
            <v>355.24451851851899</v>
          </cell>
          <cell r="Z29">
            <v>366.32592592592601</v>
          </cell>
          <cell r="AA29">
            <v>405.69148148148099</v>
          </cell>
          <cell r="AB29">
            <v>442.262962962963</v>
          </cell>
          <cell r="AC29">
            <v>486.68087407407398</v>
          </cell>
          <cell r="AD29">
            <v>411.24115259259258</v>
          </cell>
        </row>
        <row r="30">
          <cell r="B30" t="str">
            <v>St. Lucia</v>
          </cell>
          <cell r="C30">
            <v>133.40742972025498</v>
          </cell>
          <cell r="D30">
            <v>152.25928833804801</v>
          </cell>
          <cell r="E30">
            <v>143.59261743326502</v>
          </cell>
          <cell r="F30">
            <v>154.51854747568299</v>
          </cell>
          <cell r="G30">
            <v>197.07410544497699</v>
          </cell>
          <cell r="H30">
            <v>222.90530159272402</v>
          </cell>
          <cell r="I30">
            <v>270.27112394829999</v>
          </cell>
          <cell r="J30">
            <v>295.91943204483601</v>
          </cell>
          <cell r="K30">
            <v>337.21340226016201</v>
          </cell>
          <cell r="L30">
            <v>381.73975358140098</v>
          </cell>
          <cell r="M30">
            <v>415.61330016385199</v>
          </cell>
          <cell r="N30">
            <v>447.411767282661</v>
          </cell>
          <cell r="O30">
            <v>496.12928282413401</v>
          </cell>
          <cell r="P30">
            <v>497.748171789916</v>
          </cell>
          <cell r="Q30">
            <v>517.73335792434602</v>
          </cell>
          <cell r="R30">
            <v>552.70743365959993</v>
          </cell>
          <cell r="S30">
            <v>568.27224921370396</v>
          </cell>
          <cell r="T30">
            <v>577.832064482585</v>
          </cell>
          <cell r="U30">
            <v>634.98558571575006</v>
          </cell>
          <cell r="V30">
            <v>670.52743925574896</v>
          </cell>
          <cell r="W30">
            <v>685.34818070043798</v>
          </cell>
          <cell r="X30">
            <v>664.39632785342599</v>
          </cell>
          <cell r="Y30">
            <v>682.12595832516797</v>
          </cell>
          <cell r="Z30">
            <v>715.67781177064705</v>
          </cell>
          <cell r="AA30">
            <v>763.191147360743</v>
          </cell>
          <cell r="AB30">
            <v>882.40004191175001</v>
          </cell>
          <cell r="AC30">
            <v>933.19572247256303</v>
          </cell>
          <cell r="AD30">
            <v>795.31813636817424</v>
          </cell>
        </row>
        <row r="31">
          <cell r="B31" t="str">
            <v>St. Vincent and the Grenadines</v>
          </cell>
          <cell r="C31">
            <v>60.8393689515162</v>
          </cell>
          <cell r="D31">
            <v>74.80000883687191</v>
          </cell>
          <cell r="E31">
            <v>85.448158242992307</v>
          </cell>
          <cell r="F31">
            <v>94.044455554854991</v>
          </cell>
          <cell r="G31">
            <v>103.48889197666699</v>
          </cell>
          <cell r="H31">
            <v>112.881484849505</v>
          </cell>
          <cell r="I31">
            <v>127.97407789241299</v>
          </cell>
          <cell r="J31">
            <v>142.32963387629201</v>
          </cell>
          <cell r="K31">
            <v>164.57407898443998</v>
          </cell>
          <cell r="L31">
            <v>177.29630158625301</v>
          </cell>
          <cell r="M31">
            <v>198.207413321285</v>
          </cell>
          <cell r="N31">
            <v>212.49259893269402</v>
          </cell>
          <cell r="O31">
            <v>233.18889584650199</v>
          </cell>
          <cell r="P31">
            <v>238.77408119833098</v>
          </cell>
          <cell r="Q31">
            <v>243.757653569247</v>
          </cell>
          <cell r="R31">
            <v>266.48148943243899</v>
          </cell>
          <cell r="S31">
            <v>281.51482321431996</v>
          </cell>
          <cell r="T31">
            <v>295.29260140318195</v>
          </cell>
          <cell r="U31">
            <v>320.67824134722997</v>
          </cell>
          <cell r="V31">
            <v>331.83757691720302</v>
          </cell>
          <cell r="W31">
            <v>335.01482481058895</v>
          </cell>
          <cell r="X31">
            <v>345.48149178954799</v>
          </cell>
          <cell r="Y31">
            <v>365.41906645849497</v>
          </cell>
          <cell r="Z31">
            <v>382.38527437212002</v>
          </cell>
          <cell r="AA31">
            <v>407.85927142847999</v>
          </cell>
          <cell r="AB31">
            <v>430.15927209383995</v>
          </cell>
          <cell r="AC31">
            <v>465.582185076928</v>
          </cell>
          <cell r="AD31">
            <v>410.28101388597258</v>
          </cell>
        </row>
        <row r="32">
          <cell r="B32" t="str">
            <v>Trinidad and Tobago</v>
          </cell>
          <cell r="C32">
            <v>6235.7914188785799</v>
          </cell>
          <cell r="D32">
            <v>6992.2497221529693</v>
          </cell>
          <cell r="E32">
            <v>8140.2913432005607</v>
          </cell>
          <cell r="F32">
            <v>7763.8746914913399</v>
          </cell>
          <cell r="G32">
            <v>7757.0413584295402</v>
          </cell>
          <cell r="H32">
            <v>7529.6663674646097</v>
          </cell>
          <cell r="I32">
            <v>4794.3612381183102</v>
          </cell>
          <cell r="J32">
            <v>4797.7501270969697</v>
          </cell>
          <cell r="K32">
            <v>4501.2240589435296</v>
          </cell>
          <cell r="L32">
            <v>4323.0352941176498</v>
          </cell>
          <cell r="M32">
            <v>5068.0705882352904</v>
          </cell>
          <cell r="N32">
            <v>5203.22352941177</v>
          </cell>
          <cell r="O32">
            <v>5318.2588235294097</v>
          </cell>
          <cell r="P32">
            <v>4581.3599579899201</v>
          </cell>
          <cell r="Q32">
            <v>4947.18150638932</v>
          </cell>
          <cell r="R32">
            <v>5329.2178965457106</v>
          </cell>
          <cell r="S32">
            <v>5759.5704959659806</v>
          </cell>
          <cell r="T32">
            <v>5737.7712171691501</v>
          </cell>
          <cell r="U32">
            <v>6043.3580041666601</v>
          </cell>
          <cell r="V32">
            <v>6807.64387933333</v>
          </cell>
          <cell r="W32">
            <v>8156.5156001416699</v>
          </cell>
          <cell r="X32">
            <v>9504.5931534454394</v>
          </cell>
          <cell r="Y32">
            <v>9709.1573083306594</v>
          </cell>
          <cell r="Z32">
            <v>12022.275828314701</v>
          </cell>
          <cell r="AA32">
            <v>13527.4038813264</v>
          </cell>
          <cell r="AB32">
            <v>16211.915800388599</v>
          </cell>
          <cell r="AC32">
            <v>19934.936507936498</v>
          </cell>
          <cell r="AD32">
            <v>14281.13786525937</v>
          </cell>
        </row>
        <row r="33">
          <cell r="B33" t="str">
            <v>Turkey</v>
          </cell>
          <cell r="C33">
            <v>70119.332003740899</v>
          </cell>
          <cell r="D33">
            <v>71040.533375736006</v>
          </cell>
          <cell r="E33">
            <v>64546.082497481191</v>
          </cell>
          <cell r="F33">
            <v>61678.317092703095</v>
          </cell>
          <cell r="G33">
            <v>59990.390704605801</v>
          </cell>
          <cell r="H33">
            <v>67114.8630478087</v>
          </cell>
          <cell r="I33">
            <v>75495.9835724843</v>
          </cell>
          <cell r="J33">
            <v>86284.064665127007</v>
          </cell>
          <cell r="K33">
            <v>89217.421322133203</v>
          </cell>
          <cell r="L33">
            <v>106330.150068213</v>
          </cell>
          <cell r="M33">
            <v>149197.267033593</v>
          </cell>
          <cell r="N33">
            <v>147755.79482168998</v>
          </cell>
          <cell r="O33">
            <v>156173.118125982</v>
          </cell>
          <cell r="P33">
            <v>177003.782347556</v>
          </cell>
          <cell r="Q33">
            <v>128088.730567804</v>
          </cell>
          <cell r="R33">
            <v>166442.96629309902</v>
          </cell>
          <cell r="S33">
            <v>178060.89849447302</v>
          </cell>
          <cell r="T33">
            <v>186060.963667551</v>
          </cell>
          <cell r="U33">
            <v>197586.62904308899</v>
          </cell>
          <cell r="V33">
            <v>181689.987645249</v>
          </cell>
          <cell r="W33">
            <v>198230.39419168298</v>
          </cell>
          <cell r="X33">
            <v>143096.10503356002</v>
          </cell>
          <cell r="Y33">
            <v>182973.426327883</v>
          </cell>
          <cell r="Z33">
            <v>240596.313474642</v>
          </cell>
          <cell r="AA33">
            <v>302561.40837819799</v>
          </cell>
          <cell r="AB33">
            <v>362461.30461630004</v>
          </cell>
          <cell r="AC33">
            <v>392424.13112811896</v>
          </cell>
          <cell r="AD33">
            <v>296203.31678502838</v>
          </cell>
        </row>
        <row r="34">
          <cell r="B34" t="str">
            <v>Uruguay</v>
          </cell>
          <cell r="C34">
            <v>10140.059736994999</v>
          </cell>
          <cell r="D34">
            <v>11317.2838689737</v>
          </cell>
          <cell r="E34">
            <v>9252.0491838072103</v>
          </cell>
          <cell r="F34">
            <v>5078.6624700225502</v>
          </cell>
          <cell r="G34">
            <v>4829.3836262984605</v>
          </cell>
          <cell r="H34">
            <v>4718.9295873470201</v>
          </cell>
          <cell r="I34">
            <v>5858.6155397733301</v>
          </cell>
          <cell r="J34">
            <v>7329.9382409467898</v>
          </cell>
          <cell r="K34">
            <v>7583.4922036578901</v>
          </cell>
          <cell r="L34">
            <v>7992.2186078437098</v>
          </cell>
          <cell r="M34">
            <v>9298.8071908168313</v>
          </cell>
          <cell r="N34">
            <v>11206.175847799899</v>
          </cell>
          <cell r="O34">
            <v>12878.150819996799</v>
          </cell>
          <cell r="P34">
            <v>15002.138240039199</v>
          </cell>
          <cell r="Q34">
            <v>17474.590050721199</v>
          </cell>
          <cell r="R34">
            <v>19297.663096550601</v>
          </cell>
          <cell r="S34">
            <v>20515.457255754602</v>
          </cell>
          <cell r="T34">
            <v>21704.001623978398</v>
          </cell>
          <cell r="U34">
            <v>22370.9583887062</v>
          </cell>
          <cell r="V34">
            <v>20913.375252440597</v>
          </cell>
          <cell r="W34">
            <v>20085.559801949199</v>
          </cell>
          <cell r="X34">
            <v>18560.644912638101</v>
          </cell>
          <cell r="Y34">
            <v>12089.253705991301</v>
          </cell>
          <cell r="Z34">
            <v>11210.626974177201</v>
          </cell>
          <cell r="AA34">
            <v>13267.9973977425</v>
          </cell>
          <cell r="AB34">
            <v>16877.690073567097</v>
          </cell>
          <cell r="AC34">
            <v>19221.019757381102</v>
          </cell>
          <cell r="AD34">
            <v>14533.31758177184</v>
          </cell>
        </row>
        <row r="35">
          <cell r="B35" t="str">
            <v>Venezuela, RB</v>
          </cell>
          <cell r="C35">
            <v>69842.7458266334</v>
          </cell>
          <cell r="D35">
            <v>78369.246919443001</v>
          </cell>
          <cell r="E35">
            <v>79999.998222622002</v>
          </cell>
          <cell r="F35">
            <v>79674.75573514901</v>
          </cell>
          <cell r="G35">
            <v>59860.976452841198</v>
          </cell>
          <cell r="H35">
            <v>61965.466666666696</v>
          </cell>
          <cell r="I35">
            <v>60516.133230957799</v>
          </cell>
          <cell r="J35">
            <v>48029.034482758594</v>
          </cell>
          <cell r="K35">
            <v>60226.413793103398</v>
          </cell>
          <cell r="L35">
            <v>44672.020112392798</v>
          </cell>
          <cell r="M35">
            <v>48392.781316348199</v>
          </cell>
          <cell r="N35">
            <v>53391.915641476306</v>
          </cell>
          <cell r="O35">
            <v>60409.356725146201</v>
          </cell>
          <cell r="P35">
            <v>59868.276619099903</v>
          </cell>
          <cell r="Q35">
            <v>58338.937457969099</v>
          </cell>
          <cell r="R35">
            <v>77320.25988700561</v>
          </cell>
          <cell r="S35">
            <v>70794.716432088608</v>
          </cell>
          <cell r="T35">
            <v>85837.385778751006</v>
          </cell>
          <cell r="U35">
            <v>91331.203433162897</v>
          </cell>
          <cell r="V35">
            <v>97976.886247317103</v>
          </cell>
          <cell r="W35">
            <v>117152.78337475899</v>
          </cell>
          <cell r="X35">
            <v>122871.560053369</v>
          </cell>
          <cell r="Y35">
            <v>92888.895971158301</v>
          </cell>
          <cell r="Z35">
            <v>83442.413153235291</v>
          </cell>
          <cell r="AA35">
            <v>112799.899230439</v>
          </cell>
          <cell r="AB35">
            <v>143443.43027320399</v>
          </cell>
          <cell r="AC35">
            <v>181608.07441860501</v>
          </cell>
          <cell r="AD35">
            <v>122836.54260932832</v>
          </cell>
        </row>
        <row r="36">
          <cell r="B36" t="str">
            <v>Albania</v>
          </cell>
          <cell r="C36">
            <v>1832.7811099473702</v>
          </cell>
          <cell r="D36">
            <v>2099.30610240843</v>
          </cell>
          <cell r="E36">
            <v>2161.9953477211097</v>
          </cell>
          <cell r="F36">
            <v>2184.1977887693602</v>
          </cell>
          <cell r="G36">
            <v>2156.2488335674498</v>
          </cell>
          <cell r="H36">
            <v>2202.35154939115</v>
          </cell>
          <cell r="I36">
            <v>2435.8395809375002</v>
          </cell>
          <cell r="J36">
            <v>2416.7898866874998</v>
          </cell>
          <cell r="K36">
            <v>2382.3323515000002</v>
          </cell>
          <cell r="L36">
            <v>2616.6716050312502</v>
          </cell>
          <cell r="M36">
            <v>2091.4397441716101</v>
          </cell>
          <cell r="N36">
            <v>1255.2609072151499</v>
          </cell>
          <cell r="O36">
            <v>794.27690476697796</v>
          </cell>
          <cell r="P36">
            <v>1375.63442835455</v>
          </cell>
          <cell r="Q36">
            <v>2223.2847396277703</v>
          </cell>
          <cell r="R36">
            <v>2713.82069866649</v>
          </cell>
          <cell r="S36">
            <v>3013.18660287081</v>
          </cell>
          <cell r="T36">
            <v>2163.77434519812</v>
          </cell>
          <cell r="U36">
            <v>2737.88844621514</v>
          </cell>
          <cell r="V36">
            <v>3444.3790849673201</v>
          </cell>
          <cell r="W36">
            <v>3694.73702524488</v>
          </cell>
          <cell r="X36">
            <v>4095.5909407665495</v>
          </cell>
          <cell r="Y36">
            <v>4455.9008559201202</v>
          </cell>
          <cell r="Z36">
            <v>5600.2461033634099</v>
          </cell>
          <cell r="AA36">
            <v>7452.4002202477095</v>
          </cell>
          <cell r="AB36">
            <v>8376.4133045493199</v>
          </cell>
          <cell r="AC36">
            <v>9133.0885878961599</v>
          </cell>
          <cell r="AD36">
            <v>7003.609814395345</v>
          </cell>
        </row>
        <row r="37">
          <cell r="B37" t="str">
            <v>Algeria</v>
          </cell>
          <cell r="C37">
            <v>42345.827687459299</v>
          </cell>
          <cell r="D37">
            <v>44371.759807824201</v>
          </cell>
          <cell r="E37">
            <v>44779.983359958002</v>
          </cell>
          <cell r="F37">
            <v>47528.985113478004</v>
          </cell>
          <cell r="G37">
            <v>51512.7864663988</v>
          </cell>
          <cell r="H37">
            <v>61132.078619760701</v>
          </cell>
          <cell r="I37">
            <v>61535.270440770604</v>
          </cell>
          <cell r="J37">
            <v>63299.597415064905</v>
          </cell>
          <cell r="K37">
            <v>51664.1925006608</v>
          </cell>
          <cell r="L37">
            <v>52558.285688735094</v>
          </cell>
          <cell r="M37">
            <v>45442.622950819699</v>
          </cell>
          <cell r="N37">
            <v>46669.842472798104</v>
          </cell>
          <cell r="O37">
            <v>49216.660560542201</v>
          </cell>
          <cell r="P37">
            <v>50962.690083529698</v>
          </cell>
          <cell r="Q37">
            <v>42425.625374368901</v>
          </cell>
          <cell r="R37">
            <v>42065.963116043902</v>
          </cell>
          <cell r="S37">
            <v>46941.496648340602</v>
          </cell>
          <cell r="T37">
            <v>48177.864037291794</v>
          </cell>
          <cell r="U37">
            <v>48187.587463184602</v>
          </cell>
          <cell r="V37">
            <v>48845.075187969895</v>
          </cell>
          <cell r="W37">
            <v>54749.143945881697</v>
          </cell>
          <cell r="X37">
            <v>55181.126724082096</v>
          </cell>
          <cell r="Y37">
            <v>57053.1325181754</v>
          </cell>
          <cell r="Z37">
            <v>68012.940112410404</v>
          </cell>
          <cell r="AA37">
            <v>85015.510932446006</v>
          </cell>
          <cell r="AB37">
            <v>102380.492832923</v>
          </cell>
          <cell r="AC37">
            <v>114322.33400124799</v>
          </cell>
          <cell r="AD37">
            <v>85356.882079440562</v>
          </cell>
        </row>
        <row r="38">
          <cell r="B38" t="str">
            <v>Angola</v>
          </cell>
          <cell r="C38">
            <v>5428.0939221700901</v>
          </cell>
          <cell r="D38">
            <v>5080.2674235194099</v>
          </cell>
          <cell r="E38">
            <v>5080.2674235194099</v>
          </cell>
          <cell r="F38">
            <v>5294.3143846044495</v>
          </cell>
          <cell r="G38">
            <v>5612.0400387729305</v>
          </cell>
          <cell r="H38">
            <v>6914.1139913932002</v>
          </cell>
          <cell r="I38">
            <v>6473.3780035932305</v>
          </cell>
          <cell r="J38">
            <v>7399.5320337593403</v>
          </cell>
          <cell r="K38">
            <v>8026.8898684561309</v>
          </cell>
          <cell r="L38">
            <v>9337.5252609572199</v>
          </cell>
          <cell r="M38">
            <v>10278.193979933099</v>
          </cell>
          <cell r="N38">
            <v>9962.7789473684206</v>
          </cell>
          <cell r="O38">
            <v>7681.6485378518701</v>
          </cell>
          <cell r="P38">
            <v>5575.0585094365297</v>
          </cell>
          <cell r="Q38">
            <v>4059.6057795626602</v>
          </cell>
          <cell r="R38">
            <v>5066.4804012138993</v>
          </cell>
          <cell r="S38">
            <v>6535.4346989616597</v>
          </cell>
          <cell r="T38">
            <v>7675.4125894552499</v>
          </cell>
          <cell r="U38">
            <v>6506.3814140389195</v>
          </cell>
          <cell r="V38">
            <v>6152.9235757711103</v>
          </cell>
          <cell r="W38">
            <v>9135.1342297897809</v>
          </cell>
          <cell r="X38">
            <v>8936.0934873504993</v>
          </cell>
          <cell r="Y38">
            <v>11386.25304924</v>
          </cell>
          <cell r="Z38">
            <v>13956.267516644899</v>
          </cell>
          <cell r="AA38">
            <v>19799.524600287601</v>
          </cell>
          <cell r="AB38">
            <v>30632.1032351012</v>
          </cell>
          <cell r="AC38">
            <v>43758.549596405603</v>
          </cell>
          <cell r="AD38">
            <v>23906.539599535863</v>
          </cell>
        </row>
        <row r="39">
          <cell r="B39" t="str">
            <v>Armenia</v>
          </cell>
          <cell r="O39">
            <v>108.058198361165</v>
          </cell>
          <cell r="P39">
            <v>835.36667341329701</v>
          </cell>
          <cell r="Q39">
            <v>650.96117318516804</v>
          </cell>
          <cell r="R39">
            <v>1286.7067687696301</v>
          </cell>
          <cell r="S39">
            <v>1596.9631063552802</v>
          </cell>
          <cell r="T39">
            <v>1638.6693839117199</v>
          </cell>
          <cell r="U39">
            <v>1892.16957309646</v>
          </cell>
          <cell r="V39">
            <v>1845.4758655619601</v>
          </cell>
          <cell r="W39">
            <v>1911.56425935737</v>
          </cell>
          <cell r="X39">
            <v>2118.3980499086101</v>
          </cell>
          <cell r="Y39">
            <v>2376.32123298025</v>
          </cell>
          <cell r="Z39">
            <v>2807.0951798840501</v>
          </cell>
          <cell r="AA39">
            <v>3572.7335330205697</v>
          </cell>
          <cell r="AB39">
            <v>4902.8121643920003</v>
          </cell>
          <cell r="AC39">
            <v>6409.9204418668905</v>
          </cell>
          <cell r="AD39">
            <v>4013.7765104287523</v>
          </cell>
        </row>
        <row r="40">
          <cell r="B40" t="str">
            <v>Azerbaijan</v>
          </cell>
          <cell r="O40">
            <v>1193.1845571025499</v>
          </cell>
          <cell r="P40">
            <v>1309.29318126308</v>
          </cell>
          <cell r="Q40">
            <v>2257.54288278071</v>
          </cell>
          <cell r="R40">
            <v>2417.0820117807002</v>
          </cell>
          <cell r="S40">
            <v>3176.5479970956098</v>
          </cell>
          <cell r="T40">
            <v>3962.6313409136401</v>
          </cell>
          <cell r="U40">
            <v>4279.7582730015902</v>
          </cell>
          <cell r="V40">
            <v>4581.1981715950005</v>
          </cell>
          <cell r="W40">
            <v>5272.6171960451702</v>
          </cell>
          <cell r="X40">
            <v>5707.6182465684806</v>
          </cell>
          <cell r="Y40">
            <v>6236.0455238612803</v>
          </cell>
          <cell r="Z40">
            <v>7275.7457494824703</v>
          </cell>
          <cell r="AA40">
            <v>8681.5483258133409</v>
          </cell>
          <cell r="AB40">
            <v>12561.0211291086</v>
          </cell>
          <cell r="AC40">
            <v>19816.536312849199</v>
          </cell>
          <cell r="AD40">
            <v>10914.179408222979</v>
          </cell>
        </row>
        <row r="41">
          <cell r="B41" t="str">
            <v>Belarus</v>
          </cell>
          <cell r="O41">
            <v>4115.1390789429697</v>
          </cell>
          <cell r="P41">
            <v>3661.71012155581</v>
          </cell>
          <cell r="Q41">
            <v>4853.5188216039296</v>
          </cell>
          <cell r="R41">
            <v>10530.1934252754</v>
          </cell>
          <cell r="S41">
            <v>14481.709066203701</v>
          </cell>
          <cell r="T41">
            <v>14005.960062616899</v>
          </cell>
          <cell r="U41">
            <v>15137.3496313543</v>
          </cell>
          <cell r="V41">
            <v>12104.254799999999</v>
          </cell>
          <cell r="W41">
            <v>12757.7295885966</v>
          </cell>
          <cell r="X41">
            <v>12421.0785245033</v>
          </cell>
          <cell r="Y41">
            <v>14653.537426529399</v>
          </cell>
          <cell r="Z41">
            <v>17822.814290640199</v>
          </cell>
          <cell r="AA41">
            <v>23141.340055468499</v>
          </cell>
          <cell r="AB41">
            <v>30131.461695918599</v>
          </cell>
          <cell r="AC41">
            <v>36943.686881664398</v>
          </cell>
          <cell r="AD41">
            <v>24538.568070044221</v>
          </cell>
        </row>
        <row r="42">
          <cell r="B42" t="str">
            <v>Bolivia</v>
          </cell>
          <cell r="C42">
            <v>3218.3949963763698</v>
          </cell>
          <cell r="D42">
            <v>3084.0714530540699</v>
          </cell>
          <cell r="E42">
            <v>3479.8935163808801</v>
          </cell>
          <cell r="F42">
            <v>3394.8563082292098</v>
          </cell>
          <cell r="G42">
            <v>3552.61436605774</v>
          </cell>
          <cell r="H42">
            <v>3753.5171907010199</v>
          </cell>
          <cell r="I42">
            <v>3668.11564737767</v>
          </cell>
          <cell r="J42">
            <v>3974.74182124446</v>
          </cell>
          <cell r="K42">
            <v>4597.6939774838902</v>
          </cell>
          <cell r="L42">
            <v>4715.9437107967206</v>
          </cell>
          <cell r="M42">
            <v>4867.5061650923099</v>
          </cell>
          <cell r="N42">
            <v>5343.27437676917</v>
          </cell>
          <cell r="O42">
            <v>5643.0496630810694</v>
          </cell>
          <cell r="P42">
            <v>5734.4746712103006</v>
          </cell>
          <cell r="Q42">
            <v>5970.0469251479408</v>
          </cell>
          <cell r="R42">
            <v>6701.6783573878392</v>
          </cell>
          <cell r="S42">
            <v>7374.5865528214699</v>
          </cell>
          <cell r="T42">
            <v>7917.0844602004299</v>
          </cell>
          <cell r="U42">
            <v>8520.4312202125402</v>
          </cell>
          <cell r="V42">
            <v>8297.7814835513891</v>
          </cell>
          <cell r="W42">
            <v>8411.788205668201</v>
          </cell>
          <cell r="X42">
            <v>8153.7557330129894</v>
          </cell>
          <cell r="Y42">
            <v>7917.3053289889795</v>
          </cell>
          <cell r="Z42">
            <v>8101.9097421872793</v>
          </cell>
          <cell r="AA42">
            <v>8748.8485509676902</v>
          </cell>
          <cell r="AB42">
            <v>9358.0123138622093</v>
          </cell>
          <cell r="AC42">
            <v>10827.591342534501</v>
          </cell>
          <cell r="AD42">
            <v>8990.7334557081304</v>
          </cell>
        </row>
        <row r="43">
          <cell r="B43" t="str">
            <v>Bosnia and Herzegovina</v>
          </cell>
          <cell r="Q43">
            <v>1462.08192033561</v>
          </cell>
          <cell r="R43">
            <v>2019.2500714104301</v>
          </cell>
          <cell r="S43">
            <v>3038.65173609159</v>
          </cell>
          <cell r="T43">
            <v>3990.6209637766697</v>
          </cell>
          <cell r="U43">
            <v>4606.7888459599199</v>
          </cell>
          <cell r="V43">
            <v>4994.9806175274298</v>
          </cell>
          <cell r="W43">
            <v>5297.9944723974204</v>
          </cell>
          <cell r="X43">
            <v>5557.8146436532797</v>
          </cell>
          <cell r="Y43">
            <v>6183.6594168257698</v>
          </cell>
          <cell r="Z43">
            <v>7800.8144253779701</v>
          </cell>
          <cell r="AA43">
            <v>9330.6447921805193</v>
          </cell>
          <cell r="AB43">
            <v>10057.9553770985</v>
          </cell>
          <cell r="AC43">
            <v>11395.510233168199</v>
          </cell>
          <cell r="AD43">
            <v>8953.716848930193</v>
          </cell>
        </row>
        <row r="44">
          <cell r="B44" t="str">
            <v>Brazil</v>
          </cell>
          <cell r="C44">
            <v>162615.064437936</v>
          </cell>
          <cell r="D44">
            <v>186886.21232724198</v>
          </cell>
          <cell r="E44">
            <v>199803.57051553699</v>
          </cell>
          <cell r="F44">
            <v>160198.534458268</v>
          </cell>
          <cell r="G44">
            <v>159423.639498887</v>
          </cell>
          <cell r="H44">
            <v>253078.44393722102</v>
          </cell>
          <cell r="I44">
            <v>293579.63983168401</v>
          </cell>
          <cell r="J44">
            <v>319544.998905566</v>
          </cell>
          <cell r="K44">
            <v>356976.91225354903</v>
          </cell>
          <cell r="L44">
            <v>490050.91391884402</v>
          </cell>
          <cell r="M44">
            <v>507783.518117973</v>
          </cell>
          <cell r="N44">
            <v>445242.21900770802</v>
          </cell>
          <cell r="O44">
            <v>426519.49450019299</v>
          </cell>
          <cell r="P44">
            <v>478621.52257145901</v>
          </cell>
          <cell r="Q44">
            <v>596762.91129710502</v>
          </cell>
          <cell r="R44">
            <v>769741.19828738191</v>
          </cell>
          <cell r="S44">
            <v>840051.75888984103</v>
          </cell>
          <cell r="T44">
            <v>871524.00027839595</v>
          </cell>
          <cell r="U44">
            <v>844125.66001879307</v>
          </cell>
          <cell r="V44">
            <v>586921.728098416</v>
          </cell>
          <cell r="W44">
            <v>644283.05442995206</v>
          </cell>
          <cell r="X44">
            <v>554409.88061324402</v>
          </cell>
          <cell r="Y44">
            <v>505712.28101857199</v>
          </cell>
          <cell r="Z44">
            <v>552238.96435784106</v>
          </cell>
          <cell r="AA44">
            <v>663552.04921534506</v>
          </cell>
          <cell r="AB44">
            <v>882043.09722369397</v>
          </cell>
          <cell r="AC44">
            <v>1067706.4843148701</v>
          </cell>
          <cell r="AD44">
            <v>734250.57522606442</v>
          </cell>
        </row>
        <row r="45">
          <cell r="B45" t="str">
            <v>Bulgaria</v>
          </cell>
          <cell r="C45">
            <v>26051.5144492248</v>
          </cell>
          <cell r="D45">
            <v>28098.989543993401</v>
          </cell>
          <cell r="E45">
            <v>29306.059893126603</v>
          </cell>
          <cell r="F45">
            <v>30116.160376672902</v>
          </cell>
          <cell r="G45">
            <v>31990.907774261501</v>
          </cell>
          <cell r="H45">
            <v>27390.755364667002</v>
          </cell>
          <cell r="I45">
            <v>24242.254912337099</v>
          </cell>
          <cell r="J45">
            <v>28100.770488984501</v>
          </cell>
          <cell r="K45">
            <v>45922.1603303964</v>
          </cell>
          <cell r="L45">
            <v>46769.876671273698</v>
          </cell>
          <cell r="M45">
            <v>20620.883509508603</v>
          </cell>
          <cell r="N45">
            <v>2020.37103304369</v>
          </cell>
          <cell r="O45">
            <v>8199.8207389724394</v>
          </cell>
          <cell r="P45">
            <v>4450.2948412626101</v>
          </cell>
          <cell r="Q45">
            <v>7824.1105088657896</v>
          </cell>
          <cell r="R45">
            <v>13105.7185804368</v>
          </cell>
          <cell r="S45">
            <v>9900.6308811263898</v>
          </cell>
          <cell r="T45">
            <v>10365.524162895399</v>
          </cell>
          <cell r="U45">
            <v>12844.671550467399</v>
          </cell>
          <cell r="V45">
            <v>12976.841079375699</v>
          </cell>
          <cell r="W45">
            <v>12639.236199830701</v>
          </cell>
          <cell r="X45">
            <v>13604.5881753016</v>
          </cell>
          <cell r="Y45">
            <v>15613.766094679801</v>
          </cell>
          <cell r="Z45">
            <v>19974.278340272398</v>
          </cell>
          <cell r="AA45">
            <v>24331.301012500699</v>
          </cell>
          <cell r="AB45">
            <v>26718.613659453302</v>
          </cell>
          <cell r="AC45">
            <v>30607.531456629</v>
          </cell>
          <cell r="AD45">
            <v>23449.098112707041</v>
          </cell>
        </row>
        <row r="46">
          <cell r="B46" t="str">
            <v>Cameroon</v>
          </cell>
          <cell r="C46">
            <v>7648.89488503951</v>
          </cell>
          <cell r="D46">
            <v>8665.1940043578998</v>
          </cell>
          <cell r="E46">
            <v>8310.4183899642103</v>
          </cell>
          <cell r="F46">
            <v>8376.2880420093497</v>
          </cell>
          <cell r="G46">
            <v>8852.7596976061905</v>
          </cell>
          <cell r="H46">
            <v>9245.856869397081</v>
          </cell>
          <cell r="I46">
            <v>12051.9201108461</v>
          </cell>
          <cell r="J46">
            <v>13959.724173479101</v>
          </cell>
          <cell r="K46">
            <v>14176.253696461399</v>
          </cell>
          <cell r="L46">
            <v>12640.3599343024</v>
          </cell>
          <cell r="M46">
            <v>12653.760346279601</v>
          </cell>
          <cell r="N46">
            <v>14109.327540767899</v>
          </cell>
          <cell r="O46">
            <v>12931.484289165499</v>
          </cell>
          <cell r="P46">
            <v>13491.678692991201</v>
          </cell>
          <cell r="Q46">
            <v>8912.3139013355103</v>
          </cell>
          <cell r="R46">
            <v>9035.8939573491698</v>
          </cell>
          <cell r="S46">
            <v>10335.108287888501</v>
          </cell>
          <cell r="T46">
            <v>10342.9962856805</v>
          </cell>
          <cell r="U46">
            <v>9875.1284183546813</v>
          </cell>
          <cell r="V46">
            <v>10423.7295102062</v>
          </cell>
          <cell r="W46">
            <v>10046.164328353199</v>
          </cell>
          <cell r="X46">
            <v>9497.494050290079</v>
          </cell>
          <cell r="Y46">
            <v>10888.3494963169</v>
          </cell>
          <cell r="Z46">
            <v>13630.229055294601</v>
          </cell>
          <cell r="AA46">
            <v>15783.866463774199</v>
          </cell>
          <cell r="AB46">
            <v>16879.832125482299</v>
          </cell>
          <cell r="AC46">
            <v>18372.1775070693</v>
          </cell>
          <cell r="AD46">
            <v>15110.890929587458</v>
          </cell>
        </row>
        <row r="47">
          <cell r="B47" t="str">
            <v>Cape Verde</v>
          </cell>
          <cell r="C47">
            <v>142.25293841738801</v>
          </cell>
          <cell r="D47">
            <v>139.48344677620798</v>
          </cell>
          <cell r="E47">
            <v>140.655878971335</v>
          </cell>
          <cell r="F47">
            <v>138.51272383825901</v>
          </cell>
          <cell r="G47">
            <v>132.06026236581999</v>
          </cell>
          <cell r="H47">
            <v>137.77551363961803</v>
          </cell>
          <cell r="I47">
            <v>190.72700596770102</v>
          </cell>
          <cell r="J47">
            <v>236.154049718214</v>
          </cell>
          <cell r="K47">
            <v>265.35539598293303</v>
          </cell>
          <cell r="L47">
            <v>268.36514962081696</v>
          </cell>
          <cell r="M47">
            <v>308.05068354189405</v>
          </cell>
          <cell r="N47">
            <v>321.110981594637</v>
          </cell>
          <cell r="O47">
            <v>358.44701923196101</v>
          </cell>
          <cell r="P47">
            <v>361.545818851984</v>
          </cell>
          <cell r="Q47">
            <v>409.04822643579701</v>
          </cell>
          <cell r="R47">
            <v>490.61372523687402</v>
          </cell>
          <cell r="S47">
            <v>504.860873439709</v>
          </cell>
          <cell r="T47">
            <v>493.34990877544396</v>
          </cell>
          <cell r="U47">
            <v>525.67756404160104</v>
          </cell>
          <cell r="V47">
            <v>596.83434088652598</v>
          </cell>
          <cell r="W47">
            <v>539.22724729504</v>
          </cell>
          <cell r="X47">
            <v>563.024437004373</v>
          </cell>
          <cell r="Y47">
            <v>620.97489672259201</v>
          </cell>
          <cell r="Z47">
            <v>813.96417437986099</v>
          </cell>
          <cell r="AA47">
            <v>924.64955674090095</v>
          </cell>
          <cell r="AB47">
            <v>999.13080958752198</v>
          </cell>
          <cell r="AC47">
            <v>1149.7098974810999</v>
          </cell>
          <cell r="AD47">
            <v>901.68586698239528</v>
          </cell>
        </row>
        <row r="48">
          <cell r="B48" t="str">
            <v>China</v>
          </cell>
          <cell r="C48">
            <v>307598.61857028102</v>
          </cell>
          <cell r="D48">
            <v>291030.71315566899</v>
          </cell>
          <cell r="E48">
            <v>279766.59544040303</v>
          </cell>
          <cell r="F48">
            <v>300378.33557913301</v>
          </cell>
          <cell r="G48">
            <v>309089.26724598598</v>
          </cell>
          <cell r="H48">
            <v>305258.52370474598</v>
          </cell>
          <cell r="I48">
            <v>295476.83789141098</v>
          </cell>
          <cell r="J48">
            <v>321391.15015716903</v>
          </cell>
          <cell r="K48">
            <v>401071.96369111299</v>
          </cell>
          <cell r="L48">
            <v>449103.62113763503</v>
          </cell>
          <cell r="M48">
            <v>387771.78457936097</v>
          </cell>
          <cell r="N48">
            <v>406090.09830125095</v>
          </cell>
          <cell r="O48">
            <v>483046.83179083699</v>
          </cell>
          <cell r="P48">
            <v>613224.57480041706</v>
          </cell>
          <cell r="Q48">
            <v>559225.86754851707</v>
          </cell>
          <cell r="R48">
            <v>727949.77210434794</v>
          </cell>
          <cell r="S48">
            <v>856006.35798120091</v>
          </cell>
          <cell r="T48">
            <v>952648.82687629492</v>
          </cell>
          <cell r="U48">
            <v>1019477.1076042301</v>
          </cell>
          <cell r="V48">
            <v>1083283.4201236002</v>
          </cell>
          <cell r="W48">
            <v>1198482.7955538798</v>
          </cell>
          <cell r="X48">
            <v>1324811.75301512</v>
          </cell>
          <cell r="Y48">
            <v>1453837.02280738</v>
          </cell>
          <cell r="Z48">
            <v>1640965.64583455</v>
          </cell>
          <cell r="AA48">
            <v>1931642.19227458</v>
          </cell>
          <cell r="AB48">
            <v>2243688.14750638</v>
          </cell>
          <cell r="AC48">
            <v>2630113.4151396002</v>
          </cell>
          <cell r="AD48">
            <v>1980049.2847124983</v>
          </cell>
        </row>
        <row r="49">
          <cell r="B49" t="str">
            <v>Colombia</v>
          </cell>
          <cell r="C49">
            <v>38902.2159003337</v>
          </cell>
          <cell r="D49">
            <v>42382.064773738399</v>
          </cell>
          <cell r="E49">
            <v>45386.422624205501</v>
          </cell>
          <cell r="F49">
            <v>45109.108294482699</v>
          </cell>
          <cell r="G49">
            <v>44553.911137226802</v>
          </cell>
          <cell r="H49">
            <v>40642.101946998999</v>
          </cell>
          <cell r="I49">
            <v>40689.845113635303</v>
          </cell>
          <cell r="J49">
            <v>42363.971992592102</v>
          </cell>
          <cell r="K49">
            <v>45671.959880734903</v>
          </cell>
          <cell r="L49">
            <v>46053.744383635196</v>
          </cell>
          <cell r="M49">
            <v>46907.982561687597</v>
          </cell>
          <cell r="N49">
            <v>49519.367549617004</v>
          </cell>
          <cell r="O49">
            <v>57372.578408826499</v>
          </cell>
          <cell r="P49">
            <v>65020.977270148505</v>
          </cell>
          <cell r="Q49">
            <v>81707.227570937306</v>
          </cell>
          <cell r="R49">
            <v>92495.7176462856</v>
          </cell>
          <cell r="S49">
            <v>97147.399040709308</v>
          </cell>
          <cell r="T49">
            <v>106659.507963528</v>
          </cell>
          <cell r="U49">
            <v>98443.743190849098</v>
          </cell>
          <cell r="V49">
            <v>86186.156584381708</v>
          </cell>
          <cell r="W49">
            <v>83785.666920836302</v>
          </cell>
          <cell r="X49">
            <v>81990.279897554996</v>
          </cell>
          <cell r="Y49">
            <v>81122.272285044397</v>
          </cell>
          <cell r="Z49">
            <v>79458.647781952808</v>
          </cell>
          <cell r="AA49">
            <v>98059.320378168588</v>
          </cell>
          <cell r="AB49">
            <v>123085.226997955</v>
          </cell>
          <cell r="AC49">
            <v>135074.93271413699</v>
          </cell>
          <cell r="AD49">
            <v>103360.08003145157</v>
          </cell>
        </row>
        <row r="50">
          <cell r="B50" t="str">
            <v>Congo, Rep.</v>
          </cell>
          <cell r="C50">
            <v>2083.2196690577903</v>
          </cell>
          <cell r="D50">
            <v>1707.81202356876</v>
          </cell>
          <cell r="E50">
            <v>1488.9533123465299</v>
          </cell>
          <cell r="F50">
            <v>1353.79433526819</v>
          </cell>
          <cell r="G50">
            <v>1244.7684521875099</v>
          </cell>
          <cell r="H50">
            <v>1276.48790150475</v>
          </cell>
          <cell r="I50">
            <v>1745.9825292897499</v>
          </cell>
          <cell r="J50">
            <v>2121.2301874906498</v>
          </cell>
          <cell r="K50">
            <v>2256.7151367496099</v>
          </cell>
          <cell r="L50">
            <v>2384.2102788357602</v>
          </cell>
          <cell r="M50">
            <v>2798.8980716253404</v>
          </cell>
          <cell r="N50">
            <v>2724.9202410492699</v>
          </cell>
          <cell r="O50">
            <v>2933.2340147495202</v>
          </cell>
          <cell r="P50">
            <v>2684.3337752521102</v>
          </cell>
          <cell r="Q50">
            <v>1769.3804034582099</v>
          </cell>
          <cell r="R50">
            <v>2116.0049592852597</v>
          </cell>
          <cell r="S50">
            <v>2540.46129788898</v>
          </cell>
          <cell r="T50">
            <v>2322.59722460168</v>
          </cell>
          <cell r="U50">
            <v>1949.48223773013</v>
          </cell>
          <cell r="V50">
            <v>2353.9026099973198</v>
          </cell>
          <cell r="W50">
            <v>3219.8938172420603</v>
          </cell>
          <cell r="X50">
            <v>2794.2540652624702</v>
          </cell>
          <cell r="Y50">
            <v>3019.99372312586</v>
          </cell>
          <cell r="Z50">
            <v>3570.72956001689</v>
          </cell>
          <cell r="AA50">
            <v>4348.6276533116297</v>
          </cell>
          <cell r="AB50">
            <v>5981.4373755735096</v>
          </cell>
          <cell r="AC50">
            <v>7399.4983742601798</v>
          </cell>
          <cell r="AD50">
            <v>4864.0573372576137</v>
          </cell>
        </row>
        <row r="51">
          <cell r="B51" t="str">
            <v>Djibouti</v>
          </cell>
          <cell r="C51">
            <v>309.30010409635099</v>
          </cell>
          <cell r="D51">
            <v>334.04995597000095</v>
          </cell>
          <cell r="E51">
            <v>349.12752190483297</v>
          </cell>
          <cell r="F51">
            <v>352.73712892920003</v>
          </cell>
          <cell r="G51">
            <v>353.82670676623502</v>
          </cell>
          <cell r="H51">
            <v>365.67206135209904</v>
          </cell>
          <cell r="I51">
            <v>392.35147701444401</v>
          </cell>
          <cell r="J51">
            <v>403.91076510769801</v>
          </cell>
          <cell r="K51">
            <v>428.16756779252199</v>
          </cell>
          <cell r="L51">
            <v>436.84158129964203</v>
          </cell>
          <cell r="M51">
            <v>452.32808728287597</v>
          </cell>
          <cell r="N51">
            <v>462.42199852577897</v>
          </cell>
          <cell r="O51">
            <v>478.05830487111803</v>
          </cell>
          <cell r="P51">
            <v>466.04846922985996</v>
          </cell>
          <cell r="Q51">
            <v>491.689220744875</v>
          </cell>
          <cell r="R51">
            <v>497.72396058991296</v>
          </cell>
          <cell r="S51">
            <v>494.00464773437</v>
          </cell>
          <cell r="T51">
            <v>502.67554200122697</v>
          </cell>
          <cell r="U51">
            <v>514.267723004034</v>
          </cell>
          <cell r="V51">
            <v>540.62266136247297</v>
          </cell>
          <cell r="W51">
            <v>555.90174043491606</v>
          </cell>
          <cell r="X51">
            <v>577.49647771447394</v>
          </cell>
          <cell r="Y51">
            <v>596.174501971979</v>
          </cell>
          <cell r="Z51">
            <v>627.55712775578593</v>
          </cell>
          <cell r="AA51">
            <v>666.21075163688602</v>
          </cell>
          <cell r="AB51">
            <v>708.84291005563205</v>
          </cell>
          <cell r="AC51">
            <v>767.65778435712195</v>
          </cell>
          <cell r="AD51">
            <v>673.28861515548101</v>
          </cell>
        </row>
        <row r="52">
          <cell r="B52" t="str">
            <v>Dominican Republic</v>
          </cell>
          <cell r="C52">
            <v>6761.3000582189998</v>
          </cell>
          <cell r="D52">
            <v>7561.2004788382201</v>
          </cell>
          <cell r="E52">
            <v>7127.0697745888301</v>
          </cell>
          <cell r="F52">
            <v>7376.4799640991705</v>
          </cell>
          <cell r="G52">
            <v>11594.0004347454</v>
          </cell>
          <cell r="H52">
            <v>5065.09705693879</v>
          </cell>
          <cell r="I52">
            <v>6152.4910865255706</v>
          </cell>
          <cell r="J52">
            <v>6475.0289602456996</v>
          </cell>
          <cell r="K52">
            <v>5929.6934039728903</v>
          </cell>
          <cell r="L52">
            <v>6697.1567299497501</v>
          </cell>
          <cell r="M52">
            <v>6233.70504943182</v>
          </cell>
          <cell r="N52">
            <v>7637.4488571370803</v>
          </cell>
          <cell r="O52">
            <v>8988.0687705952205</v>
          </cell>
          <cell r="P52">
            <v>9721.8534916957306</v>
          </cell>
          <cell r="Q52">
            <v>10738.9851678376</v>
          </cell>
          <cell r="R52">
            <v>12102.2123893806</v>
          </cell>
          <cell r="S52">
            <v>13547.1979035807</v>
          </cell>
          <cell r="T52">
            <v>15156.6280893604</v>
          </cell>
          <cell r="U52">
            <v>16034.416903541502</v>
          </cell>
          <cell r="V52">
            <v>17601.361671231898</v>
          </cell>
          <cell r="W52">
            <v>20059.4319521004</v>
          </cell>
          <cell r="X52">
            <v>21943.207550488802</v>
          </cell>
          <cell r="Y52">
            <v>21624.7262083721</v>
          </cell>
          <cell r="Z52">
            <v>16458.742838854501</v>
          </cell>
          <cell r="AA52">
            <v>18435.495711827902</v>
          </cell>
          <cell r="AB52">
            <v>29092.426760098799</v>
          </cell>
          <cell r="AC52">
            <v>31599.844688035097</v>
          </cell>
          <cell r="AD52">
            <v>23442.247241437679</v>
          </cell>
        </row>
        <row r="53">
          <cell r="B53" t="str">
            <v>Ecuador</v>
          </cell>
          <cell r="C53">
            <v>14458.274472424799</v>
          </cell>
          <cell r="D53">
            <v>14804.022992475901</v>
          </cell>
          <cell r="E53">
            <v>14779.261849734799</v>
          </cell>
          <cell r="F53">
            <v>12989.1995415851</v>
          </cell>
          <cell r="G53">
            <v>13823.4962360023</v>
          </cell>
          <cell r="H53">
            <v>16166.145599084799</v>
          </cell>
          <cell r="I53">
            <v>11861.951293746601</v>
          </cell>
          <cell r="J53">
            <v>11083.8595126283</v>
          </cell>
          <cell r="K53">
            <v>10540.564033525399</v>
          </cell>
          <cell r="L53">
            <v>10344.7249654767</v>
          </cell>
          <cell r="M53">
            <v>10505.1369921313</v>
          </cell>
          <cell r="N53">
            <v>11787.836365961599</v>
          </cell>
          <cell r="O53">
            <v>12888.9559259466</v>
          </cell>
          <cell r="P53">
            <v>15056.565000000001</v>
          </cell>
          <cell r="Q53">
            <v>18572.835000000003</v>
          </cell>
          <cell r="R53">
            <v>20195.547999999999</v>
          </cell>
          <cell r="S53">
            <v>21267.867999999999</v>
          </cell>
          <cell r="T53">
            <v>23635.56</v>
          </cell>
          <cell r="U53">
            <v>23255.135999999999</v>
          </cell>
          <cell r="V53">
            <v>16674.494999999999</v>
          </cell>
          <cell r="W53">
            <v>15933.666000000001</v>
          </cell>
          <cell r="X53">
            <v>21249.576999999997</v>
          </cell>
          <cell r="Y53">
            <v>24899.481</v>
          </cell>
          <cell r="Z53">
            <v>28635.909000000003</v>
          </cell>
          <cell r="AA53">
            <v>32635.710999999999</v>
          </cell>
          <cell r="AB53">
            <v>36488.92</v>
          </cell>
          <cell r="AC53">
            <v>40447.4901419495</v>
          </cell>
          <cell r="AD53">
            <v>32621.502228389902</v>
          </cell>
        </row>
        <row r="54">
          <cell r="B54" t="str">
            <v>Egypt, Arab Rep.</v>
          </cell>
          <cell r="C54">
            <v>22371.430096820903</v>
          </cell>
          <cell r="D54">
            <v>24499.002601402201</v>
          </cell>
          <cell r="E54">
            <v>28986.429980591802</v>
          </cell>
          <cell r="F54">
            <v>35430.0014535019</v>
          </cell>
          <cell r="G54">
            <v>39837.429180101499</v>
          </cell>
          <cell r="H54">
            <v>46450.0053686756</v>
          </cell>
          <cell r="I54">
            <v>51428.572304394795</v>
          </cell>
          <cell r="J54">
            <v>73571.429824342602</v>
          </cell>
          <cell r="K54">
            <v>88000.0014986311</v>
          </cell>
          <cell r="L54">
            <v>109714.287582709</v>
          </cell>
          <cell r="M54">
            <v>91383.398207199411</v>
          </cell>
          <cell r="N54">
            <v>46059.646275447398</v>
          </cell>
          <cell r="O54">
            <v>42006.095564622301</v>
          </cell>
          <cell r="P54">
            <v>47100.984475132798</v>
          </cell>
          <cell r="Q54">
            <v>51879.354314497097</v>
          </cell>
          <cell r="R54">
            <v>60163.453270911705</v>
          </cell>
          <cell r="S54">
            <v>67632.270941448689</v>
          </cell>
          <cell r="T54">
            <v>75864.545847229194</v>
          </cell>
          <cell r="U54">
            <v>84821.296815512193</v>
          </cell>
          <cell r="V54">
            <v>89941.520467836293</v>
          </cell>
          <cell r="W54">
            <v>99154.518950437312</v>
          </cell>
          <cell r="X54">
            <v>95398.936170212808</v>
          </cell>
          <cell r="Y54">
            <v>87505.773672055395</v>
          </cell>
          <cell r="Z54">
            <v>81384.01559454191</v>
          </cell>
          <cell r="AA54">
            <v>78801.656247462903</v>
          </cell>
          <cell r="AB54">
            <v>89793.649690822</v>
          </cell>
          <cell r="AC54">
            <v>107374.75364504699</v>
          </cell>
          <cell r="AD54">
            <v>88971.969769985837</v>
          </cell>
        </row>
        <row r="55">
          <cell r="B55" t="str">
            <v>El Salvador</v>
          </cell>
          <cell r="C55">
            <v>3898.5332489013704</v>
          </cell>
          <cell r="D55">
            <v>3437.2044000000001</v>
          </cell>
          <cell r="E55">
            <v>3394.0035463501499</v>
          </cell>
          <cell r="F55">
            <v>3250.01973296905</v>
          </cell>
          <cell r="G55">
            <v>2376.7285894736801</v>
          </cell>
          <cell r="H55">
            <v>2311.01803078699</v>
          </cell>
          <cell r="I55">
            <v>2326.8266949488798</v>
          </cell>
          <cell r="J55">
            <v>2366.0920533227199</v>
          </cell>
          <cell r="K55">
            <v>2761.7955292819397</v>
          </cell>
          <cell r="L55">
            <v>3156.5237714285699</v>
          </cell>
          <cell r="M55">
            <v>4800.9078947368398</v>
          </cell>
          <cell r="N55">
            <v>5310.9980049875303</v>
          </cell>
          <cell r="O55">
            <v>5954.6714456391901</v>
          </cell>
          <cell r="P55">
            <v>6938.0114942528699</v>
          </cell>
          <cell r="Q55">
            <v>8085.5428571428602</v>
          </cell>
          <cell r="R55">
            <v>9500.4914285714294</v>
          </cell>
          <cell r="S55">
            <v>10315.5428571429</v>
          </cell>
          <cell r="T55">
            <v>11134.616685714302</v>
          </cell>
          <cell r="U55">
            <v>12008.418171428601</v>
          </cell>
          <cell r="V55">
            <v>12464.655999999999</v>
          </cell>
          <cell r="W55">
            <v>13134.148571428601</v>
          </cell>
          <cell r="X55">
            <v>13812.743885714299</v>
          </cell>
          <cell r="Y55">
            <v>14306.712</v>
          </cell>
          <cell r="Z55">
            <v>15046.686</v>
          </cell>
          <cell r="AA55">
            <v>15821.621999999999</v>
          </cell>
          <cell r="AB55">
            <v>16974.0057142857</v>
          </cell>
          <cell r="AC55">
            <v>18341.3297705943</v>
          </cell>
          <cell r="AD55">
            <v>16098.071096976</v>
          </cell>
        </row>
        <row r="56">
          <cell r="B56" t="str">
            <v>Fiji</v>
          </cell>
          <cell r="C56">
            <v>1202.7416017185001</v>
          </cell>
          <cell r="D56">
            <v>1235.74455195108</v>
          </cell>
          <cell r="E56">
            <v>1194.0603613118099</v>
          </cell>
          <cell r="F56">
            <v>1123.0848676814001</v>
          </cell>
          <cell r="G56">
            <v>1178.0010859830099</v>
          </cell>
          <cell r="H56">
            <v>1141.25576043807</v>
          </cell>
          <cell r="I56">
            <v>1290.2674469818901</v>
          </cell>
          <cell r="J56">
            <v>1177.9476455975698</v>
          </cell>
          <cell r="K56">
            <v>1110.0096801166098</v>
          </cell>
          <cell r="L56">
            <v>1182.6741573033701</v>
          </cell>
          <cell r="M56">
            <v>1337.0172585519099</v>
          </cell>
          <cell r="N56">
            <v>1383.88371852673</v>
          </cell>
          <cell r="O56">
            <v>1532.41120898387</v>
          </cell>
          <cell r="P56">
            <v>1636.1012469394</v>
          </cell>
          <cell r="Q56">
            <v>1825.73209254674</v>
          </cell>
          <cell r="R56">
            <v>1990.92201943589</v>
          </cell>
          <cell r="S56">
            <v>2110.9527542221904</v>
          </cell>
          <cell r="T56">
            <v>2120.21403709284</v>
          </cell>
          <cell r="U56">
            <v>1652.7946715432499</v>
          </cell>
          <cell r="V56">
            <v>1868.37595989084</v>
          </cell>
          <cell r="W56">
            <v>1652.5221680662401</v>
          </cell>
          <cell r="X56">
            <v>1661.8776926540199</v>
          </cell>
          <cell r="Y56">
            <v>1811.47012572369</v>
          </cell>
          <cell r="Z56">
            <v>2238.9503443124399</v>
          </cell>
          <cell r="AA56">
            <v>2627.1634924333198</v>
          </cell>
          <cell r="AB56">
            <v>2816.01190476191</v>
          </cell>
          <cell r="AC56">
            <v>2977.1816037735903</v>
          </cell>
          <cell r="AD56">
            <v>2494.1554942009898</v>
          </cell>
        </row>
        <row r="57">
          <cell r="B57" t="str">
            <v>Georgia</v>
          </cell>
          <cell r="O57">
            <v>15252.0309788087</v>
          </cell>
          <cell r="P57">
            <v>764.46354668479603</v>
          </cell>
          <cell r="Q57">
            <v>822.52164164640692</v>
          </cell>
          <cell r="R57">
            <v>1896.5596930188101</v>
          </cell>
          <cell r="S57">
            <v>3045.9981310091998</v>
          </cell>
          <cell r="T57">
            <v>3574.9670285727498</v>
          </cell>
          <cell r="U57">
            <v>3619.9569483871501</v>
          </cell>
          <cell r="V57">
            <v>2803.2740486632101</v>
          </cell>
          <cell r="W57">
            <v>3042.0622120223802</v>
          </cell>
          <cell r="X57">
            <v>3205.3836845557103</v>
          </cell>
          <cell r="Y57">
            <v>3395.1930101581602</v>
          </cell>
          <cell r="Z57">
            <v>3991.8755311084101</v>
          </cell>
          <cell r="AA57">
            <v>5111.27354817389</v>
          </cell>
          <cell r="AB57">
            <v>6393.0084163873298</v>
          </cell>
          <cell r="AC57">
            <v>7829.6512859004897</v>
          </cell>
          <cell r="AD57">
            <v>5344.2003583456553</v>
          </cell>
        </row>
        <row r="58">
          <cell r="B58" t="str">
            <v>Guatemala</v>
          </cell>
          <cell r="C58">
            <v>7879.39930003261</v>
          </cell>
          <cell r="D58">
            <v>8607.6996275937599</v>
          </cell>
          <cell r="E58">
            <v>8718.0004140827696</v>
          </cell>
          <cell r="F58">
            <v>9050.0004298519198</v>
          </cell>
          <cell r="G58">
            <v>9470.0004498008493</v>
          </cell>
          <cell r="H58">
            <v>11180.0005310215</v>
          </cell>
          <cell r="I58">
            <v>8446.9337345411295</v>
          </cell>
          <cell r="J58">
            <v>7084.4206489918997</v>
          </cell>
          <cell r="K58">
            <v>7842.8267033564798</v>
          </cell>
          <cell r="L58">
            <v>8310.4111717119195</v>
          </cell>
          <cell r="M58">
            <v>7609.0757496983297</v>
          </cell>
          <cell r="N58">
            <v>9419.584616411621</v>
          </cell>
          <cell r="O58">
            <v>10410.308453447</v>
          </cell>
          <cell r="P58">
            <v>11399.1645134011</v>
          </cell>
          <cell r="Q58">
            <v>12966.101125372299</v>
          </cell>
          <cell r="R58">
            <v>14656.918449108</v>
          </cell>
          <cell r="S58">
            <v>15656.3043874587</v>
          </cell>
          <cell r="T58">
            <v>17775.3113051369</v>
          </cell>
          <cell r="U58">
            <v>19193.3955112896</v>
          </cell>
          <cell r="V58">
            <v>18316.205838473797</v>
          </cell>
          <cell r="W58">
            <v>19288.401365954498</v>
          </cell>
          <cell r="X58">
            <v>21042.7245320365</v>
          </cell>
          <cell r="Y58">
            <v>23308.770480840798</v>
          </cell>
          <cell r="Z58">
            <v>24897.6538081412</v>
          </cell>
          <cell r="AA58">
            <v>27269.995967985702</v>
          </cell>
          <cell r="AB58">
            <v>31788.948878315001</v>
          </cell>
          <cell r="AC58">
            <v>35304.0148347453</v>
          </cell>
          <cell r="AD58">
            <v>28513.876794005599</v>
          </cell>
        </row>
        <row r="59">
          <cell r="B59" t="str">
            <v>Guyana</v>
          </cell>
          <cell r="C59">
            <v>327.23946990686596</v>
          </cell>
          <cell r="D59">
            <v>314.207783215831</v>
          </cell>
          <cell r="E59">
            <v>269.11181871445399</v>
          </cell>
          <cell r="F59">
            <v>273.26545360931595</v>
          </cell>
          <cell r="G59">
            <v>254.10718869508497</v>
          </cell>
          <cell r="H59">
            <v>271.08966789258795</v>
          </cell>
          <cell r="I59">
            <v>306.64356111458301</v>
          </cell>
          <cell r="J59">
            <v>283.25210406179502</v>
          </cell>
          <cell r="K59">
            <v>360.00001709908202</v>
          </cell>
          <cell r="L59">
            <v>380.35627608003</v>
          </cell>
          <cell r="M59">
            <v>396.24791599299402</v>
          </cell>
          <cell r="N59">
            <v>306.04066494265504</v>
          </cell>
          <cell r="O59">
            <v>365.650811018274</v>
          </cell>
          <cell r="P59">
            <v>440.24465895698</v>
          </cell>
          <cell r="Q59">
            <v>524.93335826632801</v>
          </cell>
          <cell r="R59">
            <v>630.50717280462402</v>
          </cell>
          <cell r="S59">
            <v>706.40518444957297</v>
          </cell>
          <cell r="T59">
            <v>749.14332611896907</v>
          </cell>
          <cell r="U59">
            <v>717.62129654365208</v>
          </cell>
          <cell r="V59">
            <v>696.31194608007399</v>
          </cell>
          <cell r="W59">
            <v>712.00441497940005</v>
          </cell>
          <cell r="X59">
            <v>695.24523558100998</v>
          </cell>
          <cell r="Y59">
            <v>722.61249333864293</v>
          </cell>
          <cell r="Z59">
            <v>745.20920519219408</v>
          </cell>
          <cell r="AA59">
            <v>786.125387986654</v>
          </cell>
          <cell r="AB59">
            <v>817.56812209345696</v>
          </cell>
          <cell r="AC59">
            <v>870.26094516624494</v>
          </cell>
          <cell r="AD59">
            <v>788.35523075543858</v>
          </cell>
        </row>
        <row r="60">
          <cell r="B60" t="str">
            <v>Honduras</v>
          </cell>
          <cell r="C60">
            <v>2566.00012187846</v>
          </cell>
          <cell r="D60">
            <v>2819.5001339190599</v>
          </cell>
          <cell r="E60">
            <v>2903.5001379088499</v>
          </cell>
          <cell r="F60">
            <v>3077.0001461496499</v>
          </cell>
          <cell r="G60">
            <v>3319.00015764404</v>
          </cell>
          <cell r="H60">
            <v>3639.5001728669699</v>
          </cell>
          <cell r="I60">
            <v>3808.5001808940401</v>
          </cell>
          <cell r="J60">
            <v>4152.5001972331602</v>
          </cell>
          <cell r="K60">
            <v>4625.5002196994501</v>
          </cell>
          <cell r="L60">
            <v>5167.00024541932</v>
          </cell>
          <cell r="M60">
            <v>3048.8938254797299</v>
          </cell>
          <cell r="N60">
            <v>3068.4640955874702</v>
          </cell>
          <cell r="O60">
            <v>3419.4772370659302</v>
          </cell>
          <cell r="P60">
            <v>3505.9428132223702</v>
          </cell>
          <cell r="Q60">
            <v>3432.3740898546998</v>
          </cell>
          <cell r="R60">
            <v>3912.7533806645397</v>
          </cell>
          <cell r="S60">
            <v>4035.4574894279399</v>
          </cell>
          <cell r="T60">
            <v>4662.0637034432402</v>
          </cell>
          <cell r="U60">
            <v>5201.8957483383992</v>
          </cell>
          <cell r="V60">
            <v>5374.4164281535996</v>
          </cell>
          <cell r="W60">
            <v>5954.4084573539694</v>
          </cell>
          <cell r="X60">
            <v>6321.3601527585697</v>
          </cell>
          <cell r="Y60">
            <v>6502.2163360779005</v>
          </cell>
          <cell r="Z60">
            <v>6859.6478236890407</v>
          </cell>
          <cell r="AA60">
            <v>7454.2065909694302</v>
          </cell>
          <cell r="AB60">
            <v>8294.2416961484087</v>
          </cell>
          <cell r="AC60">
            <v>8981.2811143737399</v>
          </cell>
          <cell r="AD60">
            <v>7618.3187122517029</v>
          </cell>
        </row>
        <row r="61">
          <cell r="B61" t="str">
            <v>Indonesia</v>
          </cell>
          <cell r="C61">
            <v>95374.860725578706</v>
          </cell>
          <cell r="D61">
            <v>106470.288275278</v>
          </cell>
          <cell r="E61">
            <v>109304.642116984</v>
          </cell>
          <cell r="F61">
            <v>99075.113807504196</v>
          </cell>
          <cell r="G61">
            <v>101456.311425851</v>
          </cell>
          <cell r="H61">
            <v>101139.439662769</v>
          </cell>
          <cell r="I61">
            <v>92728.213808808199</v>
          </cell>
          <cell r="J61">
            <v>87864.590688923592</v>
          </cell>
          <cell r="K61">
            <v>97550.800014977794</v>
          </cell>
          <cell r="L61">
            <v>111466.94667139099</v>
          </cell>
          <cell r="M61">
            <v>125721.788776842</v>
          </cell>
          <cell r="N61">
            <v>140820.56549445202</v>
          </cell>
          <cell r="O61">
            <v>152848.47535085399</v>
          </cell>
          <cell r="P61">
            <v>174601.45521397199</v>
          </cell>
          <cell r="Q61">
            <v>195465.71177961401</v>
          </cell>
          <cell r="R61">
            <v>223361.00601827801</v>
          </cell>
          <cell r="S61">
            <v>250746.096587751</v>
          </cell>
          <cell r="T61">
            <v>238407.93155220101</v>
          </cell>
          <cell r="U61">
            <v>105469.472107405</v>
          </cell>
          <cell r="V61">
            <v>154705.026512474</v>
          </cell>
          <cell r="W61">
            <v>165520.62623866799</v>
          </cell>
          <cell r="X61">
            <v>160657.46776639501</v>
          </cell>
          <cell r="Y61">
            <v>195593.218417522</v>
          </cell>
          <cell r="Z61">
            <v>234834.039823511</v>
          </cell>
          <cell r="AA61">
            <v>257005.48064877201</v>
          </cell>
          <cell r="AB61">
            <v>286956.80086871603</v>
          </cell>
          <cell r="AC61">
            <v>364239.01340401103</v>
          </cell>
          <cell r="AD61">
            <v>267725.71063250641</v>
          </cell>
        </row>
        <row r="62">
          <cell r="B62" t="str">
            <v>Iran, Islamic Rep.</v>
          </cell>
          <cell r="C62">
            <v>93772.160914125707</v>
          </cell>
          <cell r="D62">
            <v>106589.08483396099</v>
          </cell>
          <cell r="E62">
            <v>133393.175216081</v>
          </cell>
          <cell r="F62">
            <v>162432.193372265</v>
          </cell>
          <cell r="G62">
            <v>168411.102972008</v>
          </cell>
          <cell r="H62">
            <v>79863.967860706689</v>
          </cell>
          <cell r="I62">
            <v>83336.090158046005</v>
          </cell>
          <cell r="J62">
            <v>95985.558685810509</v>
          </cell>
          <cell r="K62">
            <v>84167.368919201705</v>
          </cell>
          <cell r="L62">
            <v>81218.629430113389</v>
          </cell>
          <cell r="M62">
            <v>84973.364637786799</v>
          </cell>
          <cell r="N62">
            <v>97361.328147536391</v>
          </cell>
          <cell r="O62">
            <v>114775.365255132</v>
          </cell>
          <cell r="P62">
            <v>85877.418058087496</v>
          </cell>
          <cell r="Q62">
            <v>67093.769937207602</v>
          </cell>
          <cell r="R62">
            <v>90838.371354381496</v>
          </cell>
          <cell r="S62">
            <v>110622.689810567</v>
          </cell>
          <cell r="T62">
            <v>106350.944426179</v>
          </cell>
          <cell r="U62">
            <v>97869.171866760895</v>
          </cell>
          <cell r="V62">
            <v>104656.042245759</v>
          </cell>
          <cell r="W62">
            <v>96440.162166962487</v>
          </cell>
          <cell r="X62">
            <v>115434.905035298</v>
          </cell>
          <cell r="Y62">
            <v>116420.834380498</v>
          </cell>
          <cell r="Z62">
            <v>133969.210335668</v>
          </cell>
          <cell r="AA62">
            <v>161260.58034178201</v>
          </cell>
          <cell r="AB62">
            <v>188479.39286505603</v>
          </cell>
          <cell r="AC62">
            <v>212491.67046417401</v>
          </cell>
          <cell r="AD62">
            <v>162524.3376774356</v>
          </cell>
        </row>
        <row r="63">
          <cell r="B63" t="str">
            <v>Jamaica</v>
          </cell>
          <cell r="C63">
            <v>2846.06563946708</v>
          </cell>
          <cell r="D63">
            <v>3126.37674925397</v>
          </cell>
          <cell r="E63">
            <v>3589.5900242571897</v>
          </cell>
          <cell r="F63">
            <v>3190.5314145897996</v>
          </cell>
          <cell r="G63">
            <v>2351.35827180157</v>
          </cell>
          <cell r="H63">
            <v>2211.6665961317999</v>
          </cell>
          <cell r="I63">
            <v>2628.9305864417697</v>
          </cell>
          <cell r="J63">
            <v>2964.9310190409301</v>
          </cell>
          <cell r="K63">
            <v>3533.6409131843798</v>
          </cell>
          <cell r="L63">
            <v>4097.1982575819002</v>
          </cell>
          <cell r="M63">
            <v>5174.8677737318994</v>
          </cell>
          <cell r="N63">
            <v>4857.5269152027804</v>
          </cell>
          <cell r="O63">
            <v>4055.2878298619098</v>
          </cell>
          <cell r="P63">
            <v>5580.3332716124396</v>
          </cell>
          <cell r="Q63">
            <v>6783.6218487394999</v>
          </cell>
          <cell r="R63">
            <v>5144.8068804838394</v>
          </cell>
          <cell r="S63">
            <v>6947.7068010118901</v>
          </cell>
          <cell r="T63">
            <v>7259.8716184435598</v>
          </cell>
          <cell r="U63">
            <v>7637.6532523364003</v>
          </cell>
          <cell r="V63">
            <v>7316.4581055782501</v>
          </cell>
          <cell r="W63">
            <v>7467.03250902134</v>
          </cell>
          <cell r="X63">
            <v>7894.1855580932997</v>
          </cell>
          <cell r="Y63">
            <v>8079.5750299930905</v>
          </cell>
          <cell r="Z63">
            <v>7814.4253178027393</v>
          </cell>
          <cell r="AA63">
            <v>8800.7973962571214</v>
          </cell>
          <cell r="AB63">
            <v>9397.6921655092301</v>
          </cell>
          <cell r="AC63">
            <v>10565.311718360099</v>
          </cell>
          <cell r="AD63">
            <v>8931.5603255844562</v>
          </cell>
        </row>
        <row r="64">
          <cell r="B64" t="str">
            <v>Jordan</v>
          </cell>
          <cell r="C64">
            <v>3907.7491474996</v>
          </cell>
          <cell r="D64">
            <v>4388.36716273404</v>
          </cell>
          <cell r="E64">
            <v>4683.7923784893401</v>
          </cell>
          <cell r="F64">
            <v>4921.7630110492801</v>
          </cell>
          <cell r="G64">
            <v>4971.8824500783894</v>
          </cell>
          <cell r="H64">
            <v>5001.1823899800002</v>
          </cell>
          <cell r="I64">
            <v>6404.0846304599199</v>
          </cell>
          <cell r="J64">
            <v>6750.8719633333403</v>
          </cell>
          <cell r="K64">
            <v>6324.2244780000001</v>
          </cell>
          <cell r="L64">
            <v>4252.4371312499998</v>
          </cell>
          <cell r="M64">
            <v>4160.5842432499994</v>
          </cell>
          <cell r="N64">
            <v>4345.062895</v>
          </cell>
          <cell r="O64">
            <v>5369.1789891955004</v>
          </cell>
          <cell r="P64">
            <v>5531.6199250700201</v>
          </cell>
          <cell r="Q64">
            <v>6197.3518191462608</v>
          </cell>
          <cell r="R64">
            <v>6730.5169998516403</v>
          </cell>
          <cell r="S64">
            <v>6928.3284319653694</v>
          </cell>
          <cell r="T64">
            <v>7246.2517891418893</v>
          </cell>
          <cell r="U64">
            <v>7912.2995740570195</v>
          </cell>
          <cell r="V64">
            <v>8149.1051316646799</v>
          </cell>
          <cell r="W64">
            <v>8460.5347732503506</v>
          </cell>
          <cell r="X64">
            <v>8975.296135040031</v>
          </cell>
          <cell r="Y64">
            <v>9582.4717910578202</v>
          </cell>
          <cell r="Z64">
            <v>10195.680843721</v>
          </cell>
          <cell r="AA64">
            <v>11398.2049604319</v>
          </cell>
          <cell r="AB64">
            <v>12712.128923185799</v>
          </cell>
          <cell r="AC64">
            <v>14317.6853930982</v>
          </cell>
          <cell r="AD64">
            <v>11641.234382298944</v>
          </cell>
        </row>
        <row r="65">
          <cell r="B65" t="str">
            <v>Kazakhstan</v>
          </cell>
          <cell r="O65">
            <v>2876.6832379719499</v>
          </cell>
          <cell r="P65">
            <v>5152.3322228944198</v>
          </cell>
          <cell r="Q65">
            <v>11649.283667621799</v>
          </cell>
          <cell r="R65">
            <v>16594.265145007601</v>
          </cell>
          <cell r="S65">
            <v>20893.305130601599</v>
          </cell>
          <cell r="T65">
            <v>22129.0503947291</v>
          </cell>
          <cell r="U65">
            <v>21623.049032476101</v>
          </cell>
          <cell r="V65">
            <v>16955.4953097748</v>
          </cell>
          <cell r="W65">
            <v>18275.168378075999</v>
          </cell>
          <cell r="X65">
            <v>22134.5875490135</v>
          </cell>
          <cell r="Y65">
            <v>24599.485702653103</v>
          </cell>
          <cell r="Z65">
            <v>30859.611046600003</v>
          </cell>
          <cell r="AA65">
            <v>43151.647002609599</v>
          </cell>
          <cell r="AB65">
            <v>57123.6717338952</v>
          </cell>
          <cell r="AC65">
            <v>77236.8942818621</v>
          </cell>
          <cell r="AD65">
            <v>46594.261953524001</v>
          </cell>
        </row>
        <row r="66">
          <cell r="B66" t="str">
            <v>Lesotho</v>
          </cell>
          <cell r="C66">
            <v>446.37897127044704</v>
          </cell>
          <cell r="D66">
            <v>453.86011574175501</v>
          </cell>
          <cell r="E66">
            <v>410.10102893881799</v>
          </cell>
          <cell r="F66">
            <v>435.32408383233701</v>
          </cell>
          <cell r="G66">
            <v>393.52829430782299</v>
          </cell>
          <cell r="H66">
            <v>305.45383696124202</v>
          </cell>
          <cell r="I66">
            <v>341.42588631313805</v>
          </cell>
          <cell r="J66">
            <v>465.58929693131103</v>
          </cell>
          <cell r="K66">
            <v>507.24881019166304</v>
          </cell>
          <cell r="L66">
            <v>541.31650289176605</v>
          </cell>
          <cell r="M66">
            <v>650.16440482237601</v>
          </cell>
          <cell r="N66">
            <v>715.49126788006697</v>
          </cell>
          <cell r="O66">
            <v>834.49561898471507</v>
          </cell>
          <cell r="P66">
            <v>820.60868003905591</v>
          </cell>
          <cell r="Q66">
            <v>856.87152179530699</v>
          </cell>
          <cell r="R66">
            <v>965.37774587382501</v>
          </cell>
          <cell r="S66">
            <v>941.14712664051808</v>
          </cell>
          <cell r="T66">
            <v>1011.0619171865101</v>
          </cell>
          <cell r="U66">
            <v>874.34400183755406</v>
          </cell>
          <cell r="V66">
            <v>919.017176494924</v>
          </cell>
          <cell r="W66">
            <v>827.64651061982795</v>
          </cell>
          <cell r="X66">
            <v>699.34435093207105</v>
          </cell>
          <cell r="Y66">
            <v>759.26993864490998</v>
          </cell>
          <cell r="Z66">
            <v>1118.0995792632</v>
          </cell>
          <cell r="AA66">
            <v>1391.5699960467</v>
          </cell>
          <cell r="AB66">
            <v>1491.4540505597101</v>
          </cell>
          <cell r="AC66">
            <v>1634.1684267727098</v>
          </cell>
          <cell r="AD66">
            <v>1278.9123982574461</v>
          </cell>
        </row>
        <row r="67">
          <cell r="B67" t="str">
            <v>Macedonia, FYR</v>
          </cell>
          <cell r="C67">
            <v>4059.5882397269502</v>
          </cell>
          <cell r="D67">
            <v>3999.8254617890798</v>
          </cell>
          <cell r="E67">
            <v>3474.1264069942004</v>
          </cell>
          <cell r="F67">
            <v>2568.9328268537797</v>
          </cell>
          <cell r="G67">
            <v>2460.5222002536098</v>
          </cell>
          <cell r="H67">
            <v>2487.2598342322699</v>
          </cell>
          <cell r="I67">
            <v>3456.7029385362803</v>
          </cell>
          <cell r="J67">
            <v>3961.2012375085201</v>
          </cell>
          <cell r="K67">
            <v>3535.8522055808298</v>
          </cell>
          <cell r="L67">
            <v>5694.3820076318398</v>
          </cell>
          <cell r="M67">
            <v>9156.4438508688309</v>
          </cell>
          <cell r="N67">
            <v>15600.2340048481</v>
          </cell>
          <cell r="O67">
            <v>2322.7825256555602</v>
          </cell>
          <cell r="P67">
            <v>2555.0900025025899</v>
          </cell>
          <cell r="Q67">
            <v>3386.5120940247098</v>
          </cell>
          <cell r="R67">
            <v>4316.3880414697405</v>
          </cell>
          <cell r="S67">
            <v>4420.42817567354</v>
          </cell>
          <cell r="T67">
            <v>3734.5628562146799</v>
          </cell>
          <cell r="U67">
            <v>3583.4143472767801</v>
          </cell>
          <cell r="V67">
            <v>3674.8646075080196</v>
          </cell>
          <cell r="W67">
            <v>3582.8011641083299</v>
          </cell>
          <cell r="X67">
            <v>3437.1372402072402</v>
          </cell>
          <cell r="Y67">
            <v>3769.1692992190801</v>
          </cell>
          <cell r="Z67">
            <v>4630.9662653420492</v>
          </cell>
          <cell r="AA67">
            <v>5376.6914969640802</v>
          </cell>
          <cell r="AB67">
            <v>5775.1746962975103</v>
          </cell>
          <cell r="AC67">
            <v>6248.0252209792807</v>
          </cell>
          <cell r="AD67">
            <v>5160.0053957604005</v>
          </cell>
        </row>
        <row r="68">
          <cell r="B68" t="str">
            <v>Maldives</v>
          </cell>
          <cell r="C68">
            <v>58.3162521113968</v>
          </cell>
          <cell r="D68">
            <v>68.302406917073398</v>
          </cell>
          <cell r="E68">
            <v>81.056340765335889</v>
          </cell>
          <cell r="F68">
            <v>88.0018278648066</v>
          </cell>
          <cell r="G68">
            <v>105.11678333934699</v>
          </cell>
          <cell r="H68">
            <v>124.75095558922401</v>
          </cell>
          <cell r="I68">
            <v>146.702167247261</v>
          </cell>
          <cell r="J68">
            <v>138.66231808473</v>
          </cell>
          <cell r="K68">
            <v>165.942861141663</v>
          </cell>
          <cell r="L68">
            <v>187.29963346663001</v>
          </cell>
          <cell r="M68">
            <v>215.043969849246</v>
          </cell>
          <cell r="N68">
            <v>244.39676192333999</v>
          </cell>
          <cell r="O68">
            <v>284.87491957764098</v>
          </cell>
          <cell r="P68">
            <v>322.41783716197097</v>
          </cell>
          <cell r="Q68">
            <v>356.01339570854003</v>
          </cell>
          <cell r="R68">
            <v>398.98533984706904</v>
          </cell>
          <cell r="S68">
            <v>450.38282535898298</v>
          </cell>
          <cell r="T68">
            <v>508.22360345633098</v>
          </cell>
          <cell r="U68">
            <v>540.096399872147</v>
          </cell>
          <cell r="V68">
            <v>589.23975680161595</v>
          </cell>
          <cell r="W68">
            <v>624.33401074556105</v>
          </cell>
          <cell r="X68">
            <v>624.96425125421297</v>
          </cell>
          <cell r="Y68">
            <v>640.703125</v>
          </cell>
          <cell r="Z68">
            <v>692.4375</v>
          </cell>
          <cell r="AA68">
            <v>806.12180471185104</v>
          </cell>
          <cell r="AB68">
            <v>795.25121440290604</v>
          </cell>
          <cell r="AC68">
            <v>987.91667919277302</v>
          </cell>
          <cell r="AD68">
            <v>784.48606466150591</v>
          </cell>
        </row>
        <row r="69">
          <cell r="B69" t="str">
            <v>Moldova</v>
          </cell>
          <cell r="O69">
            <v>863.55862157756701</v>
          </cell>
          <cell r="P69">
            <v>1110.3658633438499</v>
          </cell>
          <cell r="Q69">
            <v>1158.1906658372002</v>
          </cell>
          <cell r="R69">
            <v>1439.97622222222</v>
          </cell>
          <cell r="S69">
            <v>1695.2463043478301</v>
          </cell>
          <cell r="T69">
            <v>1930.1196969697</v>
          </cell>
          <cell r="U69">
            <v>1695.4886617100399</v>
          </cell>
          <cell r="V69">
            <v>1171.2503802281399</v>
          </cell>
          <cell r="W69">
            <v>1288.8173773129502</v>
          </cell>
          <cell r="X69">
            <v>1480.3418803418799</v>
          </cell>
          <cell r="Y69">
            <v>1661.82863036912</v>
          </cell>
          <cell r="Z69">
            <v>1980.5594099698501</v>
          </cell>
          <cell r="AA69">
            <v>2597.9328532826398</v>
          </cell>
          <cell r="AB69">
            <v>2988.33250989613</v>
          </cell>
          <cell r="AC69">
            <v>3242.0754127467003</v>
          </cell>
          <cell r="AD69">
            <v>2494.1457632528882</v>
          </cell>
        </row>
        <row r="70">
          <cell r="B70" t="str">
            <v>Morocco</v>
          </cell>
          <cell r="C70">
            <v>18820.5890564691</v>
          </cell>
          <cell r="D70">
            <v>15280.3128506989</v>
          </cell>
          <cell r="E70">
            <v>15423.766905963101</v>
          </cell>
          <cell r="F70">
            <v>13941.526101875599</v>
          </cell>
          <cell r="G70">
            <v>12751.200301000701</v>
          </cell>
          <cell r="H70">
            <v>12870.2603890633</v>
          </cell>
          <cell r="I70">
            <v>16994.4831198215</v>
          </cell>
          <cell r="J70">
            <v>18745.958259880703</v>
          </cell>
          <cell r="K70">
            <v>22198.7955054509</v>
          </cell>
          <cell r="L70">
            <v>22847.726815899598</v>
          </cell>
          <cell r="M70">
            <v>25820.235981844198</v>
          </cell>
          <cell r="N70">
            <v>27836.5598313913</v>
          </cell>
          <cell r="O70">
            <v>28450.920164560899</v>
          </cell>
          <cell r="P70">
            <v>26801.892126425097</v>
          </cell>
          <cell r="Q70">
            <v>30352.097180017001</v>
          </cell>
          <cell r="R70">
            <v>32985.271776745401</v>
          </cell>
          <cell r="S70">
            <v>36638.853754513701</v>
          </cell>
          <cell r="T70">
            <v>33414.383940279899</v>
          </cell>
          <cell r="U70">
            <v>35817.410029883002</v>
          </cell>
          <cell r="V70">
            <v>35248.778548244802</v>
          </cell>
          <cell r="W70">
            <v>33335.180542993905</v>
          </cell>
          <cell r="X70">
            <v>33901.2074254787</v>
          </cell>
          <cell r="Y70">
            <v>36093.085926866901</v>
          </cell>
          <cell r="Z70">
            <v>43813.286495387896</v>
          </cell>
          <cell r="AA70">
            <v>50030.656986436297</v>
          </cell>
          <cell r="AB70">
            <v>51621.011824580004</v>
          </cell>
          <cell r="AC70">
            <v>57407.335120846707</v>
          </cell>
          <cell r="AD70">
            <v>47793.075270823567</v>
          </cell>
        </row>
        <row r="71">
          <cell r="B71" t="str">
            <v>Nicaragua</v>
          </cell>
          <cell r="C71">
            <v>1410.1925100266799</v>
          </cell>
          <cell r="D71">
            <v>1659.97131501799</v>
          </cell>
          <cell r="E71">
            <v>1922.1578694936402</v>
          </cell>
          <cell r="F71">
            <v>2232.00835619497</v>
          </cell>
          <cell r="G71">
            <v>3053.07838546935</v>
          </cell>
          <cell r="H71">
            <v>2966.93980439389</v>
          </cell>
          <cell r="I71">
            <v>4464.8804076986999</v>
          </cell>
          <cell r="J71">
            <v>2624.21712378036</v>
          </cell>
          <cell r="K71">
            <v>1154.2326958247299</v>
          </cell>
          <cell r="L71">
            <v>1602.65013391761</v>
          </cell>
          <cell r="M71">
            <v>399.676288</v>
          </cell>
          <cell r="N71">
            <v>2831.4303901651701</v>
          </cell>
          <cell r="O71">
            <v>2997.5721599999997</v>
          </cell>
          <cell r="P71">
            <v>2868.4901139891699</v>
          </cell>
          <cell r="Q71">
            <v>2938.7961528631099</v>
          </cell>
          <cell r="R71">
            <v>3184.82857728104</v>
          </cell>
          <cell r="S71">
            <v>3316.6657744797103</v>
          </cell>
          <cell r="T71">
            <v>3384.1830695655499</v>
          </cell>
          <cell r="U71">
            <v>3569.2553741312499</v>
          </cell>
          <cell r="V71">
            <v>3739.8588662183602</v>
          </cell>
          <cell r="W71">
            <v>3938.66360761039</v>
          </cell>
          <cell r="X71">
            <v>4102.2928982043695</v>
          </cell>
          <cell r="Y71">
            <v>4024.7143231770001</v>
          </cell>
          <cell r="Z71">
            <v>4099.8217899406009</v>
          </cell>
          <cell r="AA71">
            <v>4496.4174694474805</v>
          </cell>
          <cell r="AB71">
            <v>4910.0661673043205</v>
          </cell>
          <cell r="AC71">
            <v>5368.8644588977695</v>
          </cell>
          <cell r="AD71">
            <v>4579.9768417534342</v>
          </cell>
        </row>
        <row r="72">
          <cell r="B72" t="str">
            <v>Paraguay</v>
          </cell>
          <cell r="C72">
            <v>4094.8104881574504</v>
          </cell>
          <cell r="D72">
            <v>5219.5168101229892</v>
          </cell>
          <cell r="E72">
            <v>5469.6285740352896</v>
          </cell>
          <cell r="F72">
            <v>6068.7710411369499</v>
          </cell>
          <cell r="G72">
            <v>4931.25418588707</v>
          </cell>
          <cell r="H72">
            <v>4214.4558628634004</v>
          </cell>
          <cell r="I72">
            <v>5032.4016041720906</v>
          </cell>
          <cell r="J72">
            <v>4216.1858761208896</v>
          </cell>
          <cell r="K72">
            <v>5584.01985414507</v>
          </cell>
          <cell r="L72">
            <v>4045.8415216301996</v>
          </cell>
          <cell r="M72">
            <v>5264.5877726041199</v>
          </cell>
          <cell r="N72">
            <v>5839.5380920542402</v>
          </cell>
          <cell r="O72">
            <v>6038.8406578268296</v>
          </cell>
          <cell r="P72">
            <v>6285.1795794405898</v>
          </cell>
          <cell r="Q72">
            <v>6940.6889242965099</v>
          </cell>
          <cell r="R72">
            <v>8065.8105934793693</v>
          </cell>
          <cell r="S72">
            <v>8753.585599474909</v>
          </cell>
          <cell r="T72">
            <v>8872.0956503971702</v>
          </cell>
          <cell r="U72">
            <v>7915.1335527007896</v>
          </cell>
          <cell r="V72">
            <v>7300.6945653190696</v>
          </cell>
          <cell r="W72">
            <v>7095.1485846385694</v>
          </cell>
          <cell r="X72">
            <v>6445.7641699118794</v>
          </cell>
          <cell r="Y72">
            <v>5091.4980443231498</v>
          </cell>
          <cell r="Z72">
            <v>5551.7994373002693</v>
          </cell>
          <cell r="AA72">
            <v>6949.7343104476295</v>
          </cell>
          <cell r="AB72">
            <v>7473.2999886692905</v>
          </cell>
          <cell r="AC72">
            <v>8772.7073425747913</v>
          </cell>
          <cell r="AD72">
            <v>6767.8078246630266</v>
          </cell>
        </row>
        <row r="73">
          <cell r="B73" t="str">
            <v>Peru</v>
          </cell>
          <cell r="C73">
            <v>20652.923199185501</v>
          </cell>
          <cell r="D73">
            <v>24957.3826080742</v>
          </cell>
          <cell r="E73">
            <v>24814.716544137798</v>
          </cell>
          <cell r="F73">
            <v>19295.081799363503</v>
          </cell>
          <cell r="G73">
            <v>19888.084926878</v>
          </cell>
          <cell r="H73">
            <v>17209.102181936898</v>
          </cell>
          <cell r="I73">
            <v>25819.143762238</v>
          </cell>
          <cell r="J73">
            <v>42636.584113948302</v>
          </cell>
          <cell r="K73">
            <v>33733.605545923703</v>
          </cell>
          <cell r="L73">
            <v>41632.441798971595</v>
          </cell>
          <cell r="M73">
            <v>28975.081664840298</v>
          </cell>
          <cell r="N73">
            <v>34544.983818770197</v>
          </cell>
          <cell r="O73">
            <v>35890.618762475096</v>
          </cell>
          <cell r="P73">
            <v>34805.025125628097</v>
          </cell>
          <cell r="Q73">
            <v>44858.885096700804</v>
          </cell>
          <cell r="R73">
            <v>53606.901366826794</v>
          </cell>
          <cell r="S73">
            <v>55837.718940936902</v>
          </cell>
          <cell r="T73">
            <v>59092.591434823495</v>
          </cell>
          <cell r="U73">
            <v>56751.5358361775</v>
          </cell>
          <cell r="V73">
            <v>51553.300492610899</v>
          </cell>
          <cell r="W73">
            <v>53322.797803771798</v>
          </cell>
          <cell r="X73">
            <v>53933.070454653396</v>
          </cell>
          <cell r="Y73">
            <v>57040.168672415399</v>
          </cell>
          <cell r="Z73">
            <v>61489.773083279404</v>
          </cell>
          <cell r="AA73">
            <v>69662.717888351806</v>
          </cell>
          <cell r="AB73">
            <v>79393.789355218003</v>
          </cell>
          <cell r="AC73">
            <v>93267.836372040503</v>
          </cell>
          <cell r="AD73">
            <v>72170.857074261032</v>
          </cell>
        </row>
        <row r="74">
          <cell r="B74" t="str">
            <v>Philippines</v>
          </cell>
          <cell r="C74">
            <v>32450.397797394602</v>
          </cell>
          <cell r="D74">
            <v>35646.643186325906</v>
          </cell>
          <cell r="E74">
            <v>37140.160181533094</v>
          </cell>
          <cell r="F74">
            <v>33212.130449289602</v>
          </cell>
          <cell r="G74">
            <v>31408.4797003563</v>
          </cell>
          <cell r="H74">
            <v>30734.266226003801</v>
          </cell>
          <cell r="I74">
            <v>29868.362280208501</v>
          </cell>
          <cell r="J74">
            <v>33195.970171150198</v>
          </cell>
          <cell r="K74">
            <v>37885.488952487198</v>
          </cell>
          <cell r="L74">
            <v>42647.186045591705</v>
          </cell>
          <cell r="M74">
            <v>44163.995206306798</v>
          </cell>
          <cell r="N74">
            <v>45321.216184367106</v>
          </cell>
          <cell r="O74">
            <v>52981.536176930196</v>
          </cell>
          <cell r="P74">
            <v>54368.2844268763</v>
          </cell>
          <cell r="Q74">
            <v>64084.4601244644</v>
          </cell>
          <cell r="R74">
            <v>75525.140810747602</v>
          </cell>
          <cell r="S74">
            <v>84371.353323564705</v>
          </cell>
          <cell r="T74">
            <v>83735.9847224603</v>
          </cell>
          <cell r="U74">
            <v>66596.375287992298</v>
          </cell>
          <cell r="V74">
            <v>76157.135492992791</v>
          </cell>
          <cell r="W74">
            <v>75912.111286481202</v>
          </cell>
          <cell r="X74">
            <v>71215.635978910694</v>
          </cell>
          <cell r="Y74">
            <v>76813.915317222898</v>
          </cell>
          <cell r="Z74">
            <v>79633.515773937703</v>
          </cell>
          <cell r="AA74">
            <v>86703.108944665903</v>
          </cell>
          <cell r="AB74">
            <v>98371.437488304102</v>
          </cell>
          <cell r="AC74">
            <v>116931.424877942</v>
          </cell>
          <cell r="AD74">
            <v>91690.680480414521</v>
          </cell>
        </row>
        <row r="75">
          <cell r="B75" t="str">
            <v>Samoa</v>
          </cell>
          <cell r="C75">
            <v>104.395084367546</v>
          </cell>
          <cell r="D75">
            <v>98.123931930852009</v>
          </cell>
          <cell r="E75">
            <v>100.63610552694401</v>
          </cell>
          <cell r="F75">
            <v>92.867212074256898</v>
          </cell>
          <cell r="G75">
            <v>91.133059004930502</v>
          </cell>
          <cell r="H75">
            <v>86.991730131885205</v>
          </cell>
          <cell r="I75">
            <v>92.432844390324306</v>
          </cell>
          <cell r="J75">
            <v>102.054244847316</v>
          </cell>
          <cell r="K75">
            <v>113.852705407713</v>
          </cell>
          <cell r="L75">
            <v>116.459365531522</v>
          </cell>
          <cell r="M75">
            <v>149.94790712214302</v>
          </cell>
          <cell r="N75">
            <v>145.234226898255</v>
          </cell>
          <cell r="O75">
            <v>158.87352754608699</v>
          </cell>
          <cell r="P75">
            <v>163.23648775331699</v>
          </cell>
          <cell r="Q75">
            <v>129.94830617221299</v>
          </cell>
          <cell r="R75">
            <v>199.13535945842102</v>
          </cell>
          <cell r="S75">
            <v>212.40199008855302</v>
          </cell>
          <cell r="T75">
            <v>230.60348589451701</v>
          </cell>
          <cell r="U75">
            <v>224.03965933712499</v>
          </cell>
          <cell r="V75">
            <v>218.24084915369298</v>
          </cell>
          <cell r="W75">
            <v>219.659628831286</v>
          </cell>
          <cell r="X75">
            <v>231.894341152826</v>
          </cell>
          <cell r="Y75">
            <v>255.61162794521204</v>
          </cell>
          <cell r="Z75">
            <v>283.75777745292601</v>
          </cell>
          <cell r="AA75">
            <v>308.88200224874703</v>
          </cell>
          <cell r="AB75">
            <v>339.93790434494099</v>
          </cell>
          <cell r="AC75">
            <v>364.627346511415</v>
          </cell>
          <cell r="AD75">
            <v>310.56333170064823</v>
          </cell>
        </row>
        <row r="76">
          <cell r="B76" t="str">
            <v>Serbia and Montenegro</v>
          </cell>
          <cell r="U76">
            <v>16092.646422187399</v>
          </cell>
          <cell r="V76">
            <v>11132.937106405199</v>
          </cell>
          <cell r="W76">
            <v>8963.3246050937996</v>
          </cell>
          <cell r="X76">
            <v>11758.5378582996</v>
          </cell>
          <cell r="Y76">
            <v>15831.4713297037</v>
          </cell>
          <cell r="Z76">
            <v>20339.6839185137</v>
          </cell>
          <cell r="AA76">
            <v>24517.897938345603</v>
          </cell>
          <cell r="AB76">
            <v>26231.5052555076</v>
          </cell>
          <cell r="AC76">
            <v>31588.8856472072</v>
          </cell>
          <cell r="AD76">
            <v>23701.888817855557</v>
          </cell>
        </row>
        <row r="77">
          <cell r="B77" t="str">
            <v>Sri Lanka</v>
          </cell>
          <cell r="C77">
            <v>4001.8749243982102</v>
          </cell>
          <cell r="D77">
            <v>4416.7619245557507</v>
          </cell>
          <cell r="E77">
            <v>4768.30674610801</v>
          </cell>
          <cell r="F77">
            <v>5147.3138382306197</v>
          </cell>
          <cell r="G77">
            <v>6033.5927791222402</v>
          </cell>
          <cell r="H77">
            <v>5968.4348365457499</v>
          </cell>
          <cell r="I77">
            <v>6396.1748065871807</v>
          </cell>
          <cell r="J77">
            <v>6660.5798123721506</v>
          </cell>
          <cell r="K77">
            <v>6961.5931423792499</v>
          </cell>
          <cell r="L77">
            <v>6987.8491968818498</v>
          </cell>
          <cell r="M77">
            <v>8031.9663862050202</v>
          </cell>
          <cell r="N77">
            <v>9000.0362568434794</v>
          </cell>
          <cell r="O77">
            <v>9703.0946534450213</v>
          </cell>
          <cell r="P77">
            <v>10338.2158923231</v>
          </cell>
          <cell r="Q77">
            <v>11718.756244922901</v>
          </cell>
          <cell r="R77">
            <v>13029.293546946401</v>
          </cell>
          <cell r="S77">
            <v>13897.3752464975</v>
          </cell>
          <cell r="T77">
            <v>15090.752790022099</v>
          </cell>
          <cell r="U77">
            <v>15794.9438468836</v>
          </cell>
          <cell r="V77">
            <v>15657.3505230023</v>
          </cell>
          <cell r="W77">
            <v>16331.862796130199</v>
          </cell>
          <cell r="X77">
            <v>15745.6875474923</v>
          </cell>
          <cell r="Y77">
            <v>16536.1786827412</v>
          </cell>
          <cell r="Z77">
            <v>18246.413703912498</v>
          </cell>
          <cell r="AA77">
            <v>20054.863182600697</v>
          </cell>
          <cell r="AB77">
            <v>23534.174584340399</v>
          </cell>
          <cell r="AC77">
            <v>26794.458818220603</v>
          </cell>
          <cell r="AD77">
            <v>21033.217794363081</v>
          </cell>
        </row>
        <row r="78">
          <cell r="B78" t="str">
            <v>Swaziland</v>
          </cell>
          <cell r="C78">
            <v>542.59356050008398</v>
          </cell>
          <cell r="D78">
            <v>575.60172129129194</v>
          </cell>
          <cell r="E78">
            <v>505.42916137110802</v>
          </cell>
          <cell r="F78">
            <v>521.11159742039808</v>
          </cell>
          <cell r="G78">
            <v>460.53582400109002</v>
          </cell>
          <cell r="H78">
            <v>367.41251512316296</v>
          </cell>
          <cell r="I78">
            <v>452.41100016447598</v>
          </cell>
          <cell r="J78">
            <v>584.47710699999902</v>
          </cell>
          <cell r="K78">
            <v>695.81683558333293</v>
          </cell>
          <cell r="L78">
            <v>698.54403450000098</v>
          </cell>
          <cell r="M78">
            <v>859.90589333333503</v>
          </cell>
          <cell r="N78">
            <v>910.19054933333496</v>
          </cell>
          <cell r="O78">
            <v>1002.5855825000001</v>
          </cell>
          <cell r="P78">
            <v>1062.7035319133299</v>
          </cell>
          <cell r="Q78">
            <v>1146.35789244433</v>
          </cell>
          <cell r="R78">
            <v>1364.6292424031701</v>
          </cell>
          <cell r="S78">
            <v>1331.30856868667</v>
          </cell>
          <cell r="T78">
            <v>1436.5149512083299</v>
          </cell>
          <cell r="U78">
            <v>1357.3296540941699</v>
          </cell>
          <cell r="V78">
            <v>1377.0982038449999</v>
          </cell>
          <cell r="W78">
            <v>1389.64428359264</v>
          </cell>
          <cell r="X78">
            <v>1260.7199730329799</v>
          </cell>
          <cell r="Y78">
            <v>1194.3136975229399</v>
          </cell>
          <cell r="Z78">
            <v>1906.5395851785302</v>
          </cell>
          <cell r="AA78">
            <v>2386.11451340331</v>
          </cell>
          <cell r="AB78">
            <v>2608.5939462446599</v>
          </cell>
          <cell r="AC78">
            <v>2636.9185294117597</v>
          </cell>
          <cell r="AD78">
            <v>2146.4960543522402</v>
          </cell>
        </row>
        <row r="79">
          <cell r="B79" t="str">
            <v>Syrian Arab Republic</v>
          </cell>
          <cell r="C79">
            <v>12979.747295258599</v>
          </cell>
          <cell r="D79">
            <v>16652.4056532129</v>
          </cell>
          <cell r="E79">
            <v>17414.684161229801</v>
          </cell>
          <cell r="F79">
            <v>18649.109983759099</v>
          </cell>
          <cell r="G79">
            <v>19170.992951336098</v>
          </cell>
          <cell r="H79">
            <v>21176.845429839301</v>
          </cell>
          <cell r="I79">
            <v>25428.245050647402</v>
          </cell>
          <cell r="J79">
            <v>32496.693103462101</v>
          </cell>
          <cell r="K79">
            <v>16537.511896600703</v>
          </cell>
          <cell r="L79">
            <v>9848.7514822554494</v>
          </cell>
          <cell r="M79">
            <v>12302.980284273301</v>
          </cell>
          <cell r="N79">
            <v>14156.4289463121</v>
          </cell>
          <cell r="O79">
            <v>13682.9135380997</v>
          </cell>
          <cell r="P79">
            <v>13643.6337654856</v>
          </cell>
          <cell r="Q79">
            <v>15152.5289153177</v>
          </cell>
          <cell r="R79">
            <v>16644.967700249799</v>
          </cell>
          <cell r="S79">
            <v>17834.532448809798</v>
          </cell>
          <cell r="T79">
            <v>16645.774736243802</v>
          </cell>
          <cell r="U79">
            <v>16184.052650614198</v>
          </cell>
          <cell r="V79">
            <v>16834.3662531386</v>
          </cell>
          <cell r="W79">
            <v>19860.650879566801</v>
          </cell>
          <cell r="X79">
            <v>21017.0706166583</v>
          </cell>
          <cell r="Y79">
            <v>22780.284028495</v>
          </cell>
          <cell r="Z79">
            <v>22718.637462376802</v>
          </cell>
          <cell r="AA79">
            <v>24702.503347452101</v>
          </cell>
          <cell r="AB79">
            <v>27369.068488986901</v>
          </cell>
          <cell r="AC79">
            <v>31504.5703753118</v>
          </cell>
          <cell r="AD79">
            <v>25815.012740524522</v>
          </cell>
        </row>
        <row r="80">
          <cell r="B80" t="str">
            <v>Thailand</v>
          </cell>
          <cell r="C80">
            <v>32353.3771543373</v>
          </cell>
          <cell r="D80">
            <v>34847.911285808303</v>
          </cell>
          <cell r="E80">
            <v>36590.963430993099</v>
          </cell>
          <cell r="F80">
            <v>40043.106342157203</v>
          </cell>
          <cell r="G80">
            <v>41798.734553983202</v>
          </cell>
          <cell r="H80">
            <v>38900.399729253404</v>
          </cell>
          <cell r="I80">
            <v>43096.5809294145</v>
          </cell>
          <cell r="J80">
            <v>50535.045891151494</v>
          </cell>
          <cell r="K80">
            <v>61666.953289263998</v>
          </cell>
          <cell r="L80">
            <v>72251.187621751102</v>
          </cell>
          <cell r="M80">
            <v>85640.026515762394</v>
          </cell>
          <cell r="N80">
            <v>96187.556037250208</v>
          </cell>
          <cell r="O80">
            <v>109426.058327319</v>
          </cell>
          <cell r="P80">
            <v>121795.521009697</v>
          </cell>
          <cell r="Q80">
            <v>144307.79324055702</v>
          </cell>
          <cell r="R80">
            <v>168018.56224982298</v>
          </cell>
          <cell r="S80">
            <v>181947.62666986798</v>
          </cell>
          <cell r="T80">
            <v>150891.45305781698</v>
          </cell>
          <cell r="U80">
            <v>111859.65943040099</v>
          </cell>
          <cell r="V80">
            <v>122629.745730968</v>
          </cell>
          <cell r="W80">
            <v>122725.247705559</v>
          </cell>
          <cell r="X80">
            <v>115536.405150354</v>
          </cell>
          <cell r="Y80">
            <v>126876.918690024</v>
          </cell>
          <cell r="Z80">
            <v>142640.054927991</v>
          </cell>
          <cell r="AA80">
            <v>161349.01430734497</v>
          </cell>
          <cell r="AB80">
            <v>176221.70697327799</v>
          </cell>
          <cell r="AC80">
            <v>206257.91974656802</v>
          </cell>
          <cell r="AD80">
            <v>162669.12292904119</v>
          </cell>
        </row>
        <row r="81">
          <cell r="B81" t="str">
            <v>Tonga</v>
          </cell>
          <cell r="C81">
            <v>56.081433643043802</v>
          </cell>
          <cell r="D81">
            <v>62.258808076529199</v>
          </cell>
          <cell r="E81">
            <v>62.0529999466603</v>
          </cell>
          <cell r="F81">
            <v>60.8759487568325</v>
          </cell>
          <cell r="G81">
            <v>64.212159437341001</v>
          </cell>
          <cell r="H81">
            <v>60.036476190785201</v>
          </cell>
          <cell r="I81">
            <v>71.350298398943892</v>
          </cell>
          <cell r="J81">
            <v>77.341602366520405</v>
          </cell>
          <cell r="K81">
            <v>90.926056077810998</v>
          </cell>
          <cell r="L81">
            <v>110.070557476212</v>
          </cell>
          <cell r="M81">
            <v>113.04216441169899</v>
          </cell>
          <cell r="N81">
            <v>135.03280151365598</v>
          </cell>
          <cell r="O81">
            <v>140.23271724340199</v>
          </cell>
          <cell r="P81">
            <v>144.90605348845301</v>
          </cell>
          <cell r="Q81">
            <v>149.417131216933</v>
          </cell>
          <cell r="R81">
            <v>160.81118930562198</v>
          </cell>
          <cell r="S81">
            <v>174.58493600067303</v>
          </cell>
          <cell r="T81">
            <v>172.976111525091</v>
          </cell>
          <cell r="U81">
            <v>167.164185898206</v>
          </cell>
          <cell r="V81">
            <v>155.10148508825799</v>
          </cell>
          <cell r="W81">
            <v>158.134356848495</v>
          </cell>
          <cell r="X81">
            <v>141.624185576787</v>
          </cell>
          <cell r="Y81">
            <v>142.57777543874701</v>
          </cell>
          <cell r="Z81">
            <v>159.202692228388</v>
          </cell>
          <cell r="AA81">
            <v>182.07801571490799</v>
          </cell>
          <cell r="AB81">
            <v>215.388457520749</v>
          </cell>
          <cell r="AC81">
            <v>224.05545362330801</v>
          </cell>
          <cell r="AD81">
            <v>184.66047890522</v>
          </cell>
        </row>
        <row r="82">
          <cell r="B82" t="str">
            <v>Tunisia</v>
          </cell>
          <cell r="C82">
            <v>8741.9751357860696</v>
          </cell>
          <cell r="D82">
            <v>8428.513245085931</v>
          </cell>
          <cell r="E82">
            <v>8133.4016737237498</v>
          </cell>
          <cell r="F82">
            <v>8350.1774849304402</v>
          </cell>
          <cell r="G82">
            <v>8254.8923766962289</v>
          </cell>
          <cell r="H82">
            <v>8410.0663922611311</v>
          </cell>
          <cell r="I82">
            <v>9018.1359897143284</v>
          </cell>
          <cell r="J82">
            <v>9696.2714228153891</v>
          </cell>
          <cell r="K82">
            <v>10096.2927855044</v>
          </cell>
          <cell r="L82">
            <v>10101.970240993</v>
          </cell>
          <cell r="M82">
            <v>12314.357281111199</v>
          </cell>
          <cell r="N82">
            <v>13009.7339390007</v>
          </cell>
          <cell r="O82">
            <v>18272.274988692898</v>
          </cell>
          <cell r="P82">
            <v>14608.946896482999</v>
          </cell>
          <cell r="Q82">
            <v>15632.4634242784</v>
          </cell>
          <cell r="R82">
            <v>18028.9701839712</v>
          </cell>
          <cell r="S82">
            <v>19587.322786110501</v>
          </cell>
          <cell r="T82">
            <v>18897.006962654799</v>
          </cell>
          <cell r="U82">
            <v>19835.326182521498</v>
          </cell>
          <cell r="V82">
            <v>20760.350050488101</v>
          </cell>
          <cell r="W82">
            <v>19455.599300087499</v>
          </cell>
          <cell r="X82">
            <v>19988.3227914089</v>
          </cell>
          <cell r="Y82">
            <v>21053.948232204901</v>
          </cell>
          <cell r="Z82">
            <v>25000.2651747891</v>
          </cell>
          <cell r="AA82">
            <v>28129.265355279</v>
          </cell>
          <cell r="AB82">
            <v>28958.917835671302</v>
          </cell>
          <cell r="AC82">
            <v>30619.9018385823</v>
          </cell>
          <cell r="AD82">
            <v>26752.459687305323</v>
          </cell>
        </row>
        <row r="83">
          <cell r="B83" t="str">
            <v>Turkmenistan</v>
          </cell>
          <cell r="O83">
            <v>950.61996705965998</v>
          </cell>
          <cell r="P83">
            <v>5362.7779198428898</v>
          </cell>
          <cell r="Q83">
            <v>3633.3333333333303</v>
          </cell>
          <cell r="R83">
            <v>5873.8738738738703</v>
          </cell>
          <cell r="S83">
            <v>2379.2817679558002</v>
          </cell>
          <cell r="T83">
            <v>2681.14252098309</v>
          </cell>
          <cell r="U83">
            <v>2861.8819051946903</v>
          </cell>
          <cell r="V83">
            <v>3857.1153846153798</v>
          </cell>
          <cell r="W83">
            <v>5022.1153846153802</v>
          </cell>
          <cell r="X83">
            <v>6933.4615384615399</v>
          </cell>
          <cell r="Y83">
            <v>8700</v>
          </cell>
          <cell r="Z83">
            <v>11424.2307692308</v>
          </cell>
          <cell r="AA83">
            <v>14195.5769230769</v>
          </cell>
          <cell r="AB83">
            <v>17174.4230769231</v>
          </cell>
          <cell r="AC83">
            <v>21845.8661538462</v>
          </cell>
          <cell r="AD83">
            <v>14668.0193846154</v>
          </cell>
        </row>
        <row r="84">
          <cell r="B84" t="str">
            <v>Ukraine</v>
          </cell>
          <cell r="O84">
            <v>20784.329458197899</v>
          </cell>
          <cell r="P84">
            <v>29654.6</v>
          </cell>
          <cell r="Q84">
            <v>36477.848484848502</v>
          </cell>
          <cell r="R84">
            <v>37023.036492887695</v>
          </cell>
          <cell r="S84">
            <v>44596.897020197299</v>
          </cell>
          <cell r="T84">
            <v>50149.053130237102</v>
          </cell>
          <cell r="U84">
            <v>41891.7925683953</v>
          </cell>
          <cell r="V84">
            <v>31568.732082139701</v>
          </cell>
          <cell r="W84">
            <v>31261.718319179403</v>
          </cell>
          <cell r="X84">
            <v>38008.637057443899</v>
          </cell>
          <cell r="Y84">
            <v>42392.896031239405</v>
          </cell>
          <cell r="Z84">
            <v>50132.953288202996</v>
          </cell>
          <cell r="AA84">
            <v>64883.060725700307</v>
          </cell>
          <cell r="AB84">
            <v>86044.373185710996</v>
          </cell>
          <cell r="AC84">
            <v>106072.018742952</v>
          </cell>
          <cell r="AD84">
            <v>69905.060394761153</v>
          </cell>
        </row>
        <row r="85">
          <cell r="B85" t="str">
            <v>Vanuatu</v>
          </cell>
          <cell r="C85">
            <v>108.13839840647501</v>
          </cell>
          <cell r="D85">
            <v>101.524571603204</v>
          </cell>
          <cell r="E85">
            <v>102.166268610503</v>
          </cell>
          <cell r="F85">
            <v>104.747876605656</v>
          </cell>
          <cell r="G85">
            <v>127.51071592506399</v>
          </cell>
          <cell r="H85">
            <v>121.22114051756499</v>
          </cell>
          <cell r="I85">
            <v>117.73876877273</v>
          </cell>
          <cell r="J85">
            <v>125.13016410906199</v>
          </cell>
          <cell r="K85">
            <v>147.36055996893899</v>
          </cell>
          <cell r="L85">
            <v>144.63702190039299</v>
          </cell>
          <cell r="M85">
            <v>156.799456988896</v>
          </cell>
          <cell r="N85">
            <v>186.93491340366299</v>
          </cell>
          <cell r="O85">
            <v>195.15825652670802</v>
          </cell>
          <cell r="P85">
            <v>200.96507507113</v>
          </cell>
          <cell r="Q85">
            <v>219.89400512584501</v>
          </cell>
          <cell r="R85">
            <v>233.80170784097402</v>
          </cell>
          <cell r="S85">
            <v>245.28737999499899</v>
          </cell>
          <cell r="T85">
            <v>255.88607466673301</v>
          </cell>
          <cell r="U85">
            <v>254.26182115379498</v>
          </cell>
          <cell r="V85">
            <v>251.008022358582</v>
          </cell>
          <cell r="W85">
            <v>244.557174237477</v>
          </cell>
          <cell r="X85">
            <v>234.96258064516101</v>
          </cell>
          <cell r="Y85">
            <v>229.557346232594</v>
          </cell>
          <cell r="Z85">
            <v>279.75475185334096</v>
          </cell>
          <cell r="AA85">
            <v>329.73432328473001</v>
          </cell>
          <cell r="AB85">
            <v>367.74857927457299</v>
          </cell>
          <cell r="AC85">
            <v>387.20681505801804</v>
          </cell>
          <cell r="AD85">
            <v>318.8003631406512</v>
          </cell>
        </row>
        <row r="86">
          <cell r="B86" t="str">
            <v>Bangladesh</v>
          </cell>
          <cell r="C86">
            <v>19506.6236657095</v>
          </cell>
          <cell r="D86">
            <v>19010.611086947702</v>
          </cell>
          <cell r="E86">
            <v>17407.814039653102</v>
          </cell>
          <cell r="F86">
            <v>18242.524758728399</v>
          </cell>
          <cell r="G86">
            <v>20740.982947812998</v>
          </cell>
          <cell r="H86">
            <v>21336.889178892001</v>
          </cell>
          <cell r="I86">
            <v>22369.955503520599</v>
          </cell>
          <cell r="J86">
            <v>24679.2928341025</v>
          </cell>
          <cell r="K86">
            <v>26636.525957481703</v>
          </cell>
          <cell r="L86">
            <v>29344.375581034998</v>
          </cell>
          <cell r="M86">
            <v>30496.697769689799</v>
          </cell>
          <cell r="N86">
            <v>31432.307831736602</v>
          </cell>
          <cell r="O86">
            <v>31438.656200745801</v>
          </cell>
          <cell r="P86">
            <v>32954.242532477801</v>
          </cell>
          <cell r="Q86">
            <v>35801.746699714698</v>
          </cell>
          <cell r="R86">
            <v>39579.830190692803</v>
          </cell>
          <cell r="S86">
            <v>41515.9953934562</v>
          </cell>
          <cell r="T86">
            <v>43387.963050843297</v>
          </cell>
          <cell r="U86">
            <v>44757.2717871844</v>
          </cell>
          <cell r="V86">
            <v>46529.395706258903</v>
          </cell>
          <cell r="W86">
            <v>47047.978264343896</v>
          </cell>
          <cell r="X86">
            <v>47193.949348942799</v>
          </cell>
          <cell r="Y86">
            <v>49559.589206744102</v>
          </cell>
          <cell r="Z86">
            <v>54475.732088920304</v>
          </cell>
          <cell r="AA86">
            <v>59120.203979013502</v>
          </cell>
          <cell r="AB86">
            <v>61280.335786846896</v>
          </cell>
          <cell r="AC86">
            <v>65215.707620883295</v>
          </cell>
          <cell r="AD86">
            <v>57930.313736481614</v>
          </cell>
        </row>
        <row r="87">
          <cell r="B87" t="str">
            <v>Bhutan</v>
          </cell>
          <cell r="C87">
            <v>130.81756289213001</v>
          </cell>
          <cell r="D87">
            <v>147.36560806073001</v>
          </cell>
          <cell r="E87">
            <v>154.92470857622899</v>
          </cell>
          <cell r="F87">
            <v>173.99121062710398</v>
          </cell>
          <cell r="G87">
            <v>170.62858972434</v>
          </cell>
          <cell r="H87">
            <v>175.12301760184502</v>
          </cell>
          <cell r="I87">
            <v>207.260544707815</v>
          </cell>
          <cell r="J87">
            <v>249.331362894563</v>
          </cell>
          <cell r="K87">
            <v>269.25858818336803</v>
          </cell>
          <cell r="L87">
            <v>258.77434251620303</v>
          </cell>
          <cell r="M87">
            <v>278.59214827896898</v>
          </cell>
          <cell r="N87">
            <v>237.40063172217702</v>
          </cell>
          <cell r="O87">
            <v>238.904374520348</v>
          </cell>
          <cell r="P87">
            <v>224.68585707123202</v>
          </cell>
          <cell r="Q87">
            <v>263.99102503662903</v>
          </cell>
          <cell r="R87">
            <v>293.90967653154001</v>
          </cell>
          <cell r="S87">
            <v>320.90821330341402</v>
          </cell>
          <cell r="T87">
            <v>367.31793159334404</v>
          </cell>
          <cell r="U87">
            <v>411.930190153686</v>
          </cell>
          <cell r="V87">
            <v>430.31227987790601</v>
          </cell>
          <cell r="W87">
            <v>459.67318748754002</v>
          </cell>
          <cell r="X87">
            <v>492.73550334123701</v>
          </cell>
          <cell r="Y87">
            <v>544.57581414644301</v>
          </cell>
          <cell r="Z87">
            <v>610.66138118088895</v>
          </cell>
          <cell r="AA87">
            <v>708.61043822946499</v>
          </cell>
          <cell r="AB87">
            <v>827.50504371217198</v>
          </cell>
          <cell r="AC87">
            <v>982.59505186611295</v>
          </cell>
          <cell r="AD87">
            <v>734.78954582701635</v>
          </cell>
        </row>
        <row r="88">
          <cell r="B88" t="str">
            <v>Cambodia</v>
          </cell>
          <cell r="C88">
            <v>132.07156646737599</v>
          </cell>
          <cell r="D88">
            <v>132.07156646737599</v>
          </cell>
          <cell r="E88">
            <v>132.07156646737599</v>
          </cell>
          <cell r="F88">
            <v>150.31788358689599</v>
          </cell>
          <cell r="G88">
            <v>168.15368278384398</v>
          </cell>
          <cell r="H88">
            <v>186.72329322000598</v>
          </cell>
          <cell r="I88">
            <v>205.399814786684</v>
          </cell>
          <cell r="J88">
            <v>140.83283579729201</v>
          </cell>
          <cell r="K88">
            <v>276.09814875064797</v>
          </cell>
          <cell r="L88">
            <v>346.36041149684098</v>
          </cell>
          <cell r="M88">
            <v>899.37892469532903</v>
          </cell>
          <cell r="N88">
            <v>2010.8313608746</v>
          </cell>
          <cell r="O88">
            <v>2438.87413417168</v>
          </cell>
          <cell r="P88">
            <v>2426.5100109210002</v>
          </cell>
          <cell r="Q88">
            <v>2759.6434584722501</v>
          </cell>
          <cell r="R88">
            <v>3420.2097342208103</v>
          </cell>
          <cell r="S88">
            <v>3481.33481573581</v>
          </cell>
          <cell r="T88">
            <v>3386.6502820804099</v>
          </cell>
          <cell r="U88">
            <v>3105.1423826375203</v>
          </cell>
          <cell r="V88">
            <v>3515.8585766739702</v>
          </cell>
          <cell r="W88">
            <v>3655.1737309710002</v>
          </cell>
          <cell r="X88">
            <v>3970.0954685644997</v>
          </cell>
          <cell r="Y88">
            <v>4280.2654613840505</v>
          </cell>
          <cell r="Z88">
            <v>4585.4547241277905</v>
          </cell>
          <cell r="AA88">
            <v>5306.6143838678199</v>
          </cell>
          <cell r="AB88">
            <v>6232.6122885423702</v>
          </cell>
          <cell r="AC88">
            <v>7095.5011387730001</v>
          </cell>
          <cell r="AD88">
            <v>5500.0895993390059</v>
          </cell>
        </row>
        <row r="89">
          <cell r="B89" t="str">
            <v>Haiti</v>
          </cell>
          <cell r="C89">
            <v>1545.69152069543</v>
          </cell>
          <cell r="D89">
            <v>1701.6007582662201</v>
          </cell>
          <cell r="E89">
            <v>1769.76871712046</v>
          </cell>
          <cell r="F89">
            <v>1899.5432751903002</v>
          </cell>
          <cell r="G89">
            <v>2104.8031359425199</v>
          </cell>
          <cell r="H89">
            <v>2337.24981439971</v>
          </cell>
          <cell r="I89">
            <v>2596.9136660300196</v>
          </cell>
          <cell r="J89">
            <v>1279.44755521208</v>
          </cell>
          <cell r="K89">
            <v>841.29079953644407</v>
          </cell>
          <cell r="L89">
            <v>777.69475533468596</v>
          </cell>
          <cell r="M89">
            <v>989.89374860943008</v>
          </cell>
          <cell r="N89">
            <v>887.78381066357906</v>
          </cell>
          <cell r="O89">
            <v>532.89567939250901</v>
          </cell>
          <cell r="P89">
            <v>610.28127251285503</v>
          </cell>
          <cell r="Q89">
            <v>1731.08914448735</v>
          </cell>
          <cell r="R89">
            <v>2541.5845415224098</v>
          </cell>
          <cell r="S89">
            <v>2864.2880279116303</v>
          </cell>
          <cell r="T89">
            <v>3115.5468148120403</v>
          </cell>
          <cell r="U89">
            <v>3639.2171083916101</v>
          </cell>
          <cell r="V89">
            <v>3972.33203671508</v>
          </cell>
          <cell r="W89">
            <v>3514.37354686354</v>
          </cell>
          <cell r="X89">
            <v>3415.56145108482</v>
          </cell>
          <cell r="Y89">
            <v>3096.6880896033003</v>
          </cell>
          <cell r="Z89">
            <v>2683.5022271529901</v>
          </cell>
          <cell r="AA89">
            <v>3531.0897332706199</v>
          </cell>
          <cell r="AB89">
            <v>3983.3790402534601</v>
          </cell>
          <cell r="AC89">
            <v>4472.8162302294095</v>
          </cell>
          <cell r="AD89">
            <v>3553.4950641019559</v>
          </cell>
        </row>
        <row r="90">
          <cell r="B90" t="str">
            <v>India</v>
          </cell>
          <cell r="C90">
            <v>176623.70515122599</v>
          </cell>
          <cell r="D90">
            <v>189022.144469975</v>
          </cell>
          <cell r="E90">
            <v>195434.35210445098</v>
          </cell>
          <cell r="F90">
            <v>211259.90997992802</v>
          </cell>
          <cell r="G90">
            <v>211999.73473306801</v>
          </cell>
          <cell r="H90">
            <v>219901.346556409</v>
          </cell>
          <cell r="I90">
            <v>242060.20694187502</v>
          </cell>
          <cell r="J90">
            <v>267136.02391344</v>
          </cell>
          <cell r="K90">
            <v>293120.57584301301</v>
          </cell>
          <cell r="L90">
            <v>291957.520055275</v>
          </cell>
          <cell r="M90">
            <v>315566.83495249198</v>
          </cell>
          <cell r="N90">
            <v>280078.85061209998</v>
          </cell>
          <cell r="O90">
            <v>281750.08054761903</v>
          </cell>
          <cell r="P90">
            <v>274825.70074513304</v>
          </cell>
          <cell r="Q90">
            <v>313010.58219942503</v>
          </cell>
          <cell r="R90">
            <v>355623.610712405</v>
          </cell>
          <cell r="S90">
            <v>376355.14644354902</v>
          </cell>
          <cell r="T90">
            <v>409979.59497994301</v>
          </cell>
          <cell r="U90">
            <v>412685.40864631301</v>
          </cell>
          <cell r="V90">
            <v>440759.93556099199</v>
          </cell>
          <cell r="W90">
            <v>461329.008544265</v>
          </cell>
          <cell r="X90">
            <v>473866.91428601602</v>
          </cell>
          <cell r="Y90">
            <v>494848.45637137303</v>
          </cell>
          <cell r="Z90">
            <v>576547.15997409797</v>
          </cell>
          <cell r="AA90">
            <v>667342.41511766694</v>
          </cell>
          <cell r="AB90">
            <v>780783.87022692699</v>
          </cell>
          <cell r="AC90">
            <v>886866.78717597399</v>
          </cell>
          <cell r="AD90">
            <v>681277.73777320771</v>
          </cell>
        </row>
        <row r="91">
          <cell r="B91" t="str">
            <v>Kyrgyz Republic</v>
          </cell>
          <cell r="O91">
            <v>920.49685413235409</v>
          </cell>
          <cell r="P91">
            <v>666.83690826614804</v>
          </cell>
          <cell r="Q91">
            <v>1109.5676289769899</v>
          </cell>
          <cell r="R91">
            <v>1493.5799605244099</v>
          </cell>
          <cell r="S91">
            <v>1812.5251957063799</v>
          </cell>
          <cell r="T91">
            <v>1762.8353588059299</v>
          </cell>
          <cell r="U91">
            <v>1673.97225131185</v>
          </cell>
          <cell r="V91">
            <v>1266.6349511921799</v>
          </cell>
          <cell r="W91">
            <v>1367.92821076315</v>
          </cell>
          <cell r="X91">
            <v>1525.24405029476</v>
          </cell>
          <cell r="Y91">
            <v>1606.4311436053201</v>
          </cell>
          <cell r="Z91">
            <v>1919.1784297376798</v>
          </cell>
          <cell r="AA91">
            <v>2214.5890577935197</v>
          </cell>
          <cell r="AB91">
            <v>2459.5846750191899</v>
          </cell>
          <cell r="AC91">
            <v>2821.8027938607001</v>
          </cell>
          <cell r="AD91">
            <v>2204.3172200032823</v>
          </cell>
        </row>
        <row r="92">
          <cell r="B92" t="str">
            <v>Lao PDR</v>
          </cell>
          <cell r="C92">
            <v>956.87741407707699</v>
          </cell>
          <cell r="D92">
            <v>559.20215579510602</v>
          </cell>
          <cell r="E92">
            <v>559.583400014056</v>
          </cell>
          <cell r="F92">
            <v>1023.7382653139799</v>
          </cell>
          <cell r="G92">
            <v>1465.8148251505002</v>
          </cell>
          <cell r="H92">
            <v>1843.2119829350499</v>
          </cell>
          <cell r="I92">
            <v>1288.8623497159899</v>
          </cell>
          <cell r="J92">
            <v>907.83500460572895</v>
          </cell>
          <cell r="K92">
            <v>591.39192134367306</v>
          </cell>
          <cell r="L92">
            <v>730.47946250602104</v>
          </cell>
          <cell r="M92">
            <v>871.55049786628706</v>
          </cell>
          <cell r="N92">
            <v>1027.02702702703</v>
          </cell>
          <cell r="O92">
            <v>1177.54532775453</v>
          </cell>
          <cell r="P92">
            <v>1326.35983263598</v>
          </cell>
          <cell r="Q92">
            <v>1541.02920723227</v>
          </cell>
          <cell r="R92">
            <v>1790.5362776025199</v>
          </cell>
          <cell r="S92">
            <v>1863.62900178157</v>
          </cell>
          <cell r="T92">
            <v>1758.42650109034</v>
          </cell>
          <cell r="U92">
            <v>1285.6276531231099</v>
          </cell>
          <cell r="V92">
            <v>1472.99145750143</v>
          </cell>
          <cell r="W92">
            <v>1735.1191051170201</v>
          </cell>
          <cell r="X92">
            <v>1761.6915861811001</v>
          </cell>
          <cell r="Y92">
            <v>1829.5019545134401</v>
          </cell>
          <cell r="Z92">
            <v>2148.87198661808</v>
          </cell>
          <cell r="AA92">
            <v>2508.0458771478402</v>
          </cell>
          <cell r="AB92">
            <v>2884.7068897255599</v>
          </cell>
          <cell r="AC92">
            <v>3533.9145551321099</v>
          </cell>
          <cell r="AD92">
            <v>2581.0082526274064</v>
          </cell>
        </row>
        <row r="93">
          <cell r="B93" t="str">
            <v>Mongolia</v>
          </cell>
          <cell r="C93">
            <v>2282.1284573627499</v>
          </cell>
          <cell r="D93">
            <v>2387.74939009524</v>
          </cell>
          <cell r="E93">
            <v>2478.8823358199702</v>
          </cell>
          <cell r="F93">
            <v>2569.5895001868798</v>
          </cell>
          <cell r="G93">
            <v>2373.5357566796902</v>
          </cell>
          <cell r="H93">
            <v>2756.4412300784202</v>
          </cell>
          <cell r="I93">
            <v>3042.4838615338499</v>
          </cell>
          <cell r="J93">
            <v>3418.8735051498302</v>
          </cell>
          <cell r="K93">
            <v>3433.66682975708</v>
          </cell>
          <cell r="L93">
            <v>3576.9803086492698</v>
          </cell>
          <cell r="M93">
            <v>2240.8994274290703</v>
          </cell>
          <cell r="N93">
            <v>2360.2580692520601</v>
          </cell>
          <cell r="O93">
            <v>1319.9442487404999</v>
          </cell>
          <cell r="P93">
            <v>660.43700780927611</v>
          </cell>
          <cell r="Q93">
            <v>786.00418955011594</v>
          </cell>
          <cell r="R93">
            <v>1226.56761145376</v>
          </cell>
          <cell r="S93">
            <v>1178.98504879605</v>
          </cell>
          <cell r="T93">
            <v>1053.9791701162599</v>
          </cell>
          <cell r="U93">
            <v>972.128800160281</v>
          </cell>
          <cell r="V93">
            <v>905.54386351612709</v>
          </cell>
          <cell r="W93">
            <v>947.45233602323697</v>
          </cell>
          <cell r="X93">
            <v>1018.14773311721</v>
          </cell>
          <cell r="Y93">
            <v>1121.2219642530099</v>
          </cell>
          <cell r="Z93">
            <v>1285.3253876845899</v>
          </cell>
          <cell r="AA93">
            <v>1625.2041639911099</v>
          </cell>
          <cell r="AB93">
            <v>2094.4203442421199</v>
          </cell>
          <cell r="AC93">
            <v>2802.7465940879601</v>
          </cell>
          <cell r="AD93">
            <v>1785.7836908517579</v>
          </cell>
        </row>
        <row r="94">
          <cell r="B94" t="str">
            <v>Myanmar</v>
          </cell>
          <cell r="C94">
            <v>6255.2245586833797</v>
          </cell>
          <cell r="D94">
            <v>6295.9595747991907</v>
          </cell>
          <cell r="E94">
            <v>6355.2502255503496</v>
          </cell>
          <cell r="F94">
            <v>6557.4753154434502</v>
          </cell>
          <cell r="G94">
            <v>6694.7444825030707</v>
          </cell>
          <cell r="H94">
            <v>7333.26392842321</v>
          </cell>
          <cell r="I94">
            <v>8853.9365681511499</v>
          </cell>
          <cell r="J94">
            <v>11274.577058655999</v>
          </cell>
          <cell r="K94">
            <v>12620.624497901099</v>
          </cell>
          <cell r="L94">
            <v>19875.977790290399</v>
          </cell>
          <cell r="M94">
            <v>2788.4973765258201</v>
          </cell>
          <cell r="N94">
            <v>2377.3515220576401</v>
          </cell>
          <cell r="O94">
            <v>2684.0955479445697</v>
          </cell>
          <cell r="P94">
            <v>3138.5159107956601</v>
          </cell>
          <cell r="Q94">
            <v>4119.6885286226607</v>
          </cell>
          <cell r="R94">
            <v>5486.5095436133797</v>
          </cell>
          <cell r="S94">
            <v>4955.3806903114701</v>
          </cell>
          <cell r="T94">
            <v>4656.2118315245998</v>
          </cell>
          <cell r="U94">
            <v>6459.4621037042598</v>
          </cell>
          <cell r="V94">
            <v>8486.8336661112389</v>
          </cell>
          <cell r="W94">
            <v>8905.0689506970393</v>
          </cell>
          <cell r="X94">
            <v>6477.7897740553199</v>
          </cell>
          <cell r="Y94">
            <v>6777.6327778430004</v>
          </cell>
          <cell r="Z94">
            <v>10467.109152180101</v>
          </cell>
          <cell r="AA94">
            <v>10785.774743107</v>
          </cell>
          <cell r="AB94">
            <v>12150.830727169399</v>
          </cell>
          <cell r="AC94">
            <v>13001.568095184201</v>
          </cell>
          <cell r="AD94">
            <v>10636.583099096741</v>
          </cell>
        </row>
        <row r="95">
          <cell r="B95" t="str">
            <v>Nepal</v>
          </cell>
          <cell r="C95">
            <v>1844.29103711431</v>
          </cell>
          <cell r="D95">
            <v>2097.9968849849802</v>
          </cell>
          <cell r="E95">
            <v>2129.0300349784798</v>
          </cell>
          <cell r="F95">
            <v>2261.8194312363798</v>
          </cell>
          <cell r="G95">
            <v>1965.10261577338</v>
          </cell>
          <cell r="H95">
            <v>2352.82828282828</v>
          </cell>
          <cell r="I95">
            <v>2814.3434343434301</v>
          </cell>
          <cell r="J95">
            <v>2943.0414746543797</v>
          </cell>
          <cell r="K95">
            <v>3464.2342342342299</v>
          </cell>
          <cell r="L95">
            <v>3473.50194552529</v>
          </cell>
          <cell r="M95">
            <v>3618.4744576626999</v>
          </cell>
          <cell r="N95">
            <v>3921.4760848907199</v>
          </cell>
          <cell r="O95">
            <v>3401.21158129176</v>
          </cell>
          <cell r="P95">
            <v>3660.0416666666702</v>
          </cell>
          <cell r="Q95">
            <v>4066.7755102040796</v>
          </cell>
          <cell r="R95">
            <v>4401.10441767068</v>
          </cell>
          <cell r="S95">
            <v>4521.58038147139</v>
          </cell>
          <cell r="T95">
            <v>4918.6919165351601</v>
          </cell>
          <cell r="U95">
            <v>4856.2550443906393</v>
          </cell>
          <cell r="V95">
            <v>5033.6423841059595</v>
          </cell>
          <cell r="W95">
            <v>5494.2522079050195</v>
          </cell>
          <cell r="X95">
            <v>5595.5782312925203</v>
          </cell>
          <cell r="Y95">
            <v>5568.37876991966</v>
          </cell>
          <cell r="Z95">
            <v>5873.1984083648404</v>
          </cell>
          <cell r="AA95">
            <v>6757.41750749932</v>
          </cell>
          <cell r="AB95">
            <v>7515.3726434376595</v>
          </cell>
          <cell r="AC95">
            <v>7993.5164184960404</v>
          </cell>
          <cell r="AD95">
            <v>6741.5767495435039</v>
          </cell>
        </row>
        <row r="96">
          <cell r="B96" t="str">
            <v>Pakistan</v>
          </cell>
          <cell r="C96">
            <v>28632.287834065799</v>
          </cell>
          <cell r="D96">
            <v>30837.934574155799</v>
          </cell>
          <cell r="E96">
            <v>31302.5233964008</v>
          </cell>
          <cell r="F96">
            <v>32338.756197854203</v>
          </cell>
          <cell r="G96">
            <v>33762.328863371302</v>
          </cell>
          <cell r="H96">
            <v>34940.822941919796</v>
          </cell>
          <cell r="I96">
            <v>36432.205804599595</v>
          </cell>
          <cell r="J96">
            <v>38982.861679725196</v>
          </cell>
          <cell r="K96">
            <v>42241.272046233498</v>
          </cell>
          <cell r="L96">
            <v>43868.8187742585</v>
          </cell>
          <cell r="M96">
            <v>48043.542164570506</v>
          </cell>
          <cell r="N96">
            <v>55007.470337323401</v>
          </cell>
          <cell r="O96">
            <v>59407.169877121705</v>
          </cell>
          <cell r="P96">
            <v>62879.9860192419</v>
          </cell>
          <cell r="Q96">
            <v>63388.662155753103</v>
          </cell>
          <cell r="R96">
            <v>74065.990890276895</v>
          </cell>
          <cell r="S96">
            <v>77344.574118662902</v>
          </cell>
          <cell r="T96">
            <v>76261.325938759604</v>
          </cell>
          <cell r="U96">
            <v>75966.478448419904</v>
          </cell>
          <cell r="V96">
            <v>71248.024921370408</v>
          </cell>
          <cell r="W96">
            <v>74080.317028511694</v>
          </cell>
          <cell r="X96">
            <v>71457.2120039609</v>
          </cell>
          <cell r="Y96">
            <v>71853.664562808204</v>
          </cell>
          <cell r="Z96">
            <v>82591.55002224099</v>
          </cell>
          <cell r="AA96">
            <v>98093.856375428601</v>
          </cell>
          <cell r="AB96">
            <v>110970.142535468</v>
          </cell>
          <cell r="AC96">
            <v>128995.850297185</v>
          </cell>
          <cell r="AD96">
            <v>98501.012758626166</v>
          </cell>
        </row>
        <row r="97">
          <cell r="B97" t="str">
            <v>Papua New Guinea</v>
          </cell>
          <cell r="C97">
            <v>2767.3031026252997</v>
          </cell>
          <cell r="D97">
            <v>2715.6454491374202</v>
          </cell>
          <cell r="E97">
            <v>2576</v>
          </cell>
          <cell r="F97">
            <v>2572.113655437</v>
          </cell>
          <cell r="G97">
            <v>2375.64303287855</v>
          </cell>
          <cell r="H97">
            <v>2200.3000000000002</v>
          </cell>
          <cell r="I97">
            <v>2393.63673805601</v>
          </cell>
          <cell r="J97">
            <v>2630.6574165840798</v>
          </cell>
          <cell r="K97">
            <v>3657.4362524518297</v>
          </cell>
          <cell r="L97">
            <v>3558.8922645477901</v>
          </cell>
          <cell r="M97">
            <v>3219.5938873770097</v>
          </cell>
          <cell r="N97">
            <v>3787.2899159663903</v>
          </cell>
          <cell r="O97">
            <v>4377.9805100559797</v>
          </cell>
          <cell r="P97">
            <v>4974.5502861815203</v>
          </cell>
          <cell r="Q97">
            <v>5502.78606965174</v>
          </cell>
          <cell r="R97">
            <v>4853.6394264671308</v>
          </cell>
          <cell r="S97">
            <v>5152.5745051945096</v>
          </cell>
          <cell r="T97">
            <v>4936.9595536959605</v>
          </cell>
          <cell r="U97">
            <v>3789.2590074779096</v>
          </cell>
          <cell r="V97">
            <v>3462.44656234067</v>
          </cell>
          <cell r="W97">
            <v>3527.9750688505601</v>
          </cell>
          <cell r="X97">
            <v>3082.48584220358</v>
          </cell>
          <cell r="Y97">
            <v>2902.1936704763302</v>
          </cell>
          <cell r="Z97">
            <v>3502.6895955851601</v>
          </cell>
          <cell r="AA97">
            <v>3514.3746007055402</v>
          </cell>
          <cell r="AB97">
            <v>4010.9824020082101</v>
          </cell>
          <cell r="AC97">
            <v>4338.0140169308497</v>
          </cell>
          <cell r="AD97">
            <v>3653.6508571412182</v>
          </cell>
        </row>
        <row r="98">
          <cell r="B98" t="str">
            <v>Rwanda</v>
          </cell>
          <cell r="C98">
            <v>1310.1036975450199</v>
          </cell>
          <cell r="D98">
            <v>1487.21030850945</v>
          </cell>
          <cell r="E98">
            <v>1586.51914018516</v>
          </cell>
          <cell r="F98">
            <v>1694.7782292904501</v>
          </cell>
          <cell r="G98">
            <v>1623.7381037556099</v>
          </cell>
          <cell r="H98">
            <v>1928.7282758254401</v>
          </cell>
          <cell r="I98">
            <v>2184.8490194800002</v>
          </cell>
          <cell r="J98">
            <v>2425.9967323191399</v>
          </cell>
          <cell r="K98">
            <v>2595.8307456403099</v>
          </cell>
          <cell r="L98">
            <v>2710.4086946106299</v>
          </cell>
          <cell r="M98">
            <v>2591.80992736077</v>
          </cell>
          <cell r="N98">
            <v>1911.9705929359102</v>
          </cell>
          <cell r="O98">
            <v>2028.9896552106898</v>
          </cell>
          <cell r="P98">
            <v>1971.52505605598</v>
          </cell>
          <cell r="Q98">
            <v>1178.3615230436999</v>
          </cell>
          <cell r="R98">
            <v>1293.4242275659899</v>
          </cell>
          <cell r="S98">
            <v>1383.64064016214</v>
          </cell>
          <cell r="T98">
            <v>1846.42011365845</v>
          </cell>
          <cell r="U98">
            <v>1980.5657978448901</v>
          </cell>
          <cell r="V98">
            <v>1908.90305651062</v>
          </cell>
          <cell r="W98">
            <v>1793.6469721400099</v>
          </cell>
          <cell r="X98">
            <v>1703.5684623378099</v>
          </cell>
          <cell r="Y98">
            <v>1732.0178297173102</v>
          </cell>
          <cell r="Z98">
            <v>1683.7790398985799</v>
          </cell>
          <cell r="AA98">
            <v>1834.72484541469</v>
          </cell>
          <cell r="AB98">
            <v>2153.4937027456099</v>
          </cell>
          <cell r="AC98">
            <v>2396.9727267685598</v>
          </cell>
          <cell r="AD98">
            <v>1960.19762890895</v>
          </cell>
        </row>
        <row r="99">
          <cell r="B99" t="str">
            <v>Tajikistan</v>
          </cell>
          <cell r="O99">
            <v>291.33602901409301</v>
          </cell>
          <cell r="P99">
            <v>677.98032991945104</v>
          </cell>
          <cell r="Q99">
            <v>829.36571892584197</v>
          </cell>
          <cell r="R99">
            <v>569.30146789796299</v>
          </cell>
          <cell r="S99">
            <v>1051.6937064924</v>
          </cell>
          <cell r="T99">
            <v>1121.2847784345402</v>
          </cell>
          <cell r="U99">
            <v>1320.0311595338098</v>
          </cell>
          <cell r="V99">
            <v>1086.6857431408901</v>
          </cell>
          <cell r="W99">
            <v>990.96809580400202</v>
          </cell>
          <cell r="X99">
            <v>1056.8488046032401</v>
          </cell>
          <cell r="Y99">
            <v>1211.8918775381599</v>
          </cell>
          <cell r="Z99">
            <v>1554.7349802250501</v>
          </cell>
          <cell r="AA99">
            <v>2073.2184231821502</v>
          </cell>
          <cell r="AB99">
            <v>2310.7440381832798</v>
          </cell>
          <cell r="AC99">
            <v>2811.3260973802298</v>
          </cell>
          <cell r="AD99">
            <v>1992.3830833017739</v>
          </cell>
        </row>
        <row r="100">
          <cell r="B100" t="str">
            <v>Uzbekistan</v>
          </cell>
          <cell r="O100">
            <v>3570.9614135704901</v>
          </cell>
          <cell r="P100">
            <v>5501.8808911860006</v>
          </cell>
          <cell r="Q100">
            <v>6521.3301150498801</v>
          </cell>
          <cell r="R100">
            <v>10167.756401287199</v>
          </cell>
          <cell r="S100">
            <v>13922.375436300801</v>
          </cell>
          <cell r="T100">
            <v>14704.6106676083</v>
          </cell>
          <cell r="U100">
            <v>14948.1355902386</v>
          </cell>
          <cell r="V100">
            <v>17041.4186640527</v>
          </cell>
          <cell r="W100">
            <v>13717.3361625178</v>
          </cell>
          <cell r="X100">
            <v>11631.694345862699</v>
          </cell>
          <cell r="Y100">
            <v>9657.0675833102996</v>
          </cell>
          <cell r="Z100">
            <v>10128.6712850566</v>
          </cell>
          <cell r="AA100">
            <v>12001.453075368201</v>
          </cell>
          <cell r="AB100">
            <v>13669.566467754701</v>
          </cell>
          <cell r="AC100">
            <v>16088.249164462501</v>
          </cell>
          <cell r="AD100">
            <v>12309.001515190461</v>
          </cell>
        </row>
        <row r="101">
          <cell r="B101" t="str">
            <v>Vietnam</v>
          </cell>
          <cell r="C101">
            <v>27846.6261393762</v>
          </cell>
          <cell r="D101">
            <v>13875.0147194235</v>
          </cell>
          <cell r="E101">
            <v>18404.943852510001</v>
          </cell>
          <cell r="F101">
            <v>27725.8349652</v>
          </cell>
          <cell r="G101">
            <v>48176.689869460504</v>
          </cell>
          <cell r="H101">
            <v>14999.242168115399</v>
          </cell>
          <cell r="I101">
            <v>33872.677273220506</v>
          </cell>
          <cell r="J101">
            <v>42045.011704520803</v>
          </cell>
          <cell r="K101">
            <v>23234.130859375</v>
          </cell>
          <cell r="L101">
            <v>6293.31093884641</v>
          </cell>
          <cell r="M101">
            <v>6471.7448956846602</v>
          </cell>
          <cell r="N101">
            <v>7642.3965137307196</v>
          </cell>
          <cell r="O101">
            <v>9866.9977526718794</v>
          </cell>
          <cell r="P101">
            <v>13180.9556626714</v>
          </cell>
          <cell r="Q101">
            <v>16278.8181054263</v>
          </cell>
          <cell r="R101">
            <v>20737.0123184964</v>
          </cell>
          <cell r="S101">
            <v>24657.335291472598</v>
          </cell>
          <cell r="T101">
            <v>26843.623395149902</v>
          </cell>
          <cell r="U101">
            <v>27209.526680735598</v>
          </cell>
          <cell r="V101">
            <v>28683.727991011099</v>
          </cell>
          <cell r="W101">
            <v>31195.6078565036</v>
          </cell>
          <cell r="X101">
            <v>32504.267041938801</v>
          </cell>
          <cell r="Y101">
            <v>35147.899990615697</v>
          </cell>
          <cell r="Z101">
            <v>39629.851932787606</v>
          </cell>
          <cell r="AA101">
            <v>45547.853837178503</v>
          </cell>
          <cell r="AB101">
            <v>53052.506253770698</v>
          </cell>
          <cell r="AC101">
            <v>60995.258733934003</v>
          </cell>
          <cell r="AD101">
            <v>46874.674149657294</v>
          </cell>
        </row>
        <row r="102">
          <cell r="B102" t="str">
            <v>Yemen, Rep.</v>
          </cell>
          <cell r="C102">
            <v>3968.73651052899</v>
          </cell>
          <cell r="D102">
            <v>5116.0659443186596</v>
          </cell>
          <cell r="E102">
            <v>6215.4923407733904</v>
          </cell>
          <cell r="F102">
            <v>6798.5862443388896</v>
          </cell>
          <cell r="G102">
            <v>6738.4594650197796</v>
          </cell>
          <cell r="H102">
            <v>6228.2679332849502</v>
          </cell>
          <cell r="I102">
            <v>5817.5320894193501</v>
          </cell>
          <cell r="J102">
            <v>6255.1138878219199</v>
          </cell>
          <cell r="K102">
            <v>8280.2804168539915</v>
          </cell>
          <cell r="L102">
            <v>7810.5868378321902</v>
          </cell>
          <cell r="M102">
            <v>10729.9606904803</v>
          </cell>
          <cell r="N102">
            <v>12531.3905079101</v>
          </cell>
          <cell r="O102">
            <v>16021.898417984999</v>
          </cell>
          <cell r="P102">
            <v>19904.579517069098</v>
          </cell>
          <cell r="Q102">
            <v>25861.8651124063</v>
          </cell>
          <cell r="R102">
            <v>12756.6172839506</v>
          </cell>
          <cell r="S102">
            <v>6425.0853989664502</v>
          </cell>
          <cell r="T102">
            <v>6797.2467130703799</v>
          </cell>
          <cell r="U102">
            <v>6212.7907889670996</v>
          </cell>
          <cell r="V102">
            <v>7529.7760894572002</v>
          </cell>
          <cell r="W102">
            <v>9561.4037267080694</v>
          </cell>
          <cell r="X102">
            <v>9532.6634655284797</v>
          </cell>
          <cell r="Y102">
            <v>9984.5122350496113</v>
          </cell>
          <cell r="Z102">
            <v>11869.409744619399</v>
          </cell>
          <cell r="AA102">
            <v>13564.691179663099</v>
          </cell>
          <cell r="AB102">
            <v>15193.1309208161</v>
          </cell>
          <cell r="AC102">
            <v>18699.555547919699</v>
          </cell>
          <cell r="AD102">
            <v>13862.259925613582</v>
          </cell>
        </row>
        <row r="103">
          <cell r="B103" t="str">
            <v>Benin</v>
          </cell>
          <cell r="C103">
            <v>1585.8655859831701</v>
          </cell>
          <cell r="D103">
            <v>1072.7209464161401</v>
          </cell>
          <cell r="E103">
            <v>1062.00743494424</v>
          </cell>
          <cell r="F103">
            <v>940.14430567874001</v>
          </cell>
          <cell r="G103">
            <v>1002.8378079668001</v>
          </cell>
          <cell r="H103">
            <v>1045.6695454747801</v>
          </cell>
          <cell r="I103">
            <v>1335.68010857481</v>
          </cell>
          <cell r="J103">
            <v>1562.3927329595599</v>
          </cell>
          <cell r="K103">
            <v>1626.4112206013199</v>
          </cell>
          <cell r="L103">
            <v>1502.31407031238</v>
          </cell>
          <cell r="M103">
            <v>1845.0197417956799</v>
          </cell>
          <cell r="N103">
            <v>1877.84300171922</v>
          </cell>
          <cell r="O103">
            <v>2151.6320979258799</v>
          </cell>
          <cell r="P103">
            <v>2106.2497174742202</v>
          </cell>
          <cell r="Q103">
            <v>1598.0894607052201</v>
          </cell>
          <cell r="R103">
            <v>2169.8376495194302</v>
          </cell>
          <cell r="S103">
            <v>2360.8969061799598</v>
          </cell>
          <cell r="T103">
            <v>2268.1826237092</v>
          </cell>
          <cell r="U103">
            <v>2454.70895065478</v>
          </cell>
          <cell r="V103">
            <v>2492.2322210336197</v>
          </cell>
          <cell r="W103">
            <v>2382.5561676828802</v>
          </cell>
          <cell r="X103">
            <v>2501.6290264961499</v>
          </cell>
          <cell r="Y103">
            <v>2817.1739663067401</v>
          </cell>
          <cell r="Z103">
            <v>3564.92603516694</v>
          </cell>
          <cell r="AA103">
            <v>4052.7851682893702</v>
          </cell>
          <cell r="AB103">
            <v>4405.5231882442104</v>
          </cell>
          <cell r="AC103">
            <v>4759.9414566416299</v>
          </cell>
          <cell r="AD103">
            <v>3920.0699629297787</v>
          </cell>
        </row>
        <row r="104">
          <cell r="B104" t="str">
            <v>Burkina Faso</v>
          </cell>
          <cell r="C104">
            <v>2121.2560661075699</v>
          </cell>
          <cell r="D104">
            <v>1845.6272051787601</v>
          </cell>
          <cell r="E104">
            <v>1719.23934407673</v>
          </cell>
          <cell r="F104">
            <v>1571.19299853193</v>
          </cell>
          <cell r="G104">
            <v>1404.3726704816299</v>
          </cell>
          <cell r="H104">
            <v>1552.50349966522</v>
          </cell>
          <cell r="I104">
            <v>2036.3380655406197</v>
          </cell>
          <cell r="J104">
            <v>2369.80788590055</v>
          </cell>
          <cell r="K104">
            <v>2616.0249335110998</v>
          </cell>
          <cell r="L104">
            <v>2615.5737494692398</v>
          </cell>
          <cell r="M104">
            <v>3101.3553221185603</v>
          </cell>
          <cell r="N104">
            <v>3135.0111658572901</v>
          </cell>
          <cell r="O104">
            <v>3356.7154029241801</v>
          </cell>
          <cell r="P104">
            <v>3199.56561661252</v>
          </cell>
          <cell r="Q104">
            <v>1924.30296431644</v>
          </cell>
          <cell r="R104">
            <v>2379.5191906974196</v>
          </cell>
          <cell r="S104">
            <v>2586.5514808702501</v>
          </cell>
          <cell r="T104">
            <v>2447.6702378878999</v>
          </cell>
          <cell r="U104">
            <v>2804.9036795564598</v>
          </cell>
          <cell r="V104">
            <v>3014.6614248933397</v>
          </cell>
          <cell r="W104">
            <v>2610.9138090086799</v>
          </cell>
          <cell r="X104">
            <v>2815.2871146264201</v>
          </cell>
          <cell r="Y104">
            <v>3301.2000967848699</v>
          </cell>
          <cell r="Z104">
            <v>4278.9017122586001</v>
          </cell>
          <cell r="AA104">
            <v>5114.1302866175902</v>
          </cell>
          <cell r="AB104">
            <v>5623.6828286381797</v>
          </cell>
          <cell r="AC104">
            <v>6055.29131676004</v>
          </cell>
          <cell r="AD104">
            <v>4874.6412482118558</v>
          </cell>
        </row>
        <row r="105">
          <cell r="B105" t="str">
            <v>Burundi</v>
          </cell>
          <cell r="C105">
            <v>951.18888888888898</v>
          </cell>
          <cell r="D105">
            <v>989.84444444444398</v>
          </cell>
          <cell r="E105">
            <v>1045.48888888889</v>
          </cell>
          <cell r="F105">
            <v>1106.96073157612</v>
          </cell>
          <cell r="G105">
            <v>1006.1899590677501</v>
          </cell>
          <cell r="H105">
            <v>1171.1575109785399</v>
          </cell>
          <cell r="I105">
            <v>1233.6165367434498</v>
          </cell>
          <cell r="J105">
            <v>1162.10747814827</v>
          </cell>
          <cell r="K105">
            <v>1089.0811965811999</v>
          </cell>
          <cell r="L105">
            <v>1131.5812693010701</v>
          </cell>
          <cell r="M105">
            <v>1131.6430380547599</v>
          </cell>
          <cell r="N105">
            <v>1167.9631026499101</v>
          </cell>
          <cell r="O105">
            <v>1083.0394234031201</v>
          </cell>
          <cell r="P105">
            <v>938.70994315841506</v>
          </cell>
          <cell r="Q105">
            <v>925.03240488794302</v>
          </cell>
          <cell r="R105">
            <v>1000.43041750498</v>
          </cell>
          <cell r="S105">
            <v>868.98033559411499</v>
          </cell>
          <cell r="T105">
            <v>972.85622048100799</v>
          </cell>
          <cell r="U105">
            <v>893.69547698853103</v>
          </cell>
          <cell r="V105">
            <v>808.15082621714498</v>
          </cell>
          <cell r="W105">
            <v>709.11462428654602</v>
          </cell>
          <cell r="X105">
            <v>662.34598925758507</v>
          </cell>
          <cell r="Y105">
            <v>628.07716722819191</v>
          </cell>
          <cell r="Z105">
            <v>595.00114205882005</v>
          </cell>
          <cell r="AA105">
            <v>664.49359246057304</v>
          </cell>
          <cell r="AB105">
            <v>800.50604617541603</v>
          </cell>
          <cell r="AC105">
            <v>908.01841419167692</v>
          </cell>
          <cell r="AD105">
            <v>719.21927242293555</v>
          </cell>
        </row>
        <row r="106">
          <cell r="B106" t="str">
            <v>Central African Republic</v>
          </cell>
          <cell r="C106">
            <v>797.046573267702</v>
          </cell>
          <cell r="D106">
            <v>802.63496853494303</v>
          </cell>
          <cell r="E106">
            <v>731.566294391528</v>
          </cell>
          <cell r="F106">
            <v>666.299270456096</v>
          </cell>
          <cell r="G106">
            <v>637.815818381545</v>
          </cell>
          <cell r="H106">
            <v>845.61278546943902</v>
          </cell>
          <cell r="I106">
            <v>1114.7463651983101</v>
          </cell>
          <cell r="J106">
            <v>1205.3265676210801</v>
          </cell>
          <cell r="K106">
            <v>1276.39792509527</v>
          </cell>
          <cell r="L106">
            <v>1262.9380730709502</v>
          </cell>
          <cell r="M106">
            <v>1487.50555524948</v>
          </cell>
          <cell r="N106">
            <v>1404.3281756792701</v>
          </cell>
          <cell r="O106">
            <v>1427.5457327439601</v>
          </cell>
          <cell r="P106">
            <v>1293.4199745726801</v>
          </cell>
          <cell r="Q106">
            <v>853.06015850144104</v>
          </cell>
          <cell r="R106">
            <v>1122.0944059306801</v>
          </cell>
          <cell r="S106">
            <v>1009.95880741154</v>
          </cell>
          <cell r="T106">
            <v>969.73763242391999</v>
          </cell>
          <cell r="U106">
            <v>1027.79732138862</v>
          </cell>
          <cell r="V106">
            <v>1038.7155110168799</v>
          </cell>
          <cell r="W106">
            <v>961.92413393087395</v>
          </cell>
          <cell r="X106">
            <v>968.42022435439696</v>
          </cell>
          <cell r="Y106">
            <v>1045.2158973526</v>
          </cell>
          <cell r="Z106">
            <v>1197.5994428474398</v>
          </cell>
          <cell r="AA106">
            <v>1309.0211136763298</v>
          </cell>
          <cell r="AB106">
            <v>1376.35260659855</v>
          </cell>
          <cell r="AC106">
            <v>1487.80709697213</v>
          </cell>
          <cell r="AD106">
            <v>1283.1992314894101</v>
          </cell>
        </row>
        <row r="107">
          <cell r="B107" t="str">
            <v>Chad</v>
          </cell>
          <cell r="C107">
            <v>652.44888888888897</v>
          </cell>
          <cell r="D107">
            <v>771.81628392484299</v>
          </cell>
          <cell r="E107">
            <v>745.82218257508202</v>
          </cell>
          <cell r="F107">
            <v>746.23681687440103</v>
          </cell>
          <cell r="G107">
            <v>801.60550458715591</v>
          </cell>
          <cell r="H107">
            <v>868.79590474070801</v>
          </cell>
          <cell r="I107">
            <v>1069.7747617672499</v>
          </cell>
          <cell r="J107">
            <v>1212.6455906822</v>
          </cell>
          <cell r="K107">
            <v>1417.5897952333</v>
          </cell>
          <cell r="L107">
            <v>1338.8714733542299</v>
          </cell>
          <cell r="M107">
            <v>1613.59044995409</v>
          </cell>
          <cell r="N107">
            <v>1598.7238567883699</v>
          </cell>
          <cell r="O107">
            <v>1666.4189448508998</v>
          </cell>
          <cell r="P107">
            <v>1456.41574442003</v>
          </cell>
          <cell r="Q107">
            <v>1179.84794256702</v>
          </cell>
          <cell r="R107">
            <v>1445.91533508724</v>
          </cell>
          <cell r="S107">
            <v>1607.3529910662701</v>
          </cell>
          <cell r="T107">
            <v>1544.6879148651301</v>
          </cell>
          <cell r="U107">
            <v>1744.79978083021</v>
          </cell>
          <cell r="V107">
            <v>1536.7328491046901</v>
          </cell>
          <cell r="W107">
            <v>1389.12181581812</v>
          </cell>
          <cell r="X107">
            <v>1710.8315440839299</v>
          </cell>
          <cell r="Y107">
            <v>1994.5673381439499</v>
          </cell>
          <cell r="Z107">
            <v>2727.9404154450704</v>
          </cell>
          <cell r="AA107">
            <v>4420.7288588784495</v>
          </cell>
          <cell r="AB107">
            <v>5895.6941110469097</v>
          </cell>
          <cell r="AC107">
            <v>6547.36552815493</v>
          </cell>
          <cell r="AD107">
            <v>4317.2592503338619</v>
          </cell>
        </row>
        <row r="108">
          <cell r="B108" t="str">
            <v>Comoros</v>
          </cell>
          <cell r="C108">
            <v>135.48308634978301</v>
          </cell>
          <cell r="D108">
            <v>118.568567663313</v>
          </cell>
          <cell r="E108">
            <v>112.54046985105199</v>
          </cell>
          <cell r="F108">
            <v>109.210616146246</v>
          </cell>
          <cell r="G108">
            <v>105.273998466661</v>
          </cell>
          <cell r="H108">
            <v>115.07812847794199</v>
          </cell>
          <cell r="I108">
            <v>162.48682519744202</v>
          </cell>
          <cell r="J108">
            <v>196.43302776714899</v>
          </cell>
          <cell r="K108">
            <v>207.477043428629</v>
          </cell>
          <cell r="L108">
            <v>198.73356216987202</v>
          </cell>
          <cell r="M108">
            <v>250.03305663703802</v>
          </cell>
          <cell r="N108">
            <v>246.82299143935802</v>
          </cell>
          <cell r="O108">
            <v>266.19063810495305</v>
          </cell>
          <cell r="P108">
            <v>263.56830060742999</v>
          </cell>
          <cell r="Q108">
            <v>185.76128722382302</v>
          </cell>
          <cell r="R108">
            <v>231.91611567488098</v>
          </cell>
          <cell r="S108">
            <v>230.471130804751</v>
          </cell>
          <cell r="T108">
            <v>212.07393882617799</v>
          </cell>
          <cell r="U108">
            <v>215.39226488120499</v>
          </cell>
          <cell r="V108">
            <v>222.58775791705901</v>
          </cell>
          <cell r="W108">
            <v>201.899875578875</v>
          </cell>
          <cell r="X108">
            <v>220.31848480928201</v>
          </cell>
          <cell r="Y108">
            <v>252.04033004450199</v>
          </cell>
          <cell r="Z108">
            <v>325.10462213774798</v>
          </cell>
          <cell r="AA108">
            <v>362.89676531981303</v>
          </cell>
          <cell r="AB108">
            <v>387.70921837896202</v>
          </cell>
          <cell r="AC108">
            <v>401.77853707747602</v>
          </cell>
          <cell r="AD108">
            <v>345.90589459170025</v>
          </cell>
        </row>
        <row r="109">
          <cell r="B109" t="str">
            <v>Congo, Dem. Rep.</v>
          </cell>
          <cell r="C109">
            <v>15474.1009322264</v>
          </cell>
          <cell r="D109">
            <v>13471.0519684596</v>
          </cell>
          <cell r="E109">
            <v>14647.059673887699</v>
          </cell>
          <cell r="F109">
            <v>11813.805002441</v>
          </cell>
          <cell r="G109">
            <v>7883.2489252779906</v>
          </cell>
          <cell r="H109">
            <v>7204.7421340068095</v>
          </cell>
          <cell r="I109">
            <v>8083.6655398327102</v>
          </cell>
          <cell r="J109">
            <v>7653.2513879231492</v>
          </cell>
          <cell r="K109">
            <v>8867.2137776110285</v>
          </cell>
          <cell r="L109">
            <v>9023.2445868601117</v>
          </cell>
          <cell r="M109">
            <v>9348.6820862675995</v>
          </cell>
          <cell r="N109">
            <v>9078.3771649463106</v>
          </cell>
          <cell r="O109">
            <v>8194.9394080272905</v>
          </cell>
          <cell r="P109">
            <v>10702.354438434601</v>
          </cell>
          <cell r="Q109">
            <v>5807.0216899757097</v>
          </cell>
          <cell r="R109">
            <v>5643.4048259662604</v>
          </cell>
          <cell r="S109">
            <v>7240.6366249999992</v>
          </cell>
          <cell r="T109">
            <v>6503.1807216666703</v>
          </cell>
          <cell r="U109">
            <v>4757.0618747618992</v>
          </cell>
          <cell r="V109">
            <v>4318.6544749166696</v>
          </cell>
          <cell r="W109">
            <v>4302.69825429088</v>
          </cell>
          <cell r="X109">
            <v>5155.0714331495101</v>
          </cell>
          <cell r="Y109">
            <v>5538.9092865049997</v>
          </cell>
          <cell r="Z109">
            <v>5680.52770348786</v>
          </cell>
          <cell r="AA109">
            <v>6539.3161035942594</v>
          </cell>
          <cell r="AB109">
            <v>7095.5383468998798</v>
          </cell>
          <cell r="AC109">
            <v>8543.3237179107</v>
          </cell>
          <cell r="AD109">
            <v>6679.5230316795396</v>
          </cell>
        </row>
        <row r="110">
          <cell r="B110" t="str">
            <v>Cote d'Ivoire</v>
          </cell>
          <cell r="C110">
            <v>10039.5834417314</v>
          </cell>
          <cell r="D110">
            <v>8320.7595775217997</v>
          </cell>
          <cell r="E110">
            <v>7465.8021575394405</v>
          </cell>
          <cell r="F110">
            <v>6736.9159116514402</v>
          </cell>
          <cell r="G110">
            <v>6716.7101650975401</v>
          </cell>
          <cell r="H110">
            <v>6851.0242440355896</v>
          </cell>
          <cell r="I110">
            <v>9169.9620425585399</v>
          </cell>
          <cell r="J110">
            <v>10087.661487989501</v>
          </cell>
          <cell r="K110">
            <v>10194.830003569701</v>
          </cell>
          <cell r="L110">
            <v>9757.4627543174502</v>
          </cell>
          <cell r="M110">
            <v>10796.148422374201</v>
          </cell>
          <cell r="N110">
            <v>10492.870522901001</v>
          </cell>
          <cell r="O110">
            <v>11153.014710400899</v>
          </cell>
          <cell r="P110">
            <v>11046.2513584398</v>
          </cell>
          <cell r="Q110">
            <v>8313.6651570782305</v>
          </cell>
          <cell r="R110">
            <v>11001.202163894999</v>
          </cell>
          <cell r="S110">
            <v>12138.1059421423</v>
          </cell>
          <cell r="T110">
            <v>11831.0937349044</v>
          </cell>
          <cell r="U110">
            <v>12881.010279637201</v>
          </cell>
          <cell r="V110">
            <v>12573.306768930699</v>
          </cell>
          <cell r="W110">
            <v>10447.6953500532</v>
          </cell>
          <cell r="X110">
            <v>10554.454232996999</v>
          </cell>
          <cell r="Y110">
            <v>11526.8210975785</v>
          </cell>
          <cell r="Z110">
            <v>13764.3360449069</v>
          </cell>
          <cell r="AA110">
            <v>15501.4880724992</v>
          </cell>
          <cell r="AB110">
            <v>16372.852373804999</v>
          </cell>
          <cell r="AC110">
            <v>17338.9149962704</v>
          </cell>
          <cell r="AD110">
            <v>14900.882517012</v>
          </cell>
        </row>
        <row r="111">
          <cell r="B111" t="str">
            <v>Eritrea</v>
          </cell>
          <cell r="O111">
            <v>780.392857142857</v>
          </cell>
          <cell r="P111">
            <v>470.61626935577999</v>
          </cell>
          <cell r="Q111">
            <v>534.20898513100201</v>
          </cell>
          <cell r="R111">
            <v>588.75719359494803</v>
          </cell>
          <cell r="S111">
            <v>695.83395787279903</v>
          </cell>
          <cell r="T111">
            <v>689.98098792351402</v>
          </cell>
          <cell r="U111">
            <v>748.24744308475397</v>
          </cell>
          <cell r="V111">
            <v>729.96331236246999</v>
          </cell>
          <cell r="W111">
            <v>638.260307767678</v>
          </cell>
          <cell r="X111">
            <v>675.18417177862204</v>
          </cell>
          <cell r="Y111">
            <v>634.84294817299508</v>
          </cell>
          <cell r="Z111">
            <v>584.774040035089</v>
          </cell>
          <cell r="AA111">
            <v>634.83258314792704</v>
          </cell>
          <cell r="AB111">
            <v>961.15143931951593</v>
          </cell>
          <cell r="AC111">
            <v>1160.0112639045299</v>
          </cell>
          <cell r="AD111">
            <v>795.12245491601129</v>
          </cell>
        </row>
        <row r="112">
          <cell r="B112" t="str">
            <v>Ethiopia</v>
          </cell>
          <cell r="C112">
            <v>7084.5226413414994</v>
          </cell>
          <cell r="D112">
            <v>7269.5757534456998</v>
          </cell>
          <cell r="E112">
            <v>7649.0124441108201</v>
          </cell>
          <cell r="F112">
            <v>8502.7449981073896</v>
          </cell>
          <cell r="G112">
            <v>8034.4159733711604</v>
          </cell>
          <cell r="H112">
            <v>9408.7551947956999</v>
          </cell>
          <cell r="I112">
            <v>9773.7494238611598</v>
          </cell>
          <cell r="J112">
            <v>10447.188525306199</v>
          </cell>
          <cell r="K112">
            <v>10825.9132636389</v>
          </cell>
          <cell r="L112">
            <v>11389.2709735016</v>
          </cell>
          <cell r="M112">
            <v>12082.5769352691</v>
          </cell>
          <cell r="N112">
            <v>13361.4467391711</v>
          </cell>
          <cell r="O112">
            <v>14098.012280753499</v>
          </cell>
          <cell r="P112">
            <v>8771.0859231905106</v>
          </cell>
          <cell r="Q112">
            <v>7804.0040576440206</v>
          </cell>
          <cell r="R112">
            <v>8088.4292517006797</v>
          </cell>
          <cell r="S112">
            <v>8467.1816745655615</v>
          </cell>
          <cell r="T112">
            <v>8546.3710111909895</v>
          </cell>
          <cell r="U112">
            <v>7749.0943396226394</v>
          </cell>
          <cell r="V112">
            <v>7604.4732237539802</v>
          </cell>
          <cell r="W112">
            <v>7899.6464671246304</v>
          </cell>
          <cell r="X112">
            <v>7879.0125944584397</v>
          </cell>
          <cell r="Y112">
            <v>7428.4858948846995</v>
          </cell>
          <cell r="Z112">
            <v>8029.5857785422204</v>
          </cell>
          <cell r="AA112">
            <v>9484.7488694292606</v>
          </cell>
          <cell r="AB112">
            <v>11373.281659517801</v>
          </cell>
          <cell r="AC112">
            <v>13315.403109396</v>
          </cell>
          <cell r="AD112">
            <v>9926.3010623539958</v>
          </cell>
        </row>
        <row r="113">
          <cell r="B113" t="str">
            <v>Gambia, The</v>
          </cell>
          <cell r="C113">
            <v>252.53916663203103</v>
          </cell>
          <cell r="D113">
            <v>272.53769891997899</v>
          </cell>
          <cell r="E113">
            <v>239.61001211142499</v>
          </cell>
          <cell r="F113">
            <v>244.707778647872</v>
          </cell>
          <cell r="G113">
            <v>209.82150593255901</v>
          </cell>
          <cell r="H113">
            <v>190.896375705032</v>
          </cell>
          <cell r="I113">
            <v>214.50460776302498</v>
          </cell>
          <cell r="J113">
            <v>203.57681715446199</v>
          </cell>
          <cell r="K113">
            <v>242.651369273884</v>
          </cell>
          <cell r="L113">
            <v>276.30677494014498</v>
          </cell>
          <cell r="M113">
            <v>290.981331323728</v>
          </cell>
          <cell r="N113">
            <v>350.17794830452095</v>
          </cell>
          <cell r="O113">
            <v>332.97667413970697</v>
          </cell>
          <cell r="P113">
            <v>375.26479353451595</v>
          </cell>
          <cell r="Q113">
            <v>366.62566040047</v>
          </cell>
          <cell r="R113">
            <v>381.46921334188801</v>
          </cell>
          <cell r="S113">
            <v>400.47122077831096</v>
          </cell>
          <cell r="T113">
            <v>409.80869624614803</v>
          </cell>
          <cell r="U113">
            <v>420.84573503919501</v>
          </cell>
          <cell r="V113">
            <v>431.93503255422002</v>
          </cell>
          <cell r="W113">
            <v>420.90370075055597</v>
          </cell>
          <cell r="X113">
            <v>417.917555058684</v>
          </cell>
          <cell r="Y113">
            <v>369.72713658873704</v>
          </cell>
          <cell r="Z113">
            <v>353.02514713785598</v>
          </cell>
          <cell r="AA113">
            <v>401.02147113351401</v>
          </cell>
          <cell r="AB113">
            <v>461.32008960241302</v>
          </cell>
          <cell r="AC113">
            <v>506.715527890337</v>
          </cell>
          <cell r="AD113">
            <v>418.36187447057148</v>
          </cell>
        </row>
        <row r="114">
          <cell r="B114" t="str">
            <v>Ghana</v>
          </cell>
          <cell r="C114">
            <v>15719.6819754844</v>
          </cell>
          <cell r="D114">
            <v>27826.101540034302</v>
          </cell>
          <cell r="E114">
            <v>33124.017903483196</v>
          </cell>
          <cell r="F114">
            <v>21961.179566263399</v>
          </cell>
          <cell r="G114">
            <v>7921.9039786834501</v>
          </cell>
          <cell r="H114">
            <v>6647.1166273280205</v>
          </cell>
          <cell r="I114">
            <v>6040.2985860242297</v>
          </cell>
          <cell r="J114">
            <v>5112.9416309343596</v>
          </cell>
          <cell r="K114">
            <v>5508.6317133641796</v>
          </cell>
          <cell r="L114">
            <v>5576.9221035882601</v>
          </cell>
          <cell r="M114">
            <v>6613.5572273972002</v>
          </cell>
          <cell r="N114">
            <v>7327.5434939595898</v>
          </cell>
          <cell r="O114">
            <v>6756.8100931832296</v>
          </cell>
          <cell r="P114">
            <v>5965.6965898163098</v>
          </cell>
          <cell r="Q114">
            <v>5440.3063273211301</v>
          </cell>
          <cell r="R114">
            <v>6457.4405681301296</v>
          </cell>
          <cell r="S114">
            <v>6925.5318174275708</v>
          </cell>
          <cell r="T114">
            <v>6884.0256889683596</v>
          </cell>
          <cell r="U114">
            <v>7474.0293038182399</v>
          </cell>
          <cell r="V114">
            <v>7709.8139680234299</v>
          </cell>
          <cell r="W114">
            <v>4977.4925921167696</v>
          </cell>
          <cell r="X114">
            <v>5309.1583040012501</v>
          </cell>
          <cell r="Y114">
            <v>6159.6190787539999</v>
          </cell>
          <cell r="Z114">
            <v>7624.1671221139404</v>
          </cell>
          <cell r="AA114">
            <v>8871.8720021192803</v>
          </cell>
          <cell r="AB114">
            <v>10720.346584212801</v>
          </cell>
          <cell r="AC114">
            <v>12893.771979654399</v>
          </cell>
          <cell r="AD114">
            <v>9253.955353370884</v>
          </cell>
        </row>
        <row r="115">
          <cell r="B115" t="str">
            <v>Guinea</v>
          </cell>
          <cell r="C115">
            <v>1724.76014455982</v>
          </cell>
          <cell r="D115">
            <v>1710.9898492524301</v>
          </cell>
          <cell r="E115">
            <v>1678.33521570988</v>
          </cell>
          <cell r="F115">
            <v>1641.4392419055598</v>
          </cell>
          <cell r="G115">
            <v>1672.2826798180399</v>
          </cell>
          <cell r="H115">
            <v>1777.0655600245</v>
          </cell>
          <cell r="I115">
            <v>1922.6008993840999</v>
          </cell>
          <cell r="J115">
            <v>2041.5380570289301</v>
          </cell>
          <cell r="K115">
            <v>2384.2957637254899</v>
          </cell>
          <cell r="L115">
            <v>2432.0293804369403</v>
          </cell>
          <cell r="M115">
            <v>2666.7508204998699</v>
          </cell>
          <cell r="N115">
            <v>3015.05820558401</v>
          </cell>
          <cell r="O115">
            <v>3284.6203915014498</v>
          </cell>
          <cell r="P115">
            <v>3279.0966062135799</v>
          </cell>
          <cell r="Q115">
            <v>3383.0929493195399</v>
          </cell>
          <cell r="R115">
            <v>3693.7106397180901</v>
          </cell>
          <cell r="S115">
            <v>3868.96881752224</v>
          </cell>
          <cell r="T115">
            <v>3783.7004380226504</v>
          </cell>
          <cell r="U115">
            <v>3588.37600841533</v>
          </cell>
          <cell r="V115">
            <v>3461.2821747425801</v>
          </cell>
          <cell r="W115">
            <v>3112.36255644618</v>
          </cell>
          <cell r="X115">
            <v>3039.1135614828099</v>
          </cell>
          <cell r="Y115">
            <v>3210.0017727786599</v>
          </cell>
          <cell r="Z115">
            <v>3624.4434780295701</v>
          </cell>
          <cell r="AA115">
            <v>3970.1867201615501</v>
          </cell>
          <cell r="AB115">
            <v>3331.08097852017</v>
          </cell>
          <cell r="AC115">
            <v>3317.2028427702298</v>
          </cell>
          <cell r="AD115">
            <v>3490.5831584520361</v>
          </cell>
        </row>
        <row r="116">
          <cell r="B116" t="str">
            <v>Guinea-Bissau</v>
          </cell>
          <cell r="C116">
            <v>138.99368562704601</v>
          </cell>
          <cell r="D116">
            <v>177.75892521865899</v>
          </cell>
          <cell r="E116">
            <v>202.180381472466</v>
          </cell>
          <cell r="F116">
            <v>228.059407268493</v>
          </cell>
          <cell r="G116">
            <v>158.597331474546</v>
          </cell>
          <cell r="H116">
            <v>233.02502430200002</v>
          </cell>
          <cell r="I116">
            <v>227.51651984101701</v>
          </cell>
          <cell r="J116">
            <v>192.51818547265302</v>
          </cell>
          <cell r="K116">
            <v>179.192855528916</v>
          </cell>
          <cell r="L116">
            <v>215.59012431271299</v>
          </cell>
          <cell r="M116">
            <v>262.08065016115603</v>
          </cell>
          <cell r="N116">
            <v>256.57839769235602</v>
          </cell>
          <cell r="O116">
            <v>226.851157172364</v>
          </cell>
          <cell r="P116">
            <v>236.90096962621197</v>
          </cell>
          <cell r="Q116">
            <v>235.62443186292199</v>
          </cell>
          <cell r="R116">
            <v>253.905719442313</v>
          </cell>
          <cell r="S116">
            <v>270.27906152793599</v>
          </cell>
          <cell r="T116">
            <v>271.17221915524397</v>
          </cell>
          <cell r="U116">
            <v>205.88912943414499</v>
          </cell>
          <cell r="V116">
            <v>224.47294068569701</v>
          </cell>
          <cell r="W116">
            <v>216.08438302158899</v>
          </cell>
          <cell r="X116">
            <v>199.184313222865</v>
          </cell>
          <cell r="Y116">
            <v>204.32568763257001</v>
          </cell>
          <cell r="Z116">
            <v>236.38331770735698</v>
          </cell>
          <cell r="AA116">
            <v>270.23849507159497</v>
          </cell>
          <cell r="AB116">
            <v>301.63579172147797</v>
          </cell>
          <cell r="AC116">
            <v>304.80661838918701</v>
          </cell>
          <cell r="AD116">
            <v>263.47798210443739</v>
          </cell>
        </row>
        <row r="117">
          <cell r="B117" t="str">
            <v>Kenya</v>
          </cell>
          <cell r="C117">
            <v>10099.4853125093</v>
          </cell>
          <cell r="D117">
            <v>9512.6580151608305</v>
          </cell>
          <cell r="E117">
            <v>9158.6867123934007</v>
          </cell>
          <cell r="F117">
            <v>8469.9524944005097</v>
          </cell>
          <cell r="G117">
            <v>8788.3992114661996</v>
          </cell>
          <cell r="H117">
            <v>8746.0024093188495</v>
          </cell>
          <cell r="I117">
            <v>10387.294488366899</v>
          </cell>
          <cell r="J117">
            <v>11387.0765029868</v>
          </cell>
          <cell r="K117">
            <v>11806.339216697201</v>
          </cell>
          <cell r="L117">
            <v>11704.724484865499</v>
          </cell>
          <cell r="M117">
            <v>12179.651893534699</v>
          </cell>
          <cell r="N117">
            <v>11501.275116061499</v>
          </cell>
          <cell r="O117">
            <v>11327.290465824699</v>
          </cell>
          <cell r="P117">
            <v>7869.3768561629395</v>
          </cell>
          <cell r="Q117">
            <v>9421.9509643524107</v>
          </cell>
          <cell r="R117">
            <v>11943.806589561</v>
          </cell>
          <cell r="S117">
            <v>12045.836708736801</v>
          </cell>
          <cell r="T117">
            <v>13281.243626880199</v>
          </cell>
          <cell r="U117">
            <v>13767.1246305938</v>
          </cell>
          <cell r="V117">
            <v>12882.5034735441</v>
          </cell>
          <cell r="W117">
            <v>12316.1606804698</v>
          </cell>
          <cell r="X117">
            <v>13058.5101103298</v>
          </cell>
          <cell r="Y117">
            <v>13190.803945191099</v>
          </cell>
          <cell r="Z117">
            <v>15036.1725440141</v>
          </cell>
          <cell r="AA117">
            <v>16198.572723544001</v>
          </cell>
          <cell r="AB117">
            <v>18730.355694125501</v>
          </cell>
          <cell r="AC117">
            <v>23186.511890232498</v>
          </cell>
          <cell r="AD117">
            <v>17268.48335942144</v>
          </cell>
        </row>
        <row r="118">
          <cell r="B118" t="str">
            <v>Madagascar</v>
          </cell>
          <cell r="C118">
            <v>4041.6469474680598</v>
          </cell>
          <cell r="D118">
            <v>3595.1895423481801</v>
          </cell>
          <cell r="E118">
            <v>3526.48260227624</v>
          </cell>
          <cell r="F118">
            <v>3511.9037763568799</v>
          </cell>
          <cell r="G118">
            <v>2939.4290914032899</v>
          </cell>
          <cell r="H118">
            <v>2857.7572515218299</v>
          </cell>
          <cell r="I118">
            <v>3258.41643001894</v>
          </cell>
          <cell r="J118">
            <v>2565.6244448564698</v>
          </cell>
          <cell r="K118">
            <v>2442.4586924823002</v>
          </cell>
          <cell r="L118">
            <v>2497.9458190525497</v>
          </cell>
          <cell r="M118">
            <v>3081.3868503303802</v>
          </cell>
          <cell r="N118">
            <v>2677.1275716837504</v>
          </cell>
          <cell r="O118">
            <v>3000.59014840188</v>
          </cell>
          <cell r="P118">
            <v>3370.7284463935603</v>
          </cell>
          <cell r="Q118">
            <v>2976.9504313185503</v>
          </cell>
          <cell r="R118">
            <v>3159.85416644928</v>
          </cell>
          <cell r="S118">
            <v>4004.8114103292196</v>
          </cell>
          <cell r="T118">
            <v>3539.9989175508399</v>
          </cell>
          <cell r="U118">
            <v>3738.1057904645299</v>
          </cell>
          <cell r="V118">
            <v>3723.0855791560698</v>
          </cell>
          <cell r="W118">
            <v>3866.3900951402002</v>
          </cell>
          <cell r="X118">
            <v>4527.4986104159298</v>
          </cell>
          <cell r="Y118">
            <v>4557.1335352865499</v>
          </cell>
          <cell r="Z118">
            <v>5463.7944933169902</v>
          </cell>
          <cell r="AA118">
            <v>4359.1493023432204</v>
          </cell>
          <cell r="AB118">
            <v>5034.2465252400098</v>
          </cell>
          <cell r="AC118">
            <v>5489.1315878640698</v>
          </cell>
          <cell r="AD118">
            <v>4980.6910888101684</v>
          </cell>
        </row>
        <row r="119">
          <cell r="B119" t="str">
            <v>Malawi</v>
          </cell>
          <cell r="C119">
            <v>1237.6554611501001</v>
          </cell>
          <cell r="D119">
            <v>1237.68569194683</v>
          </cell>
          <cell r="E119">
            <v>1180.10421601137</v>
          </cell>
          <cell r="F119">
            <v>1223.1869254341202</v>
          </cell>
          <cell r="G119">
            <v>1208.0090561765999</v>
          </cell>
          <cell r="H119">
            <v>1131.3477982665302</v>
          </cell>
          <cell r="I119">
            <v>1180.80704959433</v>
          </cell>
          <cell r="J119">
            <v>1160.8185810657901</v>
          </cell>
          <cell r="K119">
            <v>1334.4395424198601</v>
          </cell>
          <cell r="L119">
            <v>1521.7249501721299</v>
          </cell>
          <cell r="M119">
            <v>1729.3048481072999</v>
          </cell>
          <cell r="N119">
            <v>2203.54582099668</v>
          </cell>
          <cell r="O119">
            <v>1799.5171093164599</v>
          </cell>
          <cell r="P119">
            <v>2070.63686744799</v>
          </cell>
          <cell r="Q119">
            <v>1199.8719715135599</v>
          </cell>
          <cell r="R119">
            <v>1397.4091812844599</v>
          </cell>
          <cell r="S119">
            <v>2281.1036434969801</v>
          </cell>
          <cell r="T119">
            <v>2663.7586570016902</v>
          </cell>
          <cell r="U119">
            <v>1750.8403597179401</v>
          </cell>
          <cell r="V119">
            <v>1775.92547883873</v>
          </cell>
          <cell r="W119">
            <v>1743.41281544751</v>
          </cell>
          <cell r="X119">
            <v>1716.50245623107</v>
          </cell>
          <cell r="Y119">
            <v>1934.6758771325801</v>
          </cell>
          <cell r="Z119">
            <v>1765.4967818492</v>
          </cell>
          <cell r="AA119">
            <v>1902.8207383952201</v>
          </cell>
          <cell r="AB119">
            <v>2075.5713000596502</v>
          </cell>
          <cell r="AC119">
            <v>2238.4018928388796</v>
          </cell>
          <cell r="AD119">
            <v>1983.393318055106</v>
          </cell>
        </row>
        <row r="120">
          <cell r="B120" t="str">
            <v>Mali</v>
          </cell>
          <cell r="C120">
            <v>1685.09305718</v>
          </cell>
          <cell r="D120">
            <v>1393.3485349253701</v>
          </cell>
          <cell r="E120">
            <v>1247.1239856042</v>
          </cell>
          <cell r="F120">
            <v>1221.9832163886799</v>
          </cell>
          <cell r="G120">
            <v>1217.2101182100801</v>
          </cell>
          <cell r="H120">
            <v>1227.30904670531</v>
          </cell>
          <cell r="I120">
            <v>1694.82085417028</v>
          </cell>
          <cell r="J120">
            <v>1964.09686748955</v>
          </cell>
          <cell r="K120">
            <v>1966.7893765567499</v>
          </cell>
          <cell r="L120">
            <v>2021.74027165292</v>
          </cell>
          <cell r="M120">
            <v>2751.5956117914802</v>
          </cell>
          <cell r="N120">
            <v>2780.6312443217398</v>
          </cell>
          <cell r="O120">
            <v>2876.4565042367299</v>
          </cell>
          <cell r="P120">
            <v>2870.2134597376698</v>
          </cell>
          <cell r="Q120">
            <v>2157.44660530689</v>
          </cell>
          <cell r="R120">
            <v>2816.5375341981603</v>
          </cell>
          <cell r="S120">
            <v>2879.8994524896002</v>
          </cell>
          <cell r="T120">
            <v>2755.8354056604403</v>
          </cell>
          <cell r="U120">
            <v>3008.9308320187001</v>
          </cell>
          <cell r="V120">
            <v>2921.2794588758602</v>
          </cell>
          <cell r="W120">
            <v>2674.4527344917701</v>
          </cell>
          <cell r="X120">
            <v>3018.3415089599102</v>
          </cell>
          <cell r="Y120">
            <v>3342.8242598249299</v>
          </cell>
          <cell r="Z120">
            <v>4428.9387870092996</v>
          </cell>
          <cell r="AA120">
            <v>4943.8075403222601</v>
          </cell>
          <cell r="AB120">
            <v>5411.7183530727598</v>
          </cell>
          <cell r="AC120">
            <v>6191.1571747182497</v>
          </cell>
          <cell r="AD120">
            <v>4863.6892229895002</v>
          </cell>
        </row>
        <row r="121">
          <cell r="B121" t="str">
            <v>Mauritania</v>
          </cell>
          <cell r="C121">
            <v>810.44566948626891</v>
          </cell>
          <cell r="D121">
            <v>854.96890527529501</v>
          </cell>
          <cell r="E121">
            <v>857.50728364015606</v>
          </cell>
          <cell r="F121">
            <v>898.03550797442904</v>
          </cell>
          <cell r="G121">
            <v>826.34992680344897</v>
          </cell>
          <cell r="H121">
            <v>780.91199021148907</v>
          </cell>
          <cell r="I121">
            <v>917.71187908833394</v>
          </cell>
          <cell r="J121">
            <v>1039.9347765902501</v>
          </cell>
          <cell r="K121">
            <v>1116.8719114624598</v>
          </cell>
          <cell r="L121">
            <v>1115.21073444786</v>
          </cell>
          <cell r="M121">
            <v>1213.4961223667499</v>
          </cell>
          <cell r="N121">
            <v>1390.1752869252798</v>
          </cell>
          <cell r="O121">
            <v>1464.3924165236299</v>
          </cell>
          <cell r="P121">
            <v>1249.94499943236</v>
          </cell>
          <cell r="Q121">
            <v>1315.8794029657099</v>
          </cell>
          <cell r="R121">
            <v>1415.2748913820501</v>
          </cell>
          <cell r="S121">
            <v>1442.6194569158399</v>
          </cell>
          <cell r="T121">
            <v>1401.9745502565399</v>
          </cell>
          <cell r="U121">
            <v>1219.04387881407</v>
          </cell>
          <cell r="V121">
            <v>1194.6282805761</v>
          </cell>
          <cell r="W121">
            <v>1081.2075268046999</v>
          </cell>
          <cell r="X121">
            <v>1121.56485214482</v>
          </cell>
          <cell r="Y121">
            <v>1149.6557427514999</v>
          </cell>
          <cell r="Z121">
            <v>1285.1790874027101</v>
          </cell>
          <cell r="AA121">
            <v>1494.5804034103101</v>
          </cell>
          <cell r="AB121">
            <v>1857.3341114457801</v>
          </cell>
          <cell r="AC121">
            <v>2662.57788812747</v>
          </cell>
          <cell r="AD121">
            <v>1689.8654466275541</v>
          </cell>
        </row>
        <row r="122">
          <cell r="B122" t="str">
            <v>Mozambique</v>
          </cell>
          <cell r="C122">
            <v>3315.9665546323799</v>
          </cell>
          <cell r="D122">
            <v>3584.8093897240601</v>
          </cell>
          <cell r="E122">
            <v>3661.7288262973998</v>
          </cell>
          <cell r="F122">
            <v>3279.85898905249</v>
          </cell>
          <cell r="G122">
            <v>3416.5514646108199</v>
          </cell>
          <cell r="H122">
            <v>4515.8811082802495</v>
          </cell>
          <cell r="I122">
            <v>5300.5261213454705</v>
          </cell>
          <cell r="J122">
            <v>2394.8997775348098</v>
          </cell>
          <cell r="K122">
            <v>2104.6418907984798</v>
          </cell>
          <cell r="L122">
            <v>2199.1253695702203</v>
          </cell>
          <cell r="M122">
            <v>2535.68135780584</v>
          </cell>
          <cell r="N122">
            <v>2710.3741847433703</v>
          </cell>
          <cell r="O122">
            <v>2070.5193491018299</v>
          </cell>
          <cell r="P122">
            <v>2145.2719091828299</v>
          </cell>
          <cell r="Q122">
            <v>2243.5106817246401</v>
          </cell>
          <cell r="R122">
            <v>2284.7795163584597</v>
          </cell>
          <cell r="S122">
            <v>2897.0534944998499</v>
          </cell>
          <cell r="T122">
            <v>3448.8898302010398</v>
          </cell>
          <cell r="U122">
            <v>3958.7166083873303</v>
          </cell>
          <cell r="V122">
            <v>4091.0559413532396</v>
          </cell>
          <cell r="W122">
            <v>3719.3514786984897</v>
          </cell>
          <cell r="X122">
            <v>3696.5623484826201</v>
          </cell>
          <cell r="Y122">
            <v>4093.8493925170301</v>
          </cell>
          <cell r="Z122">
            <v>4789.3886843363898</v>
          </cell>
          <cell r="AA122">
            <v>5912.7405159494101</v>
          </cell>
          <cell r="AB122">
            <v>6636.3425578374708</v>
          </cell>
          <cell r="AC122">
            <v>7295.6378255005193</v>
          </cell>
          <cell r="AD122">
            <v>5745.5917952281643</v>
          </cell>
        </row>
        <row r="123">
          <cell r="B123" t="str">
            <v>Niger</v>
          </cell>
          <cell r="C123">
            <v>2508.5195001893198</v>
          </cell>
          <cell r="D123">
            <v>2170.9049424060599</v>
          </cell>
          <cell r="E123">
            <v>2017.5892395240603</v>
          </cell>
          <cell r="F123">
            <v>1803.1281163071401</v>
          </cell>
          <cell r="G123">
            <v>1461.00329549616</v>
          </cell>
          <cell r="H123">
            <v>1440.3686061523399</v>
          </cell>
          <cell r="I123">
            <v>1903.84060063529</v>
          </cell>
          <cell r="J123">
            <v>2232.9806348572602</v>
          </cell>
          <cell r="K123">
            <v>2280.3424542554999</v>
          </cell>
          <cell r="L123">
            <v>2179.5554998275902</v>
          </cell>
          <cell r="M123">
            <v>2480.0670315139901</v>
          </cell>
          <cell r="N123">
            <v>2327.9619912445501</v>
          </cell>
          <cell r="O123">
            <v>2345.0019194955098</v>
          </cell>
          <cell r="P123">
            <v>2220.6526345529001</v>
          </cell>
          <cell r="Q123">
            <v>1563.2204610950998</v>
          </cell>
          <cell r="R123">
            <v>1880.9857743939101</v>
          </cell>
          <cell r="S123">
            <v>1987.7716185714301</v>
          </cell>
          <cell r="T123">
            <v>1845.5021942170599</v>
          </cell>
          <cell r="U123">
            <v>2076.56735876422</v>
          </cell>
          <cell r="V123">
            <v>2020.8937909178298</v>
          </cell>
          <cell r="W123">
            <v>1803.03243018698</v>
          </cell>
          <cell r="X123">
            <v>1947.0887856572401</v>
          </cell>
          <cell r="Y123">
            <v>2177.3018946184402</v>
          </cell>
          <cell r="Z123">
            <v>2736.3356800916099</v>
          </cell>
          <cell r="AA123">
            <v>2948.05668100306</v>
          </cell>
          <cell r="AB123">
            <v>3402.9097699064801</v>
          </cell>
          <cell r="AC123">
            <v>3550.07843629017</v>
          </cell>
          <cell r="AD123">
            <v>2962.9364923819521</v>
          </cell>
        </row>
        <row r="124">
          <cell r="B124" t="str">
            <v>Nigeria</v>
          </cell>
          <cell r="C124">
            <v>64701.615981677096</v>
          </cell>
          <cell r="D124">
            <v>61128.643700313201</v>
          </cell>
          <cell r="E124">
            <v>51974.0677455021</v>
          </cell>
          <cell r="F124">
            <v>35990.426402972902</v>
          </cell>
          <cell r="G124">
            <v>34799.8188992258</v>
          </cell>
          <cell r="H124">
            <v>34820.233001575703</v>
          </cell>
          <cell r="I124">
            <v>22959.773288565699</v>
          </cell>
          <cell r="J124">
            <v>22501.226620389101</v>
          </cell>
          <cell r="K124">
            <v>25379.049609777201</v>
          </cell>
          <cell r="L124">
            <v>25709.168417841302</v>
          </cell>
          <cell r="M124">
            <v>32019.259288215202</v>
          </cell>
          <cell r="N124">
            <v>29714.864194530703</v>
          </cell>
          <cell r="O124">
            <v>28061.473942361801</v>
          </cell>
          <cell r="P124">
            <v>21009.942586376401</v>
          </cell>
          <cell r="Q124">
            <v>23388.9098549185</v>
          </cell>
          <cell r="R124">
            <v>35475.397783722401</v>
          </cell>
          <cell r="S124">
            <v>46470.653414058295</v>
          </cell>
          <cell r="T124">
            <v>35386.229419567302</v>
          </cell>
          <cell r="U124">
            <v>32977.737963328698</v>
          </cell>
          <cell r="V124">
            <v>37330.900339985201</v>
          </cell>
          <cell r="W124">
            <v>45737.487248689598</v>
          </cell>
          <cell r="X124">
            <v>47683.306007354404</v>
          </cell>
          <cell r="Y124">
            <v>46090.077817652702</v>
          </cell>
          <cell r="Z124">
            <v>57563.879581622699</v>
          </cell>
          <cell r="AA124">
            <v>71533.336086132898</v>
          </cell>
          <cell r="AB124">
            <v>98563.619766166987</v>
          </cell>
          <cell r="AC124">
            <v>115350.257124133</v>
          </cell>
          <cell r="AD124">
            <v>77820.234075141663</v>
          </cell>
        </row>
        <row r="125">
          <cell r="B125" t="str">
            <v>Sao Tome and Principe</v>
          </cell>
          <cell r="C125">
            <v>39.027109389215696</v>
          </cell>
          <cell r="D125">
            <v>49.654976178174202</v>
          </cell>
          <cell r="E125">
            <v>52.514980640217203</v>
          </cell>
          <cell r="F125">
            <v>52.223922766414297</v>
          </cell>
          <cell r="G125">
            <v>48.353690589006597</v>
          </cell>
          <cell r="H125">
            <v>51.9955574267969</v>
          </cell>
          <cell r="I125">
            <v>64.2468225361674</v>
          </cell>
          <cell r="J125">
            <v>55.867582721358403</v>
          </cell>
          <cell r="K125">
            <v>48.886237637392703</v>
          </cell>
          <cell r="L125">
            <v>46.019398834555197</v>
          </cell>
          <cell r="M125">
            <v>57.562919079021505</v>
          </cell>
          <cell r="N125">
            <v>56.954363355050305</v>
          </cell>
          <cell r="O125">
            <v>45.459793927555097</v>
          </cell>
          <cell r="P125">
            <v>47.618381726044497</v>
          </cell>
          <cell r="Q125">
            <v>49.540831717607503</v>
          </cell>
          <cell r="R125">
            <v>45.492500020197298</v>
          </cell>
          <cell r="S125">
            <v>44.8933272809805</v>
          </cell>
          <cell r="T125">
            <v>43.931846037770299</v>
          </cell>
          <cell r="U125">
            <v>40.563761216294999</v>
          </cell>
          <cell r="V125">
            <v>46.932012923163398</v>
          </cell>
          <cell r="W125">
            <v>46.317964602420403</v>
          </cell>
          <cell r="X125">
            <v>47.7250965738221</v>
          </cell>
          <cell r="Y125">
            <v>53.560879844656597</v>
          </cell>
          <cell r="Z125">
            <v>59.116416266578497</v>
          </cell>
          <cell r="AA125">
            <v>64.341759444940806</v>
          </cell>
          <cell r="AB125">
            <v>71.7877505737668</v>
          </cell>
          <cell r="AC125">
            <v>79.046475476070611</v>
          </cell>
          <cell r="AD125">
            <v>65.570656321202662</v>
          </cell>
        </row>
        <row r="126">
          <cell r="B126" t="str">
            <v>Senegal</v>
          </cell>
          <cell r="C126">
            <v>3503.2754706053402</v>
          </cell>
          <cell r="D126">
            <v>3176.78863966464</v>
          </cell>
          <cell r="E126">
            <v>3109.73707519559</v>
          </cell>
          <cell r="F126">
            <v>2774.24287464706</v>
          </cell>
          <cell r="G126">
            <v>2705.5772415199503</v>
          </cell>
          <cell r="H126">
            <v>2962.2196164939696</v>
          </cell>
          <cell r="I126">
            <v>4189.9317997943999</v>
          </cell>
          <cell r="J126">
            <v>5040.65108967781</v>
          </cell>
          <cell r="K126">
            <v>4985.1230756325303</v>
          </cell>
          <cell r="L126">
            <v>4913.03892892555</v>
          </cell>
          <cell r="M126">
            <v>5716.7450575571493</v>
          </cell>
          <cell r="N126">
            <v>5617.1743070385701</v>
          </cell>
          <cell r="O126">
            <v>6004.9084558094501</v>
          </cell>
          <cell r="P126">
            <v>5678.8498973865908</v>
          </cell>
          <cell r="Q126">
            <v>3877.1984903860098</v>
          </cell>
          <cell r="R126">
            <v>4878.7213957699896</v>
          </cell>
          <cell r="S126">
            <v>5065.8321185382101</v>
          </cell>
          <cell r="T126">
            <v>4672.2589680318497</v>
          </cell>
          <cell r="U126">
            <v>5058.2248867778599</v>
          </cell>
          <cell r="V126">
            <v>5150.7988865769894</v>
          </cell>
          <cell r="W126">
            <v>4693.3343536924704</v>
          </cell>
          <cell r="X126">
            <v>4881.8359233186702</v>
          </cell>
          <cell r="Y126">
            <v>5352.4997097994201</v>
          </cell>
          <cell r="Z126">
            <v>6828.23324941187</v>
          </cell>
          <cell r="AA126">
            <v>7957.8061916080005</v>
          </cell>
          <cell r="AB126">
            <v>8615.2864131973802</v>
          </cell>
          <cell r="AC126">
            <v>9242.0528858045891</v>
          </cell>
          <cell r="AD126">
            <v>7599.1756899642523</v>
          </cell>
        </row>
        <row r="127">
          <cell r="B127" t="str">
            <v>Sierra Leone</v>
          </cell>
          <cell r="C127">
            <v>1165.7960386867801</v>
          </cell>
          <cell r="D127">
            <v>1249.54867154774</v>
          </cell>
          <cell r="E127">
            <v>1404.99688755738</v>
          </cell>
          <cell r="F127">
            <v>1221.43061691669</v>
          </cell>
          <cell r="G127">
            <v>1413.2154344581299</v>
          </cell>
          <cell r="H127">
            <v>1202.64126300765</v>
          </cell>
          <cell r="I127">
            <v>900.69172746497395</v>
          </cell>
          <cell r="J127">
            <v>784.62300354315391</v>
          </cell>
          <cell r="K127">
            <v>1286.1964551751398</v>
          </cell>
          <cell r="L127">
            <v>1181.4669638524799</v>
          </cell>
          <cell r="M127">
            <v>649.64482122897107</v>
          </cell>
          <cell r="N127">
            <v>779.99509047354297</v>
          </cell>
          <cell r="O127">
            <v>679.97708108151403</v>
          </cell>
          <cell r="P127">
            <v>768.87373425050293</v>
          </cell>
          <cell r="Q127">
            <v>911.85067654574004</v>
          </cell>
          <cell r="R127">
            <v>872.15384615384596</v>
          </cell>
          <cell r="S127">
            <v>941.70187347271292</v>
          </cell>
          <cell r="T127">
            <v>849.87770413056194</v>
          </cell>
          <cell r="U127">
            <v>672.37244343254804</v>
          </cell>
          <cell r="V127">
            <v>669.39419133133799</v>
          </cell>
          <cell r="W127">
            <v>635.87757342907605</v>
          </cell>
          <cell r="X127">
            <v>805.66203110282095</v>
          </cell>
          <cell r="Y127">
            <v>935.80860812484502</v>
          </cell>
          <cell r="Z127">
            <v>991.095883050314</v>
          </cell>
          <cell r="AA127">
            <v>1073.0478488368201</v>
          </cell>
          <cell r="AB127">
            <v>1214.78651141047</v>
          </cell>
          <cell r="AC127">
            <v>1419.2404011200299</v>
          </cell>
          <cell r="AD127">
            <v>1126.7958505084957</v>
          </cell>
        </row>
        <row r="128">
          <cell r="B128" t="str">
            <v>Solomon Islands</v>
          </cell>
          <cell r="C128">
            <v>177.10115934381199</v>
          </cell>
          <cell r="D128">
            <v>187.65681424303398</v>
          </cell>
          <cell r="E128">
            <v>186.83497054358</v>
          </cell>
          <cell r="F128">
            <v>175.52080265245402</v>
          </cell>
          <cell r="G128">
            <v>166.725251431641</v>
          </cell>
          <cell r="H128">
            <v>147.21263817271802</v>
          </cell>
          <cell r="I128">
            <v>125.34349831307301</v>
          </cell>
          <cell r="J128">
            <v>152.45595173816301</v>
          </cell>
          <cell r="K128">
            <v>168.063754188714</v>
          </cell>
          <cell r="L128">
            <v>160.20363259135001</v>
          </cell>
          <cell r="M128">
            <v>201.35790589090499</v>
          </cell>
          <cell r="N128">
            <v>214.06406966709099</v>
          </cell>
          <cell r="O128">
            <v>260.57314605784399</v>
          </cell>
          <cell r="P128">
            <v>282.70583700045199</v>
          </cell>
          <cell r="Q128">
            <v>319.73576608824101</v>
          </cell>
          <cell r="R128">
            <v>357.20397079641702</v>
          </cell>
          <cell r="S128">
            <v>390.42835146046201</v>
          </cell>
          <cell r="T128">
            <v>390.68948844869499</v>
          </cell>
          <cell r="U128">
            <v>324.15533884373599</v>
          </cell>
          <cell r="V128">
            <v>331.742517370771</v>
          </cell>
          <cell r="W128">
            <v>299.33347633291004</v>
          </cell>
          <cell r="X128">
            <v>274.20128762667503</v>
          </cell>
          <cell r="Y128">
            <v>227.78947437559299</v>
          </cell>
          <cell r="Z128">
            <v>231.486857375456</v>
          </cell>
          <cell r="AA128">
            <v>265.051935713266</v>
          </cell>
          <cell r="AB128">
            <v>294.023042243193</v>
          </cell>
          <cell r="AC128">
            <v>320.911193404134</v>
          </cell>
          <cell r="AD128">
            <v>267.85250062232842</v>
          </cell>
        </row>
        <row r="129">
          <cell r="B129" t="str">
            <v>Sudan</v>
          </cell>
          <cell r="C129">
            <v>9901.9996836483406</v>
          </cell>
          <cell r="D129">
            <v>7108.8887409810695</v>
          </cell>
          <cell r="E129">
            <v>5169.2308891454604</v>
          </cell>
          <cell r="F129">
            <v>7059.9987116229195</v>
          </cell>
          <cell r="G129">
            <v>8700.7680056999998</v>
          </cell>
          <cell r="H129">
            <v>6038.5624132270896</v>
          </cell>
          <cell r="I129">
            <v>8056.4002990722802</v>
          </cell>
          <cell r="J129">
            <v>13025.356986585</v>
          </cell>
          <cell r="K129">
            <v>10398.000356833099</v>
          </cell>
          <cell r="L129">
            <v>18347.1112343235</v>
          </cell>
          <cell r="M129">
            <v>24444.444444444402</v>
          </cell>
          <cell r="N129">
            <v>27522.785714285699</v>
          </cell>
          <cell r="O129">
            <v>3376.1721930653898</v>
          </cell>
          <cell r="P129">
            <v>5712.1529641017005</v>
          </cell>
          <cell r="Q129">
            <v>4368.0798639986806</v>
          </cell>
          <cell r="R129">
            <v>7320.1069296945898</v>
          </cell>
          <cell r="S129">
            <v>8765.4641923057698</v>
          </cell>
          <cell r="T129">
            <v>11675.461292805399</v>
          </cell>
          <cell r="U129">
            <v>11326.675854949401</v>
          </cell>
          <cell r="V129">
            <v>10722.520575423199</v>
          </cell>
          <cell r="W129">
            <v>12365.418685587301</v>
          </cell>
          <cell r="X129">
            <v>13380.171720021499</v>
          </cell>
          <cell r="Y129">
            <v>14975.7366103689</v>
          </cell>
          <cell r="Z129">
            <v>17780.302166588801</v>
          </cell>
          <cell r="AA129">
            <v>21690.532855377001</v>
          </cell>
          <cell r="AB129">
            <v>27895.024728014101</v>
          </cell>
          <cell r="AC129">
            <v>37564.0391248448</v>
          </cell>
          <cell r="AD129">
            <v>23981.12709703872</v>
          </cell>
        </row>
        <row r="130">
          <cell r="B130" t="str">
            <v>Tanzania</v>
          </cell>
          <cell r="C130">
            <v>5571.83305699211</v>
          </cell>
          <cell r="D130">
            <v>6664.3783510625499</v>
          </cell>
          <cell r="E130">
            <v>7651.7803807381006</v>
          </cell>
          <cell r="F130">
            <v>7836.9759065841199</v>
          </cell>
          <cell r="G130">
            <v>7130.2652887356198</v>
          </cell>
          <cell r="H130">
            <v>6433.9083158053199</v>
          </cell>
          <cell r="I130">
            <v>8134.3317858036207</v>
          </cell>
          <cell r="J130">
            <v>4007.4965875629405</v>
          </cell>
          <cell r="K130">
            <v>6154.4777779333399</v>
          </cell>
          <cell r="L130">
            <v>5306.7576186883998</v>
          </cell>
          <cell r="M130">
            <v>4258.6537475648502</v>
          </cell>
          <cell r="N130">
            <v>4956.5294761817804</v>
          </cell>
          <cell r="O130">
            <v>4601.3671022135604</v>
          </cell>
          <cell r="P130">
            <v>4257.7491548844</v>
          </cell>
          <cell r="Q130">
            <v>4510.8529717638303</v>
          </cell>
          <cell r="R130">
            <v>5631.0073383724393</v>
          </cell>
          <cell r="S130">
            <v>6463.06201217943</v>
          </cell>
          <cell r="T130">
            <v>7615.0301886792504</v>
          </cell>
          <cell r="U130">
            <v>8364.8277764606501</v>
          </cell>
          <cell r="V130">
            <v>8634.5924669428314</v>
          </cell>
          <cell r="W130">
            <v>9079.2960873555494</v>
          </cell>
          <cell r="X130">
            <v>9442.6107348468886</v>
          </cell>
          <cell r="Y130">
            <v>9792.1435189871409</v>
          </cell>
          <cell r="Z130">
            <v>10276.061854710999</v>
          </cell>
          <cell r="AA130">
            <v>11338.690120504101</v>
          </cell>
          <cell r="AB130">
            <v>12606.8552492364</v>
          </cell>
          <cell r="AC130">
            <v>12787.2122534515</v>
          </cell>
          <cell r="AD130">
            <v>11360.192599378028</v>
          </cell>
        </row>
        <row r="131">
          <cell r="B131" t="str">
            <v>Togo</v>
          </cell>
          <cell r="C131">
            <v>1142.4627923334301</v>
          </cell>
          <cell r="D131">
            <v>948.66561815442094</v>
          </cell>
          <cell r="E131">
            <v>799.79087591340408</v>
          </cell>
          <cell r="F131">
            <v>750.65623773391303</v>
          </cell>
          <cell r="G131">
            <v>663.16021412817804</v>
          </cell>
          <cell r="H131">
            <v>720.679753518555</v>
          </cell>
          <cell r="I131">
            <v>1060.92952653768</v>
          </cell>
          <cell r="J131">
            <v>1249.08467201704</v>
          </cell>
          <cell r="K131">
            <v>1517.81669422593</v>
          </cell>
          <cell r="L131">
            <v>1489.25602492754</v>
          </cell>
          <cell r="M131">
            <v>1789.0466359724899</v>
          </cell>
          <cell r="N131">
            <v>1767.5932959608501</v>
          </cell>
          <cell r="O131">
            <v>1853.6273245431601</v>
          </cell>
          <cell r="P131">
            <v>1412.82240577784</v>
          </cell>
          <cell r="Q131">
            <v>1095.03882054378</v>
          </cell>
          <cell r="R131">
            <v>1446.2060263737999</v>
          </cell>
          <cell r="S131">
            <v>1580.71172358882</v>
          </cell>
          <cell r="T131">
            <v>1609.7599485073099</v>
          </cell>
          <cell r="U131">
            <v>1523.5244648965202</v>
          </cell>
          <cell r="V131">
            <v>1528.7869542675801</v>
          </cell>
          <cell r="W131">
            <v>1298.58520205881</v>
          </cell>
          <cell r="X131">
            <v>1333.58255793169</v>
          </cell>
          <cell r="Y131">
            <v>1478.78229052148</v>
          </cell>
          <cell r="Z131">
            <v>1677.3540474629201</v>
          </cell>
          <cell r="AA131">
            <v>1939.90683320055</v>
          </cell>
          <cell r="AB131">
            <v>2111.76608337077</v>
          </cell>
          <cell r="AC131">
            <v>2210.40776073597</v>
          </cell>
          <cell r="AD131">
            <v>1883.6434030583382</v>
          </cell>
        </row>
        <row r="132">
          <cell r="B132" t="str">
            <v>Uganda</v>
          </cell>
          <cell r="C132">
            <v>4609.9590122603195</v>
          </cell>
          <cell r="D132">
            <v>7463.7444741896297</v>
          </cell>
          <cell r="E132">
            <v>5178.9247371928295</v>
          </cell>
          <cell r="F132">
            <v>5923.6067255473599</v>
          </cell>
          <cell r="G132">
            <v>4556.5928221620898</v>
          </cell>
          <cell r="H132">
            <v>4169.8706873309002</v>
          </cell>
          <cell r="I132">
            <v>4154.2634381374401</v>
          </cell>
          <cell r="J132">
            <v>6699.06069689172</v>
          </cell>
          <cell r="K132">
            <v>6939.5052789787305</v>
          </cell>
          <cell r="L132">
            <v>5626.0991660649597</v>
          </cell>
          <cell r="M132">
            <v>4589.2753882957804</v>
          </cell>
          <cell r="N132">
            <v>1835.4337167706601</v>
          </cell>
          <cell r="O132">
            <v>2756.1185067384304</v>
          </cell>
          <cell r="P132">
            <v>3099.8329964046302</v>
          </cell>
          <cell r="Q132">
            <v>3826.6245347822801</v>
          </cell>
          <cell r="R132">
            <v>5581.88921655381</v>
          </cell>
          <cell r="S132">
            <v>5885.7953350527805</v>
          </cell>
          <cell r="T132">
            <v>6124.8606889523999</v>
          </cell>
          <cell r="U132">
            <v>6576.2577467192195</v>
          </cell>
          <cell r="V132">
            <v>6007.6600991735404</v>
          </cell>
          <cell r="W132">
            <v>5910.0236917645907</v>
          </cell>
          <cell r="X132">
            <v>5649.8800665586796</v>
          </cell>
          <cell r="Y132">
            <v>5834.5259570674598</v>
          </cell>
          <cell r="Z132">
            <v>6242.9451078925003</v>
          </cell>
          <cell r="AA132">
            <v>6817.41981148791</v>
          </cell>
          <cell r="AB132">
            <v>8733.8409093309401</v>
          </cell>
          <cell r="AC132">
            <v>9442.6518469453204</v>
          </cell>
          <cell r="AD132">
            <v>7414.2767265448256</v>
          </cell>
        </row>
        <row r="133">
          <cell r="B133" t="str">
            <v>Zambia</v>
          </cell>
          <cell r="C133">
            <v>3885.7647999999999</v>
          </cell>
          <cell r="D133">
            <v>4013.326</v>
          </cell>
          <cell r="E133">
            <v>3872.8935000000001</v>
          </cell>
          <cell r="F133">
            <v>3343.1275999999998</v>
          </cell>
          <cell r="G133">
            <v>2748.04630000001</v>
          </cell>
          <cell r="H133">
            <v>2606.0319999999997</v>
          </cell>
          <cell r="I133">
            <v>1795.4434999999999</v>
          </cell>
          <cell r="J133">
            <v>2225.0250000000001</v>
          </cell>
          <cell r="K133">
            <v>3748.0768000000003</v>
          </cell>
          <cell r="L133">
            <v>3994.6358766468802</v>
          </cell>
          <cell r="M133">
            <v>3738.2878272640201</v>
          </cell>
          <cell r="N133">
            <v>3376.8100247524799</v>
          </cell>
          <cell r="O133">
            <v>3307.5725900116104</v>
          </cell>
          <cell r="P133">
            <v>3248.4131854644297</v>
          </cell>
          <cell r="Q133">
            <v>3346.9765486329002</v>
          </cell>
          <cell r="R133">
            <v>3470.3760172094799</v>
          </cell>
          <cell r="S133">
            <v>3271.4472468056201</v>
          </cell>
          <cell r="T133">
            <v>3910.4467600795201</v>
          </cell>
          <cell r="U133">
            <v>3237.69895445681</v>
          </cell>
          <cell r="V133">
            <v>3131.8978612965502</v>
          </cell>
          <cell r="W133">
            <v>3237.72262780147</v>
          </cell>
          <cell r="X133">
            <v>3639.98345207489</v>
          </cell>
          <cell r="Y133">
            <v>3775.38611495953</v>
          </cell>
          <cell r="Z133">
            <v>4325.9768977702897</v>
          </cell>
          <cell r="AA133">
            <v>5439.5554227457496</v>
          </cell>
          <cell r="AB133">
            <v>7271.47944354018</v>
          </cell>
          <cell r="AC133">
            <v>10941.916845383699</v>
          </cell>
          <cell r="AD133">
            <v>6350.8629448798893</v>
          </cell>
        </row>
        <row r="134">
          <cell r="B134" t="str">
            <v>Zimbabwe</v>
          </cell>
          <cell r="C134">
            <v>5354.5401000000002</v>
          </cell>
          <cell r="D134">
            <v>6435.8294000000005</v>
          </cell>
          <cell r="E134">
            <v>6862.6385</v>
          </cell>
          <cell r="F134">
            <v>6239.7869999999702</v>
          </cell>
          <cell r="G134">
            <v>5146.89480000002</v>
          </cell>
          <cell r="H134">
            <v>5643.7788000000101</v>
          </cell>
          <cell r="I134">
            <v>6223.4171999999799</v>
          </cell>
          <cell r="J134">
            <v>6726.7199999999802</v>
          </cell>
          <cell r="K134">
            <v>7831.0500000000102</v>
          </cell>
          <cell r="L134">
            <v>8284.7856000000211</v>
          </cell>
          <cell r="M134">
            <v>8780.2989999999991</v>
          </cell>
          <cell r="N134">
            <v>8179.6523669248809</v>
          </cell>
          <cell r="O134">
            <v>6745.9374634975902</v>
          </cell>
          <cell r="P134">
            <v>6552.0130254746891</v>
          </cell>
          <cell r="Q134">
            <v>6889.3740433704297</v>
          </cell>
          <cell r="R134">
            <v>7152.2175024386406</v>
          </cell>
          <cell r="S134">
            <v>8757.5383805075708</v>
          </cell>
          <cell r="T134">
            <v>8989.8019271635603</v>
          </cell>
          <cell r="U134">
            <v>6263.9233275979796</v>
          </cell>
          <cell r="V134">
            <v>5962.7987095081298</v>
          </cell>
          <cell r="W134">
            <v>8135.9122672664998</v>
          </cell>
          <cell r="X134">
            <v>12882.6195931334</v>
          </cell>
          <cell r="Y134">
            <v>30855.9334652449</v>
          </cell>
          <cell r="Z134">
            <v>10514.6403999127</v>
          </cell>
          <cell r="AA134">
            <v>4700.4308619697704</v>
          </cell>
          <cell r="AB134">
            <v>4551.6499550609396</v>
          </cell>
          <cell r="AC134">
            <v>5540.0662550877796</v>
          </cell>
          <cell r="AD134">
            <v>11232.544187455216</v>
          </cell>
        </row>
      </sheetData>
      <sheetData sheetId="2"/>
      <sheetData sheetId="3"/>
      <sheetData sheetId="4">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row>
        <row r="4">
          <cell r="A4" t="str">
            <v>Albania</v>
          </cell>
          <cell r="B4">
            <v>1.8327811099473701</v>
          </cell>
          <cell r="C4">
            <v>2.0993061024084301</v>
          </cell>
          <cell r="D4">
            <v>2.1619953477211098</v>
          </cell>
          <cell r="E4">
            <v>2.1841977887693602</v>
          </cell>
          <cell r="F4">
            <v>2.1562488335674499</v>
          </cell>
          <cell r="G4">
            <v>2.2023515493911501</v>
          </cell>
          <cell r="H4">
            <v>2.4358395809375</v>
          </cell>
          <cell r="I4">
            <v>2.4167898866874999</v>
          </cell>
          <cell r="J4">
            <v>2.3823323515000001</v>
          </cell>
          <cell r="K4">
            <v>2.6166716050312502</v>
          </cell>
          <cell r="L4">
            <v>2.0914397441716099</v>
          </cell>
          <cell r="M4">
            <v>1.2552609072151499</v>
          </cell>
          <cell r="N4">
            <v>0.79427690476697799</v>
          </cell>
          <cell r="O4">
            <v>1.3756344283545501</v>
          </cell>
          <cell r="P4">
            <v>2.2232847396277702</v>
          </cell>
          <cell r="Q4">
            <v>2.7138206986664901</v>
          </cell>
          <cell r="R4">
            <v>3.0131866028708099</v>
          </cell>
          <cell r="S4">
            <v>2.16377434519812</v>
          </cell>
          <cell r="T4">
            <v>2.7378884462151398</v>
          </cell>
          <cell r="U4">
            <v>3.4443790849673199</v>
          </cell>
          <cell r="V4">
            <v>3.6947370252448799</v>
          </cell>
          <cell r="W4">
            <v>4.0955909407665496</v>
          </cell>
          <cell r="X4">
            <v>4.4559008559201203</v>
          </cell>
          <cell r="Y4">
            <v>5.6002461033634097</v>
          </cell>
          <cell r="Z4">
            <v>7.4524002202477098</v>
          </cell>
          <cell r="AA4">
            <v>8.3764133045493203</v>
          </cell>
          <cell r="AB4">
            <v>9.1330885878961592</v>
          </cell>
        </row>
        <row r="5">
          <cell r="A5" t="str">
            <v>Algeria</v>
          </cell>
          <cell r="B5">
            <v>42.345827687459298</v>
          </cell>
          <cell r="C5">
            <v>44.371759807824198</v>
          </cell>
          <cell r="D5">
            <v>44.779983359958003</v>
          </cell>
          <cell r="E5">
            <v>47.528985113478001</v>
          </cell>
          <cell r="F5">
            <v>51.512786466398801</v>
          </cell>
          <cell r="G5">
            <v>61.132078619760698</v>
          </cell>
          <cell r="H5">
            <v>61.535270440770603</v>
          </cell>
          <cell r="I5">
            <v>63.299597415064902</v>
          </cell>
          <cell r="J5">
            <v>51.664192500660803</v>
          </cell>
          <cell r="K5">
            <v>52.558285688735097</v>
          </cell>
          <cell r="L5">
            <v>45.442622950819697</v>
          </cell>
          <cell r="M5">
            <v>46.669842472798102</v>
          </cell>
          <cell r="N5">
            <v>49.216660560542202</v>
          </cell>
          <cell r="O5">
            <v>50.962690083529701</v>
          </cell>
          <cell r="P5">
            <v>42.425625374368899</v>
          </cell>
          <cell r="Q5">
            <v>42.065963116043903</v>
          </cell>
          <cell r="R5">
            <v>46.941496648340603</v>
          </cell>
          <cell r="S5">
            <v>48.177864037291798</v>
          </cell>
          <cell r="T5">
            <v>48.187587463184599</v>
          </cell>
          <cell r="U5">
            <v>48.845075187969897</v>
          </cell>
          <cell r="V5">
            <v>54.749143945881698</v>
          </cell>
          <cell r="W5">
            <v>55.181126724082098</v>
          </cell>
          <cell r="X5">
            <v>57.053132518175403</v>
          </cell>
          <cell r="Y5">
            <v>68.012940112410405</v>
          </cell>
          <cell r="Z5">
            <v>85.015510932446006</v>
          </cell>
          <cell r="AA5">
            <v>102.380492832923</v>
          </cell>
          <cell r="AB5">
            <v>114.322334001248</v>
          </cell>
        </row>
        <row r="6">
          <cell r="A6" t="str">
            <v>Angola</v>
          </cell>
          <cell r="B6">
            <v>5.4280939221700901</v>
          </cell>
          <cell r="C6">
            <v>5.0802674235194099</v>
          </cell>
          <cell r="D6">
            <v>5.0802674235194099</v>
          </cell>
          <cell r="E6">
            <v>5.2943143846044496</v>
          </cell>
          <cell r="F6">
            <v>5.6120400387729301</v>
          </cell>
          <cell r="G6">
            <v>6.9141139913931999</v>
          </cell>
          <cell r="H6">
            <v>6.47337800359323</v>
          </cell>
          <cell r="I6">
            <v>7.39953203375934</v>
          </cell>
          <cell r="J6">
            <v>8.0268898684561307</v>
          </cell>
          <cell r="K6">
            <v>9.3375252609572197</v>
          </cell>
          <cell r="L6">
            <v>10.2781939799331</v>
          </cell>
          <cell r="M6">
            <v>9.9627789473684203</v>
          </cell>
          <cell r="N6">
            <v>7.6816485378518697</v>
          </cell>
          <cell r="O6">
            <v>5.5750585094365297</v>
          </cell>
          <cell r="P6">
            <v>4.0596057795626601</v>
          </cell>
          <cell r="Q6">
            <v>5.0664804012138998</v>
          </cell>
          <cell r="R6">
            <v>6.5354346989616596</v>
          </cell>
          <cell r="S6">
            <v>7.6754125894552496</v>
          </cell>
          <cell r="T6">
            <v>6.5063814140389198</v>
          </cell>
          <cell r="U6">
            <v>6.1529235757711103</v>
          </cell>
          <cell r="V6">
            <v>9.1351342297897808</v>
          </cell>
          <cell r="W6">
            <v>8.9360934873504991</v>
          </cell>
          <cell r="X6">
            <v>11.38625304924</v>
          </cell>
          <cell r="Y6">
            <v>13.9562675166449</v>
          </cell>
          <cell r="Z6">
            <v>19.799524600287601</v>
          </cell>
          <cell r="AA6">
            <v>30.632103235101201</v>
          </cell>
          <cell r="AB6">
            <v>43.758549596405601</v>
          </cell>
        </row>
        <row r="7">
          <cell r="A7" t="str">
            <v>Antigua and Barbuda</v>
          </cell>
          <cell r="B7">
            <v>9.5238529769996999E-2</v>
          </cell>
          <cell r="C7">
            <v>0.107179262457147</v>
          </cell>
          <cell r="D7">
            <v>0.117460373875013</v>
          </cell>
          <cell r="E7">
            <v>0.13189222615746601</v>
          </cell>
          <cell r="F7">
            <v>0.14942630075470101</v>
          </cell>
          <cell r="G7">
            <v>0.17374333851728099</v>
          </cell>
          <cell r="H7">
            <v>0.22926136869228</v>
          </cell>
          <cell r="I7">
            <v>0.26920386284699999</v>
          </cell>
          <cell r="J7">
            <v>0.32708662568514801</v>
          </cell>
          <cell r="K7">
            <v>0.36439529124276399</v>
          </cell>
          <cell r="L7">
            <v>0.38559098298628702</v>
          </cell>
          <cell r="M7">
            <v>0.40585412173902302</v>
          </cell>
          <cell r="N7">
            <v>0.425358546395047</v>
          </cell>
          <cell r="O7">
            <v>0.45559583803797199</v>
          </cell>
          <cell r="P7">
            <v>0.50087092272216904</v>
          </cell>
          <cell r="Q7">
            <v>0.49420244215283299</v>
          </cell>
          <cell r="R7">
            <v>0.54109113058887903</v>
          </cell>
          <cell r="S7">
            <v>0.58031887509264302</v>
          </cell>
          <cell r="T7">
            <v>0.62061040962814695</v>
          </cell>
          <cell r="U7">
            <v>0.65155609705675299</v>
          </cell>
          <cell r="V7">
            <v>0.67849261283664897</v>
          </cell>
          <cell r="W7">
            <v>0.71045800557435002</v>
          </cell>
          <cell r="X7">
            <v>0.717850185445153</v>
          </cell>
          <cell r="Y7">
            <v>0.754143499747015</v>
          </cell>
          <cell r="Z7">
            <v>0.81845914293873001</v>
          </cell>
          <cell r="AA7">
            <v>0.87490588536366098</v>
          </cell>
          <cell r="AB7">
            <v>0.96167929536011099</v>
          </cell>
        </row>
        <row r="8">
          <cell r="A8" t="str">
            <v>Argentina</v>
          </cell>
          <cell r="B8">
            <v>209.01766549876899</v>
          </cell>
          <cell r="C8">
            <v>169.75913403158299</v>
          </cell>
          <cell r="D8">
            <v>84.296982827815299</v>
          </cell>
          <cell r="E8">
            <v>103.98895490614601</v>
          </cell>
          <cell r="F8">
            <v>116.758197804351</v>
          </cell>
          <cell r="G8">
            <v>88.187382789031005</v>
          </cell>
          <cell r="H8">
            <v>106.044612050037</v>
          </cell>
          <cell r="I8">
            <v>108.724598901799</v>
          </cell>
          <cell r="J8">
            <v>127.350067054649</v>
          </cell>
          <cell r="K8">
            <v>81.705627984854203</v>
          </cell>
          <cell r="L8">
            <v>141.33683616765299</v>
          </cell>
          <cell r="M8">
            <v>189.59423670702799</v>
          </cell>
          <cell r="N8">
            <v>228.77606740949599</v>
          </cell>
          <cell r="O8">
            <v>236.505</v>
          </cell>
          <cell r="P8">
            <v>257.44</v>
          </cell>
          <cell r="Q8">
            <v>258.03174999999999</v>
          </cell>
          <cell r="R8">
            <v>272.14974999999998</v>
          </cell>
          <cell r="S8">
            <v>292.85899999999998</v>
          </cell>
          <cell r="T8">
            <v>298.94824999999997</v>
          </cell>
          <cell r="U8">
            <v>283.52300000000002</v>
          </cell>
          <cell r="V8">
            <v>284.20375000000001</v>
          </cell>
          <cell r="W8">
            <v>268.69675000000001</v>
          </cell>
          <cell r="X8">
            <v>97.732152162584796</v>
          </cell>
          <cell r="Y8">
            <v>127.64329371816601</v>
          </cell>
          <cell r="Z8">
            <v>151.95818953323899</v>
          </cell>
          <cell r="AA8">
            <v>181.54906143344701</v>
          </cell>
          <cell r="AB8">
            <v>212.701868905742</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0.10805819836116499</v>
          </cell>
          <cell r="O9">
            <v>0.83536667341329696</v>
          </cell>
          <cell r="P9">
            <v>0.650961173185168</v>
          </cell>
          <cell r="Q9">
            <v>1.2867067687696301</v>
          </cell>
          <cell r="R9">
            <v>1.59696310635528</v>
          </cell>
          <cell r="S9">
            <v>1.6386693839117199</v>
          </cell>
          <cell r="T9">
            <v>1.8921695730964601</v>
          </cell>
          <cell r="U9">
            <v>1.8454758655619601</v>
          </cell>
          <cell r="V9">
            <v>1.9115642593573701</v>
          </cell>
          <cell r="W9">
            <v>2.1183980499086101</v>
          </cell>
          <cell r="X9">
            <v>2.3763212329802501</v>
          </cell>
          <cell r="Y9">
            <v>2.8070951798840502</v>
          </cell>
          <cell r="Z9">
            <v>3.5727335330205698</v>
          </cell>
          <cell r="AA9">
            <v>4.9028121643920004</v>
          </cell>
          <cell r="AB9">
            <v>6.4099204418668903</v>
          </cell>
        </row>
        <row r="10">
          <cell r="A10" t="str">
            <v>Australia</v>
          </cell>
          <cell r="B10">
            <v>160.65668368659499</v>
          </cell>
          <cell r="C10">
            <v>185.844980454699</v>
          </cell>
          <cell r="D10">
            <v>184.281471678869</v>
          </cell>
          <cell r="E10">
            <v>176.581490810623</v>
          </cell>
          <cell r="F10">
            <v>194.22562422799299</v>
          </cell>
          <cell r="G10">
            <v>172.1134721162</v>
          </cell>
          <cell r="H10">
            <v>178.62158860114599</v>
          </cell>
          <cell r="I10">
            <v>210.34951308000001</v>
          </cell>
          <cell r="J10">
            <v>266.95362706666702</v>
          </cell>
          <cell r="K10">
            <v>302.83347555249998</v>
          </cell>
          <cell r="L10">
            <v>318.00099498333299</v>
          </cell>
          <cell r="M10">
            <v>319.92426501</v>
          </cell>
          <cell r="N10">
            <v>313.44959121833301</v>
          </cell>
          <cell r="O10">
            <v>304.75851070423499</v>
          </cell>
          <cell r="P10">
            <v>347.36559591752899</v>
          </cell>
          <cell r="Q10">
            <v>371.09836396835999</v>
          </cell>
          <cell r="R10">
            <v>417.42140877198</v>
          </cell>
          <cell r="S10">
            <v>418.08278451148999</v>
          </cell>
          <cell r="T10">
            <v>373.14753698273898</v>
          </cell>
          <cell r="U10">
            <v>401.78159400729999</v>
          </cell>
          <cell r="V10">
            <v>390.01680434166701</v>
          </cell>
          <cell r="W10">
            <v>368.19090138439299</v>
          </cell>
          <cell r="X10">
            <v>412.901184101262</v>
          </cell>
          <cell r="Y10">
            <v>527.58824581876399</v>
          </cell>
          <cell r="Z10">
            <v>639.35627265756398</v>
          </cell>
          <cell r="AA10">
            <v>712.43632354422698</v>
          </cell>
          <cell r="AB10">
            <v>754.81556375175705</v>
          </cell>
        </row>
        <row r="11">
          <cell r="A11" t="str">
            <v>Austria</v>
          </cell>
          <cell r="B11">
            <v>80.218223037565593</v>
          </cell>
          <cell r="C11">
            <v>69.510386711931304</v>
          </cell>
          <cell r="D11">
            <v>69.499709612833797</v>
          </cell>
          <cell r="E11">
            <v>70.413454043751301</v>
          </cell>
          <cell r="F11">
            <v>66.423188826426994</v>
          </cell>
          <cell r="G11">
            <v>68.025725681201294</v>
          </cell>
          <cell r="H11">
            <v>96.526465611943294</v>
          </cell>
          <cell r="I11">
            <v>120.709612029113</v>
          </cell>
          <cell r="J11">
            <v>132.18547973351099</v>
          </cell>
          <cell r="K11">
            <v>131.69687123474401</v>
          </cell>
          <cell r="L11">
            <v>165.39630871353199</v>
          </cell>
          <cell r="M11">
            <v>173.38179003816899</v>
          </cell>
          <cell r="N11">
            <v>195.10709733204399</v>
          </cell>
          <cell r="O11">
            <v>189.708947570031</v>
          </cell>
          <cell r="P11">
            <v>203.971552301586</v>
          </cell>
          <cell r="Q11">
            <v>239.79673707024199</v>
          </cell>
          <cell r="R11">
            <v>236.47276762244499</v>
          </cell>
          <cell r="S11">
            <v>209.00038425820901</v>
          </cell>
          <cell r="T11">
            <v>214.14611325087299</v>
          </cell>
          <cell r="U11">
            <v>213.39003759213301</v>
          </cell>
          <cell r="V11">
            <v>194.407043699833</v>
          </cell>
          <cell r="W11">
            <v>193.34528439100001</v>
          </cell>
          <cell r="X11">
            <v>208.566378743917</v>
          </cell>
          <cell r="Y11">
            <v>255.84214533074999</v>
          </cell>
          <cell r="Z11">
            <v>293.194123627083</v>
          </cell>
          <cell r="AA11">
            <v>305.33803861400003</v>
          </cell>
          <cell r="AB11">
            <v>321.93431667794403</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1.1931845571025499</v>
          </cell>
          <cell r="O12">
            <v>1.3092931812630799</v>
          </cell>
          <cell r="P12">
            <v>2.2575428827807098</v>
          </cell>
          <cell r="Q12">
            <v>2.4170820117807001</v>
          </cell>
          <cell r="R12">
            <v>3.1765479970956099</v>
          </cell>
          <cell r="S12">
            <v>3.96263134091364</v>
          </cell>
          <cell r="T12">
            <v>4.2797582730015904</v>
          </cell>
          <cell r="U12">
            <v>4.5811981715950001</v>
          </cell>
          <cell r="V12">
            <v>5.2726171960451698</v>
          </cell>
          <cell r="W12">
            <v>5.7076182465684804</v>
          </cell>
          <cell r="X12">
            <v>6.2360455238612804</v>
          </cell>
          <cell r="Y12">
            <v>7.2757457494824704</v>
          </cell>
          <cell r="Z12">
            <v>8.6815483258133401</v>
          </cell>
          <cell r="AA12">
            <v>12.5610211291086</v>
          </cell>
          <cell r="AB12">
            <v>19.816536312849198</v>
          </cell>
        </row>
        <row r="13">
          <cell r="A13" t="str">
            <v>Bahamas, The</v>
          </cell>
          <cell r="B13">
            <v>1.4538869861283401</v>
          </cell>
          <cell r="C13">
            <v>1.5062270164489699</v>
          </cell>
          <cell r="D13">
            <v>1.69601166248322</v>
          </cell>
          <cell r="E13">
            <v>1.88766109943389</v>
          </cell>
          <cell r="F13">
            <v>2.0160219669342001</v>
          </cell>
          <cell r="G13">
            <v>2.1954479217529199</v>
          </cell>
          <cell r="H13">
            <v>2.37327909469604</v>
          </cell>
          <cell r="I13">
            <v>2.6130001544952401</v>
          </cell>
          <cell r="J13">
            <v>2.7167809009552002</v>
          </cell>
          <cell r="K13">
            <v>3.0624801227059901</v>
          </cell>
          <cell r="L13">
            <v>3.16570515367206</v>
          </cell>
          <cell r="M13">
            <v>3.1111604901429599</v>
          </cell>
          <cell r="N13">
            <v>3.1091600108544402</v>
          </cell>
          <cell r="O13">
            <v>3.0918560317979602</v>
          </cell>
          <cell r="P13">
            <v>3.25867438063896</v>
          </cell>
          <cell r="Q13">
            <v>3.4293622872494498</v>
          </cell>
          <cell r="R13">
            <v>3.6094031182337698</v>
          </cell>
          <cell r="S13">
            <v>3.84149527209407</v>
          </cell>
          <cell r="T13">
            <v>4.2826586753149902</v>
          </cell>
          <cell r="U13">
            <v>4.7041916827045203</v>
          </cell>
          <cell r="V13">
            <v>5.0036990000000001</v>
          </cell>
          <cell r="W13">
            <v>5.1314520000000003</v>
          </cell>
          <cell r="X13">
            <v>5.3894000000000002</v>
          </cell>
          <cell r="Y13">
            <v>5.5026000000000002</v>
          </cell>
          <cell r="Z13">
            <v>5.6609999999999996</v>
          </cell>
          <cell r="AA13">
            <v>5.8695000000000004</v>
          </cell>
          <cell r="AB13">
            <v>6.2228000000000003</v>
          </cell>
        </row>
        <row r="14">
          <cell r="A14" t="str">
            <v>Bahrain</v>
          </cell>
          <cell r="B14">
            <v>3.0718815800249302</v>
          </cell>
          <cell r="C14">
            <v>3.4678195938545802</v>
          </cell>
          <cell r="D14">
            <v>3.6457451714291498</v>
          </cell>
          <cell r="E14">
            <v>3.7351068040765099</v>
          </cell>
          <cell r="F14">
            <v>3.8768618724134001</v>
          </cell>
          <cell r="G14">
            <v>3.6579790251881898</v>
          </cell>
          <cell r="H14">
            <v>2.8622341628788801</v>
          </cell>
          <cell r="I14">
            <v>3.1005322726665199</v>
          </cell>
          <cell r="J14">
            <v>3.8319153366937502</v>
          </cell>
          <cell r="K14">
            <v>4.1127663585488099</v>
          </cell>
          <cell r="L14">
            <v>4.5280110999999996</v>
          </cell>
          <cell r="M14">
            <v>4.6149604000000002</v>
          </cell>
          <cell r="N14">
            <v>4.7497717000000002</v>
          </cell>
          <cell r="O14">
            <v>5.1991427000000003</v>
          </cell>
          <cell r="P14">
            <v>5.5647551999999996</v>
          </cell>
          <cell r="Q14">
            <v>5.8481780099999998</v>
          </cell>
          <cell r="R14">
            <v>6.1000119000000002</v>
          </cell>
          <cell r="S14">
            <v>6.3500642599999999</v>
          </cell>
          <cell r="T14">
            <v>6.1825738499999998</v>
          </cell>
          <cell r="U14">
            <v>6.6170810400000004</v>
          </cell>
          <cell r="V14">
            <v>7.9662842300000003</v>
          </cell>
          <cell r="W14">
            <v>7.9270905699999998</v>
          </cell>
          <cell r="X14">
            <v>8.4462337299999994</v>
          </cell>
          <cell r="Y14">
            <v>9.73446605</v>
          </cell>
          <cell r="Z14">
            <v>11.179925040000001</v>
          </cell>
          <cell r="AA14">
            <v>13.377934209999999</v>
          </cell>
          <cell r="AB14">
            <v>16.065335004502</v>
          </cell>
        </row>
        <row r="15">
          <cell r="A15" t="str">
            <v>Bangladesh</v>
          </cell>
          <cell r="B15">
            <v>19.506623665709501</v>
          </cell>
          <cell r="C15">
            <v>19.010611086947701</v>
          </cell>
          <cell r="D15">
            <v>17.4078140396531</v>
          </cell>
          <cell r="E15">
            <v>18.242524758728401</v>
          </cell>
          <cell r="F15">
            <v>20.740982947812999</v>
          </cell>
          <cell r="G15">
            <v>21.336889178892001</v>
          </cell>
          <cell r="H15">
            <v>22.3699555035206</v>
          </cell>
          <cell r="I15">
            <v>24.679292834102501</v>
          </cell>
          <cell r="J15">
            <v>26.636525957481702</v>
          </cell>
          <cell r="K15">
            <v>29.344375581034999</v>
          </cell>
          <cell r="L15">
            <v>30.496697769689799</v>
          </cell>
          <cell r="M15">
            <v>31.432307831736601</v>
          </cell>
          <cell r="N15">
            <v>31.4386562007458</v>
          </cell>
          <cell r="O15">
            <v>32.954242532477799</v>
          </cell>
          <cell r="P15">
            <v>35.801746699714698</v>
          </cell>
          <cell r="Q15">
            <v>39.579830190692803</v>
          </cell>
          <cell r="R15">
            <v>41.515995393456201</v>
          </cell>
          <cell r="S15">
            <v>43.387963050843297</v>
          </cell>
          <cell r="T15">
            <v>44.757271787184401</v>
          </cell>
          <cell r="U15">
            <v>46.529395706258903</v>
          </cell>
          <cell r="V15">
            <v>47.047978264343897</v>
          </cell>
          <cell r="W15">
            <v>47.193949348942802</v>
          </cell>
          <cell r="X15">
            <v>49.5595892067441</v>
          </cell>
          <cell r="Y15">
            <v>54.475732088920303</v>
          </cell>
          <cell r="Z15">
            <v>59.120203979013503</v>
          </cell>
          <cell r="AA15">
            <v>61.280335786846898</v>
          </cell>
          <cell r="AB15">
            <v>65.215707620883293</v>
          </cell>
        </row>
        <row r="16">
          <cell r="A16" t="str">
            <v>Barbados</v>
          </cell>
          <cell r="B16">
            <v>0.88400379447754296</v>
          </cell>
          <cell r="C16">
            <v>0.972944704964256</v>
          </cell>
          <cell r="D16">
            <v>1.0165660683422699</v>
          </cell>
          <cell r="E16">
            <v>1.0791946929865699</v>
          </cell>
          <cell r="F16">
            <v>1.1763559306113101</v>
          </cell>
          <cell r="G16">
            <v>1.2311176796826799</v>
          </cell>
          <cell r="H16">
            <v>1.3516752615935099</v>
          </cell>
          <cell r="I16">
            <v>1.4884774668296199</v>
          </cell>
          <cell r="J16">
            <v>1.5831866159033701</v>
          </cell>
          <cell r="K16">
            <v>1.752171635399</v>
          </cell>
          <cell r="L16">
            <v>1.75733109123501</v>
          </cell>
          <cell r="M16">
            <v>1.7330152399682499</v>
          </cell>
          <cell r="N16">
            <v>1.6231852394986299</v>
          </cell>
          <cell r="O16">
            <v>1.6897473281553399</v>
          </cell>
          <cell r="P16">
            <v>1.74255</v>
          </cell>
          <cell r="Q16">
            <v>1.8711949999999999</v>
          </cell>
          <cell r="R16">
            <v>1.997395</v>
          </cell>
          <cell r="S16">
            <v>2.1954850000000001</v>
          </cell>
          <cell r="T16">
            <v>2.3704100000000001</v>
          </cell>
          <cell r="U16">
            <v>2.477795</v>
          </cell>
          <cell r="V16">
            <v>2.5588199999999999</v>
          </cell>
          <cell r="W16">
            <v>2.5541849999999999</v>
          </cell>
          <cell r="X16">
            <v>2.476105</v>
          </cell>
          <cell r="Y16">
            <v>2.6949000000000001</v>
          </cell>
          <cell r="Z16">
            <v>2.8171499999999998</v>
          </cell>
          <cell r="AA16">
            <v>3.0611000000000002</v>
          </cell>
          <cell r="AB16">
            <v>3.3856999999999999</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4.1151390789429696</v>
          </cell>
          <cell r="O17">
            <v>3.6617101215558101</v>
          </cell>
          <cell r="P17">
            <v>4.85351882160393</v>
          </cell>
          <cell r="Q17">
            <v>10.530193425275399</v>
          </cell>
          <cell r="R17">
            <v>14.481709066203701</v>
          </cell>
          <cell r="S17">
            <v>14.0059600626169</v>
          </cell>
          <cell r="T17">
            <v>15.137349631354301</v>
          </cell>
          <cell r="U17">
            <v>12.1042548</v>
          </cell>
          <cell r="V17">
            <v>12.7577295885966</v>
          </cell>
          <cell r="W17">
            <v>12.421078524503301</v>
          </cell>
          <cell r="X17">
            <v>14.6535374265294</v>
          </cell>
          <cell r="Y17">
            <v>17.822814290640199</v>
          </cell>
          <cell r="Z17">
            <v>23.1413400554685</v>
          </cell>
          <cell r="AA17">
            <v>30.131461695918599</v>
          </cell>
          <cell r="AB17">
            <v>36.943686881664398</v>
          </cell>
        </row>
        <row r="18">
          <cell r="A18" t="str">
            <v>Belgium</v>
          </cell>
          <cell r="B18">
            <v>121.55657807691</v>
          </cell>
          <cell r="C18">
            <v>101.082165511494</v>
          </cell>
          <cell r="D18">
            <v>88.930050739459602</v>
          </cell>
          <cell r="E18">
            <v>84.129255523664</v>
          </cell>
          <cell r="F18">
            <v>80.114892297225595</v>
          </cell>
          <cell r="G18">
            <v>83.4269741077769</v>
          </cell>
          <cell r="H18">
            <v>115.651372294499</v>
          </cell>
          <cell r="I18">
            <v>143.77412423052101</v>
          </cell>
          <cell r="J18">
            <v>156.10104053092101</v>
          </cell>
          <cell r="K18">
            <v>158.03606584601201</v>
          </cell>
          <cell r="L18">
            <v>197.78163031381001</v>
          </cell>
          <cell r="M18">
            <v>202.85676143740099</v>
          </cell>
          <cell r="N18">
            <v>225.488103721881</v>
          </cell>
          <cell r="O18">
            <v>216.21235970285099</v>
          </cell>
          <cell r="P18">
            <v>236.02340627484301</v>
          </cell>
          <cell r="Q18">
            <v>277.04200809831701</v>
          </cell>
          <cell r="R18">
            <v>275.42605233913901</v>
          </cell>
          <cell r="S18">
            <v>249.62859447357499</v>
          </cell>
          <cell r="T18">
            <v>255.500357788419</v>
          </cell>
          <cell r="U18">
            <v>253.88922434550301</v>
          </cell>
          <cell r="V18">
            <v>232.933849885</v>
          </cell>
          <cell r="W18">
            <v>231.92793153</v>
          </cell>
          <cell r="X18">
            <v>252.65951523916701</v>
          </cell>
          <cell r="Y18">
            <v>310.51392322499998</v>
          </cell>
          <cell r="Z18">
            <v>359.15451792916701</v>
          </cell>
          <cell r="AA18">
            <v>372.72615873500001</v>
          </cell>
          <cell r="AB18">
            <v>393.59025249770099</v>
          </cell>
        </row>
        <row r="19">
          <cell r="A19" t="str">
            <v>Belize</v>
          </cell>
          <cell r="B19">
            <v>0.17221666855609599</v>
          </cell>
          <cell r="C19">
            <v>0.17940500852128</v>
          </cell>
          <cell r="D19">
            <v>0.17925000851391801</v>
          </cell>
          <cell r="E19">
            <v>0.18898500897630599</v>
          </cell>
          <cell r="F19">
            <v>0.21090001001721201</v>
          </cell>
          <cell r="G19">
            <v>0.20919000993599199</v>
          </cell>
          <cell r="H19">
            <v>0.22787501082348099</v>
          </cell>
          <cell r="I19">
            <v>0.26652001265901998</v>
          </cell>
          <cell r="J19">
            <v>0.31490001495694703</v>
          </cell>
          <cell r="K19">
            <v>0.363150017248699</v>
          </cell>
          <cell r="L19">
            <v>0.41201059591098199</v>
          </cell>
          <cell r="M19">
            <v>0.44463426984964599</v>
          </cell>
          <cell r="N19">
            <v>0.51805228748802501</v>
          </cell>
          <cell r="O19">
            <v>0.55963148944973495</v>
          </cell>
          <cell r="P19">
            <v>0.58062863490011496</v>
          </cell>
          <cell r="Q19">
            <v>0.61996509915997</v>
          </cell>
          <cell r="R19">
            <v>0.64126997332145497</v>
          </cell>
          <cell r="S19">
            <v>0.65438460585468505</v>
          </cell>
          <cell r="T19">
            <v>0.68888459318045003</v>
          </cell>
          <cell r="U19">
            <v>0.73234417086463499</v>
          </cell>
          <cell r="V19">
            <v>0.83173129920964495</v>
          </cell>
          <cell r="W19">
            <v>0.87141522174387498</v>
          </cell>
          <cell r="X19">
            <v>0.93214923346180001</v>
          </cell>
          <cell r="Y19">
            <v>0.98758999999999997</v>
          </cell>
          <cell r="Z19">
            <v>1.05522</v>
          </cell>
          <cell r="AA19">
            <v>1.11089574909754</v>
          </cell>
          <cell r="AB19">
            <v>1.2129826248566</v>
          </cell>
        </row>
        <row r="20">
          <cell r="A20" t="str">
            <v>Benin</v>
          </cell>
          <cell r="B20">
            <v>1.5858655859831701</v>
          </cell>
          <cell r="C20">
            <v>1.07272094641614</v>
          </cell>
          <cell r="D20">
            <v>1.0620074349442401</v>
          </cell>
          <cell r="E20">
            <v>0.94014430567873997</v>
          </cell>
          <cell r="F20">
            <v>1.0028378079668001</v>
          </cell>
          <cell r="G20">
            <v>1.04566954547478</v>
          </cell>
          <cell r="H20">
            <v>1.33568010857481</v>
          </cell>
          <cell r="I20">
            <v>1.5623927329595599</v>
          </cell>
          <cell r="J20">
            <v>1.6264112206013199</v>
          </cell>
          <cell r="K20">
            <v>1.5023140703123801</v>
          </cell>
          <cell r="L20">
            <v>1.84501974179568</v>
          </cell>
          <cell r="M20">
            <v>1.87784300171922</v>
          </cell>
          <cell r="N20">
            <v>2.1516320979258801</v>
          </cell>
          <cell r="O20">
            <v>2.1062497174742201</v>
          </cell>
          <cell r="P20">
            <v>1.5980894607052201</v>
          </cell>
          <cell r="Q20">
            <v>2.16983764951943</v>
          </cell>
          <cell r="R20">
            <v>2.3608969061799598</v>
          </cell>
          <cell r="S20">
            <v>2.2681826237092002</v>
          </cell>
          <cell r="T20">
            <v>2.4547089506547799</v>
          </cell>
          <cell r="U20">
            <v>2.4922322210336199</v>
          </cell>
          <cell r="V20">
            <v>2.3825561676828801</v>
          </cell>
          <cell r="W20">
            <v>2.50162902649615</v>
          </cell>
          <cell r="X20">
            <v>2.8171739663067399</v>
          </cell>
          <cell r="Y20">
            <v>3.5649260351669398</v>
          </cell>
          <cell r="Z20">
            <v>4.0527851682893701</v>
          </cell>
          <cell r="AA20">
            <v>4.4055231882442101</v>
          </cell>
          <cell r="AB20">
            <v>4.7599414566416298</v>
          </cell>
        </row>
        <row r="21">
          <cell r="A21" t="str">
            <v>Bhutan</v>
          </cell>
          <cell r="B21">
            <v>0.13081756289213001</v>
          </cell>
          <cell r="C21">
            <v>0.14736560806073001</v>
          </cell>
          <cell r="D21">
            <v>0.154924708576229</v>
          </cell>
          <cell r="E21">
            <v>0.17399121062710399</v>
          </cell>
          <cell r="F21">
            <v>0.17062858972434</v>
          </cell>
          <cell r="G21">
            <v>0.17512301760184501</v>
          </cell>
          <cell r="H21">
            <v>0.20726054470781499</v>
          </cell>
          <cell r="I21">
            <v>0.24933136289456301</v>
          </cell>
          <cell r="J21">
            <v>0.26925858818336801</v>
          </cell>
          <cell r="K21">
            <v>0.25877434251620302</v>
          </cell>
          <cell r="L21">
            <v>0.278592148278969</v>
          </cell>
          <cell r="M21">
            <v>0.23740063172217701</v>
          </cell>
          <cell r="N21">
            <v>0.23890437452034799</v>
          </cell>
          <cell r="O21">
            <v>0.22468585707123201</v>
          </cell>
          <cell r="P21">
            <v>0.26399102503662902</v>
          </cell>
          <cell r="Q21">
            <v>0.29390967653153999</v>
          </cell>
          <cell r="R21">
            <v>0.32090821330341401</v>
          </cell>
          <cell r="S21">
            <v>0.36731793159334403</v>
          </cell>
          <cell r="T21">
            <v>0.41193019015368598</v>
          </cell>
          <cell r="U21">
            <v>0.43031227987790599</v>
          </cell>
          <cell r="V21">
            <v>0.45967318748753999</v>
          </cell>
          <cell r="W21">
            <v>0.492735503341237</v>
          </cell>
          <cell r="X21">
            <v>0.54457581414644296</v>
          </cell>
          <cell r="Y21">
            <v>0.61066138118088897</v>
          </cell>
          <cell r="Z21">
            <v>0.70861043822946501</v>
          </cell>
          <cell r="AA21">
            <v>0.82750504371217204</v>
          </cell>
          <cell r="AB21">
            <v>0.98259505186611296</v>
          </cell>
        </row>
        <row r="22">
          <cell r="A22" t="str">
            <v>Bolivia</v>
          </cell>
          <cell r="B22">
            <v>3.2183949963763698</v>
          </cell>
          <cell r="C22">
            <v>3.08407145305407</v>
          </cell>
          <cell r="D22">
            <v>3.47989351638088</v>
          </cell>
          <cell r="E22">
            <v>3.39485630822921</v>
          </cell>
          <cell r="F22">
            <v>3.5526143660577398</v>
          </cell>
          <cell r="G22">
            <v>3.7535171907010199</v>
          </cell>
          <cell r="H22">
            <v>3.6681156473776699</v>
          </cell>
          <cell r="I22">
            <v>3.9747418212444598</v>
          </cell>
          <cell r="J22">
            <v>4.5976939774838899</v>
          </cell>
          <cell r="K22">
            <v>4.7159437107967204</v>
          </cell>
          <cell r="L22">
            <v>4.8675061650923102</v>
          </cell>
          <cell r="M22">
            <v>5.3432743767691697</v>
          </cell>
          <cell r="N22">
            <v>5.6430496630810696</v>
          </cell>
          <cell r="O22">
            <v>5.7344746712103003</v>
          </cell>
          <cell r="P22">
            <v>5.9700469251479404</v>
          </cell>
          <cell r="Q22">
            <v>6.7016783573878396</v>
          </cell>
          <cell r="R22">
            <v>7.3745865528214702</v>
          </cell>
          <cell r="S22">
            <v>7.9170844602004298</v>
          </cell>
          <cell r="T22">
            <v>8.5204312202125401</v>
          </cell>
          <cell r="U22">
            <v>8.2977814835513897</v>
          </cell>
          <cell r="V22">
            <v>8.4117882056682003</v>
          </cell>
          <cell r="W22">
            <v>8.1537557330129893</v>
          </cell>
          <cell r="X22">
            <v>7.9173053289889799</v>
          </cell>
          <cell r="Y22">
            <v>8.1019097421872797</v>
          </cell>
          <cell r="Z22">
            <v>8.7488485509676899</v>
          </cell>
          <cell r="AA22">
            <v>9.3580123138622096</v>
          </cell>
          <cell r="AB22">
            <v>10.8275913425345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1.4620819203356099</v>
          </cell>
          <cell r="Q23">
            <v>2.01925007141043</v>
          </cell>
          <cell r="R23">
            <v>3.0386517360915901</v>
          </cell>
          <cell r="S23">
            <v>3.9906209637766699</v>
          </cell>
          <cell r="T23">
            <v>4.6067888459599198</v>
          </cell>
          <cell r="U23">
            <v>4.9949806175274301</v>
          </cell>
          <cell r="V23">
            <v>5.2979944723974199</v>
          </cell>
          <cell r="W23">
            <v>5.5578146436532796</v>
          </cell>
          <cell r="X23">
            <v>6.1836594168257699</v>
          </cell>
          <cell r="Y23">
            <v>7.8008144253779701</v>
          </cell>
          <cell r="Z23">
            <v>9.3306447921805198</v>
          </cell>
          <cell r="AA23">
            <v>10.0579553770985</v>
          </cell>
          <cell r="AB23">
            <v>11.395510233168199</v>
          </cell>
        </row>
        <row r="24">
          <cell r="A24" t="str">
            <v>Botswana</v>
          </cell>
          <cell r="B24">
            <v>1.02930297022008</v>
          </cell>
          <cell r="C24">
            <v>1.0737705738647001</v>
          </cell>
          <cell r="D24">
            <v>1.01493372041277</v>
          </cell>
          <cell r="E24">
            <v>1.17225473347021</v>
          </cell>
          <cell r="F24">
            <v>1.2408426444476299</v>
          </cell>
          <cell r="G24">
            <v>1.1147977297737399</v>
          </cell>
          <cell r="H24">
            <v>1.3926073617194199</v>
          </cell>
          <cell r="I24">
            <v>1.9652241070635299</v>
          </cell>
          <cell r="J24">
            <v>2.6445636317649601</v>
          </cell>
          <cell r="K24">
            <v>3.0838290672383102</v>
          </cell>
          <cell r="L24">
            <v>3.7913488233850998</v>
          </cell>
          <cell r="M24">
            <v>3.9511056699903802</v>
          </cell>
          <cell r="N24">
            <v>4.1018722012519602</v>
          </cell>
          <cell r="O24">
            <v>4.1671970051625902</v>
          </cell>
          <cell r="P24">
            <v>4.3448614404715</v>
          </cell>
          <cell r="Q24">
            <v>4.7743855022489399</v>
          </cell>
          <cell r="R24">
            <v>4.8045862008442404</v>
          </cell>
          <cell r="S24">
            <v>5.1873064654368903</v>
          </cell>
          <cell r="T24">
            <v>5.2212955142100297</v>
          </cell>
          <cell r="U24">
            <v>5.62903636766658</v>
          </cell>
          <cell r="V24">
            <v>6.1928723834944099</v>
          </cell>
          <cell r="W24">
            <v>6.0599587211174502</v>
          </cell>
          <cell r="X24">
            <v>5.9589239216646597</v>
          </cell>
          <cell r="Y24">
            <v>8.3184051894013304</v>
          </cell>
          <cell r="Z24">
            <v>9.8309497789554907</v>
          </cell>
          <cell r="AA24">
            <v>10.195331855359001</v>
          </cell>
          <cell r="AB24">
            <v>10.808257467833499</v>
          </cell>
        </row>
        <row r="25">
          <cell r="A25" t="str">
            <v>Brazil</v>
          </cell>
          <cell r="B25">
            <v>162.61506443793601</v>
          </cell>
          <cell r="C25">
            <v>186.88621232724199</v>
          </cell>
          <cell r="D25">
            <v>199.80357051553699</v>
          </cell>
          <cell r="E25">
            <v>160.198534458268</v>
          </cell>
          <cell r="F25">
            <v>159.42363949888701</v>
          </cell>
          <cell r="G25">
            <v>253.07844393722101</v>
          </cell>
          <cell r="H25">
            <v>293.57963983168401</v>
          </cell>
          <cell r="I25">
            <v>319.54499890556599</v>
          </cell>
          <cell r="J25">
            <v>356.97691225354902</v>
          </cell>
          <cell r="K25">
            <v>490.050913918844</v>
          </cell>
          <cell r="L25">
            <v>507.78351811797302</v>
          </cell>
          <cell r="M25">
            <v>445.242219007708</v>
          </cell>
          <cell r="N25">
            <v>426.51949450019299</v>
          </cell>
          <cell r="O25">
            <v>478.62152257145902</v>
          </cell>
          <cell r="P25">
            <v>596.76291129710501</v>
          </cell>
          <cell r="Q25">
            <v>769.74119828738196</v>
          </cell>
          <cell r="R25">
            <v>840.05175888984104</v>
          </cell>
          <cell r="S25">
            <v>871.52400027839599</v>
          </cell>
          <cell r="T25">
            <v>844.12566001879304</v>
          </cell>
          <cell r="U25">
            <v>586.921728098416</v>
          </cell>
          <cell r="V25">
            <v>644.28305442995202</v>
          </cell>
          <cell r="W25">
            <v>554.40988061324401</v>
          </cell>
          <cell r="X25">
            <v>505.71228101857201</v>
          </cell>
          <cell r="Y25">
            <v>552.23896435784104</v>
          </cell>
          <cell r="Z25">
            <v>663.55204921534505</v>
          </cell>
          <cell r="AA25">
            <v>882.04309722369396</v>
          </cell>
          <cell r="AB25">
            <v>1067.7064843148701</v>
          </cell>
        </row>
        <row r="26">
          <cell r="A26" t="str">
            <v>Brunei</v>
          </cell>
          <cell r="B26" t="str">
            <v>..</v>
          </cell>
          <cell r="C26" t="str">
            <v>..</v>
          </cell>
          <cell r="D26" t="str">
            <v>..</v>
          </cell>
          <cell r="E26" t="str">
            <v>..</v>
          </cell>
          <cell r="F26">
            <v>4.2873765922514799</v>
          </cell>
          <cell r="G26">
            <v>4.0355160935386403</v>
          </cell>
          <cell r="H26">
            <v>2.4354548587726601</v>
          </cell>
          <cell r="I26">
            <v>2.7972681012037199</v>
          </cell>
          <cell r="J26">
            <v>2.6619625576108401</v>
          </cell>
          <cell r="K26">
            <v>2.9857582969777599</v>
          </cell>
          <cell r="L26">
            <v>3.5204869795498102</v>
          </cell>
          <cell r="M26">
            <v>3.7011953344331601</v>
          </cell>
          <cell r="N26">
            <v>4.1848615686836199</v>
          </cell>
          <cell r="O26">
            <v>4.1057294441473298</v>
          </cell>
          <cell r="P26">
            <v>4.0872197728994903</v>
          </cell>
          <cell r="Q26">
            <v>4.7341035364670603</v>
          </cell>
          <cell r="R26">
            <v>5.1154546942789603</v>
          </cell>
          <cell r="S26">
            <v>5.1966390667242202</v>
          </cell>
          <cell r="T26">
            <v>4.04994816568259</v>
          </cell>
          <cell r="U26">
            <v>4.5995276182085201</v>
          </cell>
          <cell r="V26">
            <v>6.0012809579294499</v>
          </cell>
          <cell r="W26">
            <v>5.60102025294246</v>
          </cell>
          <cell r="X26">
            <v>5.8433671742883702</v>
          </cell>
          <cell r="Y26">
            <v>6.5574040236867699</v>
          </cell>
          <cell r="Z26">
            <v>7.8721908381214902</v>
          </cell>
          <cell r="AA26">
            <v>9.5314370515456801</v>
          </cell>
          <cell r="AB26">
            <v>11.4377114543858</v>
          </cell>
        </row>
        <row r="27">
          <cell r="A27" t="str">
            <v>Bulgaria</v>
          </cell>
          <cell r="B27">
            <v>26.051514449224801</v>
          </cell>
          <cell r="C27">
            <v>28.098989543993401</v>
          </cell>
          <cell r="D27">
            <v>29.306059893126601</v>
          </cell>
          <cell r="E27">
            <v>30.116160376672902</v>
          </cell>
          <cell r="F27">
            <v>31.990907774261501</v>
          </cell>
          <cell r="G27">
            <v>27.390755364667001</v>
          </cell>
          <cell r="H27">
            <v>24.242254912337099</v>
          </cell>
          <cell r="I27">
            <v>28.100770488984502</v>
          </cell>
          <cell r="J27">
            <v>45.922160330396402</v>
          </cell>
          <cell r="K27">
            <v>46.7698766712737</v>
          </cell>
          <cell r="L27">
            <v>20.620883509508602</v>
          </cell>
          <cell r="M27">
            <v>2.0203710330436899</v>
          </cell>
          <cell r="N27">
            <v>8.1998207389724396</v>
          </cell>
          <cell r="O27">
            <v>4.4502948412626102</v>
          </cell>
          <cell r="P27">
            <v>7.8241105088657896</v>
          </cell>
          <cell r="Q27">
            <v>13.1057185804368</v>
          </cell>
          <cell r="R27">
            <v>9.9006308811263892</v>
          </cell>
          <cell r="S27">
            <v>10.365524162895399</v>
          </cell>
          <cell r="T27">
            <v>12.8446715504674</v>
          </cell>
          <cell r="U27">
            <v>12.976841079375699</v>
          </cell>
          <cell r="V27">
            <v>12.6392361998307</v>
          </cell>
          <cell r="W27">
            <v>13.6045881753016</v>
          </cell>
          <cell r="X27">
            <v>15.6137660946798</v>
          </cell>
          <cell r="Y27">
            <v>19.974278340272399</v>
          </cell>
          <cell r="Z27">
            <v>24.331301012500699</v>
          </cell>
          <cell r="AA27">
            <v>26.7186136594533</v>
          </cell>
          <cell r="AB27">
            <v>30.607531456629001</v>
          </cell>
        </row>
        <row r="28">
          <cell r="A28" t="str">
            <v>Burkina Faso</v>
          </cell>
          <cell r="B28">
            <v>2.1212560661075699</v>
          </cell>
          <cell r="C28">
            <v>1.8456272051787601</v>
          </cell>
          <cell r="D28">
            <v>1.71923934407673</v>
          </cell>
          <cell r="E28">
            <v>1.57119299853193</v>
          </cell>
          <cell r="F28">
            <v>1.4043726704816299</v>
          </cell>
          <cell r="G28">
            <v>1.5525034996652201</v>
          </cell>
          <cell r="H28">
            <v>2.0363380655406198</v>
          </cell>
          <cell r="I28">
            <v>2.36980788590055</v>
          </cell>
          <cell r="J28">
            <v>2.6160249335110999</v>
          </cell>
          <cell r="K28">
            <v>2.6155737494692399</v>
          </cell>
          <cell r="L28">
            <v>3.1013553221185601</v>
          </cell>
          <cell r="M28">
            <v>3.1350111658572901</v>
          </cell>
          <cell r="N28">
            <v>3.3567154029241801</v>
          </cell>
          <cell r="O28">
            <v>3.1995656166125199</v>
          </cell>
          <cell r="P28">
            <v>1.92430296431644</v>
          </cell>
          <cell r="Q28">
            <v>2.3795191906974198</v>
          </cell>
          <cell r="R28">
            <v>2.5865514808702499</v>
          </cell>
          <cell r="S28">
            <v>2.4476702378879001</v>
          </cell>
          <cell r="T28">
            <v>2.8049036795564599</v>
          </cell>
          <cell r="U28">
            <v>3.0146614248933399</v>
          </cell>
          <cell r="V28">
            <v>2.6109138090086801</v>
          </cell>
          <cell r="W28">
            <v>2.81528711462642</v>
          </cell>
          <cell r="X28">
            <v>3.30120009678487</v>
          </cell>
          <cell r="Y28">
            <v>4.2789017122585999</v>
          </cell>
          <cell r="Z28">
            <v>5.1141302866175904</v>
          </cell>
          <cell r="AA28">
            <v>5.6236828286381799</v>
          </cell>
          <cell r="AB28">
            <v>6.05529131676004</v>
          </cell>
        </row>
        <row r="29">
          <cell r="A29" t="str">
            <v>Burundi</v>
          </cell>
          <cell r="B29">
            <v>0.95118888888888897</v>
          </cell>
          <cell r="C29">
            <v>0.98984444444444397</v>
          </cell>
          <cell r="D29">
            <v>1.04548888888889</v>
          </cell>
          <cell r="E29">
            <v>1.1069607315761201</v>
          </cell>
          <cell r="F29">
            <v>1.0061899590677501</v>
          </cell>
          <cell r="G29">
            <v>1.1711575109785399</v>
          </cell>
          <cell r="H29">
            <v>1.23361653674345</v>
          </cell>
          <cell r="I29">
            <v>1.1621074781482701</v>
          </cell>
          <cell r="J29">
            <v>1.0890811965812</v>
          </cell>
          <cell r="K29">
            <v>1.1315812693010701</v>
          </cell>
          <cell r="L29">
            <v>1.13164303805476</v>
          </cell>
          <cell r="M29">
            <v>1.16796310264991</v>
          </cell>
          <cell r="N29">
            <v>1.08303942340312</v>
          </cell>
          <cell r="O29">
            <v>0.93870994315841505</v>
          </cell>
          <cell r="P29">
            <v>0.92503240488794303</v>
          </cell>
          <cell r="Q29">
            <v>1.0004304175049801</v>
          </cell>
          <cell r="R29">
            <v>0.86898033559411503</v>
          </cell>
          <cell r="S29">
            <v>0.97285622048100795</v>
          </cell>
          <cell r="T29">
            <v>0.89369547698853102</v>
          </cell>
          <cell r="U29">
            <v>0.80815082621714496</v>
          </cell>
          <cell r="V29">
            <v>0.70911462428654604</v>
          </cell>
          <cell r="W29">
            <v>0.66234598925758503</v>
          </cell>
          <cell r="X29">
            <v>0.62807716722819196</v>
          </cell>
          <cell r="Y29">
            <v>0.59500114205882004</v>
          </cell>
          <cell r="Z29">
            <v>0.66449359246057305</v>
          </cell>
          <cell r="AA29">
            <v>0.80050604617541599</v>
          </cell>
          <cell r="AB29">
            <v>0.90801841419167695</v>
          </cell>
        </row>
        <row r="30">
          <cell r="A30" t="str">
            <v>Cambodia</v>
          </cell>
          <cell r="B30">
            <v>0.132071566467376</v>
          </cell>
          <cell r="C30">
            <v>0.132071566467376</v>
          </cell>
          <cell r="D30">
            <v>0.132071566467376</v>
          </cell>
          <cell r="E30">
            <v>0.15031788358689599</v>
          </cell>
          <cell r="F30">
            <v>0.16815368278384399</v>
          </cell>
          <cell r="G30">
            <v>0.186723293220006</v>
          </cell>
          <cell r="H30">
            <v>0.20539981478668401</v>
          </cell>
          <cell r="I30">
            <v>0.140832835797292</v>
          </cell>
          <cell r="J30">
            <v>0.27609814875064798</v>
          </cell>
          <cell r="K30">
            <v>0.34636041149684099</v>
          </cell>
          <cell r="L30">
            <v>0.89937892469532899</v>
          </cell>
          <cell r="M30">
            <v>2.0108313608746</v>
          </cell>
          <cell r="N30">
            <v>2.4388741341716802</v>
          </cell>
          <cell r="O30">
            <v>2.426510010921</v>
          </cell>
          <cell r="P30">
            <v>2.75964345847225</v>
          </cell>
          <cell r="Q30">
            <v>3.4202097342208102</v>
          </cell>
          <cell r="R30">
            <v>3.4813348157358099</v>
          </cell>
          <cell r="S30">
            <v>3.3866502820804101</v>
          </cell>
          <cell r="T30">
            <v>3.1051423826375202</v>
          </cell>
          <cell r="U30">
            <v>3.5158585766739701</v>
          </cell>
          <cell r="V30">
            <v>3.6551737309710002</v>
          </cell>
          <cell r="W30">
            <v>3.9700954685644998</v>
          </cell>
          <cell r="X30">
            <v>4.2802654613840501</v>
          </cell>
          <cell r="Y30">
            <v>4.5854547241277901</v>
          </cell>
          <cell r="Z30">
            <v>5.3066143838678199</v>
          </cell>
          <cell r="AA30">
            <v>6.23261228854237</v>
          </cell>
          <cell r="AB30">
            <v>7.0955011387729998</v>
          </cell>
        </row>
        <row r="31">
          <cell r="A31" t="str">
            <v>Cameroon</v>
          </cell>
          <cell r="B31">
            <v>7.6488948850395104</v>
          </cell>
          <cell r="C31">
            <v>8.6651940043579003</v>
          </cell>
          <cell r="D31">
            <v>8.3104183899642106</v>
          </cell>
          <cell r="E31">
            <v>8.3762880420093495</v>
          </cell>
          <cell r="F31">
            <v>8.8527596976061904</v>
          </cell>
          <cell r="G31">
            <v>9.2458568693970804</v>
          </cell>
          <cell r="H31">
            <v>12.051920110846099</v>
          </cell>
          <cell r="I31">
            <v>13.959724173479101</v>
          </cell>
          <cell r="J31">
            <v>14.1762536964614</v>
          </cell>
          <cell r="K31">
            <v>12.640359934302399</v>
          </cell>
          <cell r="L31">
            <v>12.653760346279601</v>
          </cell>
          <cell r="M31">
            <v>14.1093275407679</v>
          </cell>
          <cell r="N31">
            <v>12.9314842891655</v>
          </cell>
          <cell r="O31">
            <v>13.491678692991201</v>
          </cell>
          <cell r="P31">
            <v>8.9123139013355104</v>
          </cell>
          <cell r="Q31">
            <v>9.0358939573491703</v>
          </cell>
          <cell r="R31">
            <v>10.335108287888501</v>
          </cell>
          <cell r="S31">
            <v>10.342996285680499</v>
          </cell>
          <cell r="T31">
            <v>9.8751284183546808</v>
          </cell>
          <cell r="U31">
            <v>10.423729510206201</v>
          </cell>
          <cell r="V31">
            <v>10.0461643283532</v>
          </cell>
          <cell r="W31">
            <v>9.4974940502900793</v>
          </cell>
          <cell r="X31">
            <v>10.8883494963169</v>
          </cell>
          <cell r="Y31">
            <v>13.630229055294601</v>
          </cell>
          <cell r="Z31">
            <v>15.783866463774199</v>
          </cell>
          <cell r="AA31">
            <v>16.879832125482299</v>
          </cell>
          <cell r="AB31">
            <v>18.372177507069299</v>
          </cell>
        </row>
        <row r="32">
          <cell r="A32" t="str">
            <v>Canada</v>
          </cell>
          <cell r="B32">
            <v>268.92661203669002</v>
          </cell>
          <cell r="C32">
            <v>300.68858624079002</v>
          </cell>
          <cell r="D32">
            <v>307.988096714812</v>
          </cell>
          <cell r="E32">
            <v>333.81020811527799</v>
          </cell>
          <cell r="F32">
            <v>347.294620707722</v>
          </cell>
          <cell r="G32">
            <v>355.76582325089203</v>
          </cell>
          <cell r="H32">
            <v>368.88335690104202</v>
          </cell>
          <cell r="I32">
            <v>421.583411763833</v>
          </cell>
          <cell r="J32">
            <v>498.36802973750503</v>
          </cell>
          <cell r="K32">
            <v>555.564687981053</v>
          </cell>
          <cell r="L32">
            <v>582.80485651228798</v>
          </cell>
          <cell r="M32">
            <v>598.23879598393603</v>
          </cell>
          <cell r="N32">
            <v>579.97777409117396</v>
          </cell>
          <cell r="O32">
            <v>563.94028778779102</v>
          </cell>
          <cell r="P32">
            <v>564.607522203352</v>
          </cell>
          <cell r="Q32">
            <v>590.65046198490404</v>
          </cell>
          <cell r="R32">
            <v>613.80756920398198</v>
          </cell>
          <cell r="S32">
            <v>637.67086317291501</v>
          </cell>
          <cell r="T32">
            <v>617.43356347024803</v>
          </cell>
          <cell r="U32">
            <v>661.34492118880405</v>
          </cell>
          <cell r="V32">
            <v>725.158126517921</v>
          </cell>
          <cell r="W32">
            <v>715.63204160035502</v>
          </cell>
          <cell r="X32">
            <v>734.77274793640595</v>
          </cell>
          <cell r="Y32">
            <v>868.48540489830498</v>
          </cell>
          <cell r="Z32">
            <v>993.90758256480603</v>
          </cell>
          <cell r="AA32">
            <v>1132.4362744279999</v>
          </cell>
          <cell r="AB32">
            <v>1269.09642002183</v>
          </cell>
        </row>
        <row r="33">
          <cell r="A33" t="str">
            <v>Cape Verde</v>
          </cell>
          <cell r="B33">
            <v>0.14225293841738801</v>
          </cell>
          <cell r="C33">
            <v>0.139483446776208</v>
          </cell>
          <cell r="D33">
            <v>0.140655878971335</v>
          </cell>
          <cell r="E33">
            <v>0.13851272383825899</v>
          </cell>
          <cell r="F33">
            <v>0.13206026236582</v>
          </cell>
          <cell r="G33">
            <v>0.13777551363961801</v>
          </cell>
          <cell r="H33">
            <v>0.19072700596770101</v>
          </cell>
          <cell r="I33">
            <v>0.23615404971821399</v>
          </cell>
          <cell r="J33">
            <v>0.26535539598293301</v>
          </cell>
          <cell r="K33">
            <v>0.26836514962081698</v>
          </cell>
          <cell r="L33">
            <v>0.30805068354189402</v>
          </cell>
          <cell r="M33">
            <v>0.32111098159463702</v>
          </cell>
          <cell r="N33">
            <v>0.35844701923196098</v>
          </cell>
          <cell r="O33">
            <v>0.361545818851984</v>
          </cell>
          <cell r="P33">
            <v>0.40904822643579702</v>
          </cell>
          <cell r="Q33">
            <v>0.49061372523687402</v>
          </cell>
          <cell r="R33">
            <v>0.50486087343970898</v>
          </cell>
          <cell r="S33">
            <v>0.49334990877544399</v>
          </cell>
          <cell r="T33">
            <v>0.52567756404160104</v>
          </cell>
          <cell r="U33">
            <v>0.59683434088652598</v>
          </cell>
          <cell r="V33">
            <v>0.53922724729504001</v>
          </cell>
          <cell r="W33">
            <v>0.56302443700437299</v>
          </cell>
          <cell r="X33">
            <v>0.62097489672259198</v>
          </cell>
          <cell r="Y33">
            <v>0.81396417437986102</v>
          </cell>
          <cell r="Z33">
            <v>0.92464955674090099</v>
          </cell>
          <cell r="AA33">
            <v>0.99913080958752198</v>
          </cell>
          <cell r="AB33">
            <v>1.1497098974811</v>
          </cell>
        </row>
        <row r="34">
          <cell r="A34" t="str">
            <v>Central African Republic</v>
          </cell>
          <cell r="B34">
            <v>0.79704657326770201</v>
          </cell>
          <cell r="C34">
            <v>0.80263496853494298</v>
          </cell>
          <cell r="D34">
            <v>0.73156629439152798</v>
          </cell>
          <cell r="E34">
            <v>0.66629927045609605</v>
          </cell>
          <cell r="F34">
            <v>0.637815818381545</v>
          </cell>
          <cell r="G34">
            <v>0.84561278546943897</v>
          </cell>
          <cell r="H34">
            <v>1.1147463651983101</v>
          </cell>
          <cell r="I34">
            <v>1.20532656762108</v>
          </cell>
          <cell r="J34">
            <v>1.2763979250952699</v>
          </cell>
          <cell r="K34">
            <v>1.2629380730709501</v>
          </cell>
          <cell r="L34">
            <v>1.48750555524948</v>
          </cell>
          <cell r="M34">
            <v>1.40432817567927</v>
          </cell>
          <cell r="N34">
            <v>1.42754573274396</v>
          </cell>
          <cell r="O34">
            <v>1.29341997457268</v>
          </cell>
          <cell r="P34">
            <v>0.85306015850144101</v>
          </cell>
          <cell r="Q34">
            <v>1.1220944059306801</v>
          </cell>
          <cell r="R34">
            <v>1.00995880741154</v>
          </cell>
          <cell r="S34">
            <v>0.96973763242391997</v>
          </cell>
          <cell r="T34">
            <v>1.02779732138862</v>
          </cell>
          <cell r="U34">
            <v>1.03871551101688</v>
          </cell>
          <cell r="V34">
            <v>0.96192413393087395</v>
          </cell>
          <cell r="W34">
            <v>0.96842022435439701</v>
          </cell>
          <cell r="X34">
            <v>1.0452158973526</v>
          </cell>
          <cell r="Y34">
            <v>1.1975994428474399</v>
          </cell>
          <cell r="Z34">
            <v>1.3090211136763299</v>
          </cell>
          <cell r="AA34">
            <v>1.3763526065985501</v>
          </cell>
          <cell r="AB34">
            <v>1.48780709697213</v>
          </cell>
        </row>
        <row r="35">
          <cell r="A35" t="str">
            <v>Chad</v>
          </cell>
          <cell r="B35">
            <v>0.65244888888888897</v>
          </cell>
          <cell r="C35">
            <v>0.77181628392484303</v>
          </cell>
          <cell r="D35">
            <v>0.74582218257508204</v>
          </cell>
          <cell r="E35">
            <v>0.74623681687440102</v>
          </cell>
          <cell r="F35">
            <v>0.80160550458715596</v>
          </cell>
          <cell r="G35">
            <v>0.868795904740708</v>
          </cell>
          <cell r="H35">
            <v>1.0697747617672499</v>
          </cell>
          <cell r="I35">
            <v>1.2126455906822</v>
          </cell>
          <cell r="J35">
            <v>1.4175897952333001</v>
          </cell>
          <cell r="K35">
            <v>1.33887147335423</v>
          </cell>
          <cell r="L35">
            <v>1.6135904499540901</v>
          </cell>
          <cell r="M35">
            <v>1.5987238567883699</v>
          </cell>
          <cell r="N35">
            <v>1.6664189448508999</v>
          </cell>
          <cell r="O35">
            <v>1.4564157444200301</v>
          </cell>
          <cell r="P35">
            <v>1.1798479425670201</v>
          </cell>
          <cell r="Q35">
            <v>1.44591533508724</v>
          </cell>
          <cell r="R35">
            <v>1.6073529910662701</v>
          </cell>
          <cell r="S35">
            <v>1.54468791486513</v>
          </cell>
          <cell r="T35">
            <v>1.74479978083021</v>
          </cell>
          <cell r="U35">
            <v>1.5367328491046901</v>
          </cell>
          <cell r="V35">
            <v>1.38912181581812</v>
          </cell>
          <cell r="W35">
            <v>1.7108315440839299</v>
          </cell>
          <cell r="X35">
            <v>1.9945673381439499</v>
          </cell>
          <cell r="Y35">
            <v>2.7279404154450702</v>
          </cell>
          <cell r="Z35">
            <v>4.4207288588784497</v>
          </cell>
          <cell r="AA35">
            <v>5.8956941110469101</v>
          </cell>
          <cell r="AB35">
            <v>6.5473655281549297</v>
          </cell>
        </row>
        <row r="36">
          <cell r="A36" t="str">
            <v>Chile</v>
          </cell>
          <cell r="B36">
            <v>27.570996051281998</v>
          </cell>
          <cell r="C36">
            <v>32.644188769230801</v>
          </cell>
          <cell r="D36">
            <v>24.340262504501599</v>
          </cell>
          <cell r="E36">
            <v>19.770801971527099</v>
          </cell>
          <cell r="F36">
            <v>19.226625371277699</v>
          </cell>
          <cell r="G36">
            <v>16.485994032086101</v>
          </cell>
          <cell r="H36">
            <v>17.722536671362199</v>
          </cell>
          <cell r="I36">
            <v>20.902414086475599</v>
          </cell>
          <cell r="J36">
            <v>24.6407449985375</v>
          </cell>
          <cell r="K36">
            <v>28.384595358129499</v>
          </cell>
          <cell r="L36">
            <v>31.558579221829898</v>
          </cell>
          <cell r="M36">
            <v>36.424605604461497</v>
          </cell>
          <cell r="N36">
            <v>44.468457403164003</v>
          </cell>
          <cell r="O36">
            <v>47.694481844292497</v>
          </cell>
          <cell r="P36">
            <v>55.1546619279192</v>
          </cell>
          <cell r="Q36">
            <v>71.348600376369404</v>
          </cell>
          <cell r="R36">
            <v>75.769613518758007</v>
          </cell>
          <cell r="S36">
            <v>82.809968877070403</v>
          </cell>
          <cell r="T36">
            <v>79.374032534014106</v>
          </cell>
          <cell r="U36">
            <v>72.995167205263598</v>
          </cell>
          <cell r="V36">
            <v>75.210390043698695</v>
          </cell>
          <cell r="W36">
            <v>68.568473053813705</v>
          </cell>
          <cell r="X36">
            <v>67.265730279996703</v>
          </cell>
          <cell r="Y36">
            <v>73.990585733966398</v>
          </cell>
          <cell r="Z36">
            <v>95.839377661719695</v>
          </cell>
          <cell r="AA36">
            <v>118.984801725716</v>
          </cell>
          <cell r="AB36">
            <v>145.20549981001199</v>
          </cell>
        </row>
        <row r="37">
          <cell r="A37" t="str">
            <v>China</v>
          </cell>
          <cell r="B37">
            <v>307.59861857028102</v>
          </cell>
          <cell r="C37">
            <v>291.03071315566899</v>
          </cell>
          <cell r="D37">
            <v>279.76659544040302</v>
          </cell>
          <cell r="E37">
            <v>300.37833557913302</v>
          </cell>
          <cell r="F37">
            <v>309.08926724598598</v>
          </cell>
          <cell r="G37">
            <v>305.25852370474598</v>
          </cell>
          <cell r="H37">
            <v>295.47683789141098</v>
          </cell>
          <cell r="I37">
            <v>321.39115015716902</v>
          </cell>
          <cell r="J37">
            <v>401.07196369111301</v>
          </cell>
          <cell r="K37">
            <v>449.103621137635</v>
          </cell>
          <cell r="L37">
            <v>387.771784579361</v>
          </cell>
          <cell r="M37">
            <v>406.09009830125098</v>
          </cell>
          <cell r="N37">
            <v>483.04683179083702</v>
          </cell>
          <cell r="O37">
            <v>613.22457480041703</v>
          </cell>
          <cell r="P37">
            <v>559.22586754851704</v>
          </cell>
          <cell r="Q37">
            <v>727.94977210434797</v>
          </cell>
          <cell r="R37">
            <v>856.00635798120095</v>
          </cell>
          <cell r="S37">
            <v>952.64882687629495</v>
          </cell>
          <cell r="T37">
            <v>1019.47710760423</v>
          </cell>
          <cell r="U37">
            <v>1083.2834201236001</v>
          </cell>
          <cell r="V37">
            <v>1198.4827955538799</v>
          </cell>
          <cell r="W37">
            <v>1324.8117530151201</v>
          </cell>
          <cell r="X37">
            <v>1453.83702280738</v>
          </cell>
          <cell r="Y37">
            <v>1640.9656458345501</v>
          </cell>
          <cell r="Z37">
            <v>1931.6421922745801</v>
          </cell>
          <cell r="AA37">
            <v>2243.6881475063801</v>
          </cell>
          <cell r="AB37">
            <v>2630.1134151396</v>
          </cell>
        </row>
        <row r="38">
          <cell r="A38" t="str">
            <v>Colombia</v>
          </cell>
          <cell r="B38">
            <v>38.902215900333701</v>
          </cell>
          <cell r="C38">
            <v>42.382064773738399</v>
          </cell>
          <cell r="D38">
            <v>45.386422624205501</v>
          </cell>
          <cell r="E38">
            <v>45.109108294482702</v>
          </cell>
          <cell r="F38">
            <v>44.553911137226798</v>
          </cell>
          <cell r="G38">
            <v>40.642101946998999</v>
          </cell>
          <cell r="H38">
            <v>40.6898451136353</v>
          </cell>
          <cell r="I38">
            <v>42.363971992592099</v>
          </cell>
          <cell r="J38">
            <v>45.671959880734903</v>
          </cell>
          <cell r="K38">
            <v>46.053744383635198</v>
          </cell>
          <cell r="L38">
            <v>46.907982561687597</v>
          </cell>
          <cell r="M38">
            <v>49.519367549617002</v>
          </cell>
          <cell r="N38">
            <v>57.372578408826499</v>
          </cell>
          <cell r="O38">
            <v>65.020977270148506</v>
          </cell>
          <cell r="P38">
            <v>81.707227570937306</v>
          </cell>
          <cell r="Q38">
            <v>92.495717646285598</v>
          </cell>
          <cell r="R38">
            <v>97.147399040709303</v>
          </cell>
          <cell r="S38">
            <v>106.659507963528</v>
          </cell>
          <cell r="T38">
            <v>98.443743190849105</v>
          </cell>
          <cell r="U38">
            <v>86.186156584381706</v>
          </cell>
          <cell r="V38">
            <v>83.785666920836306</v>
          </cell>
          <cell r="W38">
            <v>81.990279897554998</v>
          </cell>
          <cell r="X38">
            <v>81.122272285044403</v>
          </cell>
          <cell r="Y38">
            <v>79.458647781952806</v>
          </cell>
          <cell r="Z38">
            <v>98.059320378168593</v>
          </cell>
          <cell r="AA38">
            <v>123.085226997955</v>
          </cell>
          <cell r="AB38">
            <v>135.07493271413699</v>
          </cell>
        </row>
        <row r="39">
          <cell r="A39" t="str">
            <v>Comoros</v>
          </cell>
          <cell r="B39">
            <v>0.13548308634978301</v>
          </cell>
          <cell r="C39">
            <v>0.118568567663313</v>
          </cell>
          <cell r="D39">
            <v>0.112540469851052</v>
          </cell>
          <cell r="E39">
            <v>0.109210616146246</v>
          </cell>
          <cell r="F39">
            <v>0.105273998466661</v>
          </cell>
          <cell r="G39">
            <v>0.11507812847794199</v>
          </cell>
          <cell r="H39">
            <v>0.16248682519744201</v>
          </cell>
          <cell r="I39">
            <v>0.19643302776714899</v>
          </cell>
          <cell r="J39">
            <v>0.20747704342862899</v>
          </cell>
          <cell r="K39">
            <v>0.19873356216987201</v>
          </cell>
          <cell r="L39">
            <v>0.25003305663703801</v>
          </cell>
          <cell r="M39">
            <v>0.24682299143935801</v>
          </cell>
          <cell r="N39">
            <v>0.26619063810495303</v>
          </cell>
          <cell r="O39">
            <v>0.26356830060742997</v>
          </cell>
          <cell r="P39">
            <v>0.18576128722382301</v>
          </cell>
          <cell r="Q39">
            <v>0.23191611567488099</v>
          </cell>
          <cell r="R39">
            <v>0.23047113080475101</v>
          </cell>
          <cell r="S39">
            <v>0.212073938826178</v>
          </cell>
          <cell r="T39">
            <v>0.215392264881205</v>
          </cell>
          <cell r="U39">
            <v>0.22258775791705901</v>
          </cell>
          <cell r="V39">
            <v>0.20189987557887501</v>
          </cell>
          <cell r="W39">
            <v>0.22031848480928201</v>
          </cell>
          <cell r="X39">
            <v>0.25204033004450199</v>
          </cell>
          <cell r="Y39">
            <v>0.32510462213774799</v>
          </cell>
          <cell r="Z39">
            <v>0.36289676531981302</v>
          </cell>
          <cell r="AA39">
            <v>0.387709218378962</v>
          </cell>
          <cell r="AB39">
            <v>0.40177853707747602</v>
          </cell>
        </row>
        <row r="40">
          <cell r="A40" t="str">
            <v>Congo, Dem. Rep.</v>
          </cell>
          <cell r="B40">
            <v>15.474100932226399</v>
          </cell>
          <cell r="C40">
            <v>13.4710519684596</v>
          </cell>
          <cell r="D40">
            <v>14.6470596738877</v>
          </cell>
          <cell r="E40">
            <v>11.813805002441001</v>
          </cell>
          <cell r="F40">
            <v>7.8832489252779903</v>
          </cell>
          <cell r="G40">
            <v>7.2047421340068096</v>
          </cell>
          <cell r="H40">
            <v>8.08366553983271</v>
          </cell>
          <cell r="I40">
            <v>7.6532513879231496</v>
          </cell>
          <cell r="J40">
            <v>8.8672137776110294</v>
          </cell>
          <cell r="K40">
            <v>9.0232445868601108</v>
          </cell>
          <cell r="L40">
            <v>9.3486820862675994</v>
          </cell>
          <cell r="M40">
            <v>9.0783771649463105</v>
          </cell>
          <cell r="N40">
            <v>8.1949394080272899</v>
          </cell>
          <cell r="O40">
            <v>10.7023544384346</v>
          </cell>
          <cell r="P40">
            <v>5.8070216899757101</v>
          </cell>
          <cell r="Q40">
            <v>5.6434048259662601</v>
          </cell>
          <cell r="R40">
            <v>7.2406366249999996</v>
          </cell>
          <cell r="S40">
            <v>6.5031807216666699</v>
          </cell>
          <cell r="T40">
            <v>4.7570618747618996</v>
          </cell>
          <cell r="U40">
            <v>4.31865447491667</v>
          </cell>
          <cell r="V40">
            <v>4.3026982542908803</v>
          </cell>
          <cell r="W40">
            <v>5.1550714331495104</v>
          </cell>
          <cell r="X40">
            <v>5.5389092865049996</v>
          </cell>
          <cell r="Y40">
            <v>5.6805277034878596</v>
          </cell>
          <cell r="Z40">
            <v>6.5393161035942597</v>
          </cell>
          <cell r="AA40">
            <v>7.0955383468998798</v>
          </cell>
          <cell r="AB40">
            <v>8.5433237179107007</v>
          </cell>
        </row>
        <row r="41">
          <cell r="A41" t="str">
            <v>Congo, Rep.</v>
          </cell>
          <cell r="B41">
            <v>2.0832196690577902</v>
          </cell>
          <cell r="C41">
            <v>1.7078120235687599</v>
          </cell>
          <cell r="D41">
            <v>1.4889533123465299</v>
          </cell>
          <cell r="E41">
            <v>1.35379433526819</v>
          </cell>
          <cell r="F41">
            <v>1.24476845218751</v>
          </cell>
          <cell r="G41">
            <v>1.2764879015047499</v>
          </cell>
          <cell r="H41">
            <v>1.74598252928975</v>
          </cell>
          <cell r="I41">
            <v>2.1212301874906498</v>
          </cell>
          <cell r="J41">
            <v>2.2567151367496101</v>
          </cell>
          <cell r="K41">
            <v>2.3842102788357602</v>
          </cell>
          <cell r="L41">
            <v>2.7988980716253402</v>
          </cell>
          <cell r="M41">
            <v>2.7249202410492699</v>
          </cell>
          <cell r="N41">
            <v>2.9332340147495199</v>
          </cell>
          <cell r="O41">
            <v>2.6843337752521101</v>
          </cell>
          <cell r="P41">
            <v>1.7693804034582099</v>
          </cell>
          <cell r="Q41">
            <v>2.1160049592852599</v>
          </cell>
          <cell r="R41">
            <v>2.5404612978889798</v>
          </cell>
          <cell r="S41">
            <v>2.3225972246016799</v>
          </cell>
          <cell r="T41">
            <v>1.94948223773013</v>
          </cell>
          <cell r="U41">
            <v>2.3539026099973199</v>
          </cell>
          <cell r="V41">
            <v>3.2198938172420601</v>
          </cell>
          <cell r="W41">
            <v>2.7942540652624701</v>
          </cell>
          <cell r="X41">
            <v>3.01999372312586</v>
          </cell>
          <cell r="Y41">
            <v>3.5707295600168898</v>
          </cell>
          <cell r="Z41">
            <v>4.3486276533116301</v>
          </cell>
          <cell r="AA41">
            <v>5.9814373755735097</v>
          </cell>
          <cell r="AB41">
            <v>7.3994983742601796</v>
          </cell>
        </row>
        <row r="42">
          <cell r="A42" t="str">
            <v>Costa Rica</v>
          </cell>
          <cell r="B42">
            <v>4.8313885943663601</v>
          </cell>
          <cell r="C42">
            <v>2.6238167879523102</v>
          </cell>
          <cell r="D42">
            <v>2.6066235614703799</v>
          </cell>
          <cell r="E42">
            <v>3.1467726096298598</v>
          </cell>
          <cell r="F42">
            <v>3.6604777472216798</v>
          </cell>
          <cell r="G42">
            <v>3.92282771583307</v>
          </cell>
          <cell r="H42">
            <v>4.4043112592858504</v>
          </cell>
          <cell r="I42">
            <v>4.5325044043401004</v>
          </cell>
          <cell r="J42">
            <v>4.6140209224159099</v>
          </cell>
          <cell r="K42">
            <v>5.2252568867334901</v>
          </cell>
          <cell r="L42">
            <v>5.7104403008027997</v>
          </cell>
          <cell r="M42">
            <v>7.1619613427649798</v>
          </cell>
          <cell r="N42">
            <v>8.5746498908721804</v>
          </cell>
          <cell r="O42">
            <v>9.6411194352465994</v>
          </cell>
          <cell r="P42">
            <v>10.5573087106564</v>
          </cell>
          <cell r="Q42">
            <v>11.7210519585472</v>
          </cell>
          <cell r="R42">
            <v>11.8455095150888</v>
          </cell>
          <cell r="S42">
            <v>12.8289760898233</v>
          </cell>
          <cell r="T42">
            <v>14.102301883186801</v>
          </cell>
          <cell r="U42">
            <v>15.7965672007981</v>
          </cell>
          <cell r="V42">
            <v>15.946843520888899</v>
          </cell>
          <cell r="W42">
            <v>16.404425686044402</v>
          </cell>
          <cell r="X42">
            <v>16.878907876498001</v>
          </cell>
          <cell r="Y42">
            <v>17.490700247492502</v>
          </cell>
          <cell r="Z42">
            <v>18.566686333281201</v>
          </cell>
          <cell r="AA42">
            <v>19.9373555923999</v>
          </cell>
          <cell r="AB42">
            <v>21.3844800505242</v>
          </cell>
        </row>
        <row r="43">
          <cell r="A43" t="str">
            <v>Cote d'Ivoire</v>
          </cell>
          <cell r="B43">
            <v>10.0395834417314</v>
          </cell>
          <cell r="C43">
            <v>8.3207595775218</v>
          </cell>
          <cell r="D43">
            <v>7.4658021575394402</v>
          </cell>
          <cell r="E43">
            <v>6.7369159116514403</v>
          </cell>
          <cell r="F43">
            <v>6.71671016509754</v>
          </cell>
          <cell r="G43">
            <v>6.8510242440355897</v>
          </cell>
          <cell r="H43">
            <v>9.1699620425585397</v>
          </cell>
          <cell r="I43">
            <v>10.0876614879895</v>
          </cell>
          <cell r="J43">
            <v>10.194830003569701</v>
          </cell>
          <cell r="K43">
            <v>9.7574627543174497</v>
          </cell>
          <cell r="L43">
            <v>10.7961484223742</v>
          </cell>
          <cell r="M43">
            <v>10.492870522901001</v>
          </cell>
          <cell r="N43">
            <v>11.1530147104009</v>
          </cell>
          <cell r="O43">
            <v>11.0462513584398</v>
          </cell>
          <cell r="P43">
            <v>8.3136651570782298</v>
          </cell>
          <cell r="Q43">
            <v>11.001202163895</v>
          </cell>
          <cell r="R43">
            <v>12.1381059421423</v>
          </cell>
          <cell r="S43">
            <v>11.8310937349044</v>
          </cell>
          <cell r="T43">
            <v>12.8810102796372</v>
          </cell>
          <cell r="U43">
            <v>12.573306768930699</v>
          </cell>
          <cell r="V43">
            <v>10.4476953500532</v>
          </cell>
          <cell r="W43">
            <v>10.554454232996999</v>
          </cell>
          <cell r="X43">
            <v>11.5268210975785</v>
          </cell>
          <cell r="Y43">
            <v>13.7643360449069</v>
          </cell>
          <cell r="Z43">
            <v>15.5014880724992</v>
          </cell>
          <cell r="AA43">
            <v>16.372852373804999</v>
          </cell>
          <cell r="AB43">
            <v>17.3389149962704</v>
          </cell>
        </row>
        <row r="44">
          <cell r="A44" t="str">
            <v>Croatia</v>
          </cell>
          <cell r="B44">
            <v>18.156916729283399</v>
          </cell>
          <cell r="C44">
            <v>17.889623498416299</v>
          </cell>
          <cell r="D44">
            <v>15.538382385667299</v>
          </cell>
          <cell r="E44">
            <v>11.489812426256</v>
          </cell>
          <cell r="F44">
            <v>11.0049350780646</v>
          </cell>
          <cell r="G44">
            <v>11.1245204805487</v>
          </cell>
          <cell r="H44">
            <v>15.4604541316537</v>
          </cell>
          <cell r="I44">
            <v>17.716870872676999</v>
          </cell>
          <cell r="J44">
            <v>15.814458314786201</v>
          </cell>
          <cell r="K44">
            <v>25.4686993518254</v>
          </cell>
          <cell r="L44">
            <v>40.953120304851197</v>
          </cell>
          <cell r="M44">
            <v>69.773630829829102</v>
          </cell>
          <cell r="N44">
            <v>9.8243197907108897</v>
          </cell>
          <cell r="O44">
            <v>10.9038857195275</v>
          </cell>
          <cell r="P44">
            <v>14.5832560248499</v>
          </cell>
          <cell r="Q44">
            <v>18.811089866156799</v>
          </cell>
          <cell r="R44">
            <v>19.871328671328701</v>
          </cell>
          <cell r="S44">
            <v>20.108612128437102</v>
          </cell>
          <cell r="T44">
            <v>21.628010164157299</v>
          </cell>
          <cell r="U44">
            <v>19.9058852503662</v>
          </cell>
          <cell r="V44">
            <v>18.4272562631852</v>
          </cell>
          <cell r="W44">
            <v>19.8302052884356</v>
          </cell>
          <cell r="X44">
            <v>23.0320348614691</v>
          </cell>
          <cell r="Y44">
            <v>29.6116203968413</v>
          </cell>
          <cell r="Z44">
            <v>35.260529473288699</v>
          </cell>
          <cell r="AA44">
            <v>38.510221580634003</v>
          </cell>
          <cell r="AB44">
            <v>42.4556301153278</v>
          </cell>
        </row>
        <row r="45">
          <cell r="A45" t="str">
            <v>Cyprus</v>
          </cell>
          <cell r="B45">
            <v>2.1545508226178098</v>
          </cell>
          <cell r="C45">
            <v>2.0874277114759101</v>
          </cell>
          <cell r="D45">
            <v>2.1595155168057798</v>
          </cell>
          <cell r="E45">
            <v>2.1614539562151802</v>
          </cell>
          <cell r="F45">
            <v>2.2781364955839201</v>
          </cell>
          <cell r="G45">
            <v>2.4278641907519001</v>
          </cell>
          <cell r="H45">
            <v>3.08538898827622</v>
          </cell>
          <cell r="I45">
            <v>3.7009744057886498</v>
          </cell>
          <cell r="J45">
            <v>4.3167898127292004</v>
          </cell>
          <cell r="K45">
            <v>4.6046364974721099</v>
          </cell>
          <cell r="L45">
            <v>5.6137838823321298</v>
          </cell>
          <cell r="M45">
            <v>5.7900519240614798</v>
          </cell>
          <cell r="N45">
            <v>6.9705132167282402</v>
          </cell>
          <cell r="O45">
            <v>6.6418314066083104</v>
          </cell>
          <cell r="P45">
            <v>7.4879219664995702</v>
          </cell>
          <cell r="Q45">
            <v>9.2539252959261908</v>
          </cell>
          <cell r="R45">
            <v>9.3505280503738195</v>
          </cell>
          <cell r="S45">
            <v>8.9022309469179906</v>
          </cell>
          <cell r="T45">
            <v>9.5557163781278298</v>
          </cell>
          <cell r="U45">
            <v>9.7803974014703705</v>
          </cell>
          <cell r="V45">
            <v>9.3168814034262901</v>
          </cell>
          <cell r="W45">
            <v>9.6784637019739694</v>
          </cell>
          <cell r="X45">
            <v>10.542858205022901</v>
          </cell>
          <cell r="Y45">
            <v>13.290037824535201</v>
          </cell>
          <cell r="Z45">
            <v>15.789324663802001</v>
          </cell>
          <cell r="AA45">
            <v>16.958267255860601</v>
          </cell>
          <cell r="AB45">
            <v>18.235320472096301</v>
          </cell>
        </row>
        <row r="46">
          <cell r="A46" t="str">
            <v>Czech Republic</v>
          </cell>
          <cell r="B46">
            <v>47.144867525481899</v>
          </cell>
          <cell r="C46">
            <v>50.045647850345297</v>
          </cell>
          <cell r="D46">
            <v>50.292208727816202</v>
          </cell>
          <cell r="E46">
            <v>49.764999588259201</v>
          </cell>
          <cell r="F46">
            <v>45.071882873783302</v>
          </cell>
          <cell r="G46">
            <v>45.328877670220898</v>
          </cell>
          <cell r="H46">
            <v>53.177899760889098</v>
          </cell>
          <cell r="I46">
            <v>59.643226838461999</v>
          </cell>
          <cell r="J46">
            <v>58.933243648294798</v>
          </cell>
          <cell r="K46">
            <v>57.481949118203701</v>
          </cell>
          <cell r="L46">
            <v>52.128068184444302</v>
          </cell>
          <cell r="M46">
            <v>27.1802942724626</v>
          </cell>
          <cell r="N46">
            <v>31.8984744665091</v>
          </cell>
          <cell r="O46">
            <v>36.651483049916301</v>
          </cell>
          <cell r="P46">
            <v>42.537876743509699</v>
          </cell>
          <cell r="Q46">
            <v>55.255657983974203</v>
          </cell>
          <cell r="R46">
            <v>62.0111684508148</v>
          </cell>
          <cell r="S46">
            <v>57.135156592994903</v>
          </cell>
          <cell r="T46">
            <v>61.846680469003999</v>
          </cell>
          <cell r="U46">
            <v>60.192136074690701</v>
          </cell>
          <cell r="V46">
            <v>56.716549253963301</v>
          </cell>
          <cell r="W46">
            <v>61.842873535511799</v>
          </cell>
          <cell r="X46">
            <v>75.276222793833497</v>
          </cell>
          <cell r="Y46">
            <v>91.357722712609501</v>
          </cell>
          <cell r="Z46">
            <v>108.21350402241301</v>
          </cell>
          <cell r="AA46">
            <v>123.980854919666</v>
          </cell>
          <cell r="AB46">
            <v>141.80142874529301</v>
          </cell>
        </row>
        <row r="47">
          <cell r="A47" t="str">
            <v>Denmark</v>
          </cell>
          <cell r="B47">
            <v>69.796779154700701</v>
          </cell>
          <cell r="C47">
            <v>60.640080842462197</v>
          </cell>
          <cell r="D47">
            <v>59.116386253524801</v>
          </cell>
          <cell r="E47">
            <v>59.3801662256285</v>
          </cell>
          <cell r="F47">
            <v>57.863101774079098</v>
          </cell>
          <cell r="G47">
            <v>61.632770094126101</v>
          </cell>
          <cell r="H47">
            <v>86.612665220436099</v>
          </cell>
          <cell r="I47">
            <v>107.489136128051</v>
          </cell>
          <cell r="J47">
            <v>113.44776200597001</v>
          </cell>
          <cell r="K47">
            <v>110.190594762975</v>
          </cell>
          <cell r="L47">
            <v>136.17377802513499</v>
          </cell>
          <cell r="M47">
            <v>137.189166151362</v>
          </cell>
          <cell r="N47">
            <v>150.54038455866001</v>
          </cell>
          <cell r="O47">
            <v>140.835113538608</v>
          </cell>
          <cell r="P47">
            <v>153.90051359690099</v>
          </cell>
          <cell r="Q47">
            <v>182.17912726667899</v>
          </cell>
          <cell r="R47">
            <v>184.48065183432701</v>
          </cell>
          <cell r="S47">
            <v>170.641858672041</v>
          </cell>
          <cell r="T47">
            <v>173.90170066534401</v>
          </cell>
          <cell r="U47">
            <v>174.17224606715601</v>
          </cell>
          <cell r="V47">
            <v>160.53333441093801</v>
          </cell>
          <cell r="W47">
            <v>160.58322461409699</v>
          </cell>
          <cell r="X47">
            <v>174.420277121422</v>
          </cell>
          <cell r="Y47">
            <v>212.98051000772901</v>
          </cell>
          <cell r="Z47">
            <v>243.85003701171101</v>
          </cell>
          <cell r="AA47">
            <v>259.21679067813898</v>
          </cell>
          <cell r="AB47">
            <v>276.61142475433098</v>
          </cell>
        </row>
        <row r="48">
          <cell r="A48" t="str">
            <v>Djibouti</v>
          </cell>
          <cell r="B48">
            <v>0.309300104096351</v>
          </cell>
          <cell r="C48">
            <v>0.33404995597000098</v>
          </cell>
          <cell r="D48">
            <v>0.34912752190483298</v>
          </cell>
          <cell r="E48">
            <v>0.35273712892920001</v>
          </cell>
          <cell r="F48">
            <v>0.35382670676623501</v>
          </cell>
          <cell r="G48">
            <v>0.36567206135209901</v>
          </cell>
          <cell r="H48">
            <v>0.39235147701444401</v>
          </cell>
          <cell r="I48">
            <v>0.40391076510769802</v>
          </cell>
          <cell r="J48">
            <v>0.42816756779252202</v>
          </cell>
          <cell r="K48">
            <v>0.43684158129964201</v>
          </cell>
          <cell r="L48">
            <v>0.45232808728287599</v>
          </cell>
          <cell r="M48">
            <v>0.46242199852577898</v>
          </cell>
          <cell r="N48">
            <v>0.478058304871118</v>
          </cell>
          <cell r="O48">
            <v>0.46604846922985999</v>
          </cell>
          <cell r="P48">
            <v>0.49168922074487498</v>
          </cell>
          <cell r="Q48">
            <v>0.49772396058991297</v>
          </cell>
          <cell r="R48">
            <v>0.49400464773436997</v>
          </cell>
          <cell r="S48">
            <v>0.50267554200122699</v>
          </cell>
          <cell r="T48">
            <v>0.51426772300403401</v>
          </cell>
          <cell r="U48">
            <v>0.54062266136247294</v>
          </cell>
          <cell r="V48">
            <v>0.55590174043491603</v>
          </cell>
          <cell r="W48">
            <v>0.57749647771447399</v>
          </cell>
          <cell r="X48">
            <v>0.59617450197197897</v>
          </cell>
          <cell r="Y48">
            <v>0.62755712775578598</v>
          </cell>
          <cell r="Z48">
            <v>0.66621075163688603</v>
          </cell>
          <cell r="AA48">
            <v>0.70884291005563205</v>
          </cell>
          <cell r="AB48">
            <v>0.76765778435712195</v>
          </cell>
        </row>
        <row r="49">
          <cell r="A49" t="str">
            <v>Dominica</v>
          </cell>
          <cell r="B49">
            <v>5.9111115286870498E-2</v>
          </cell>
          <cell r="C49">
            <v>6.6222230045715494E-2</v>
          </cell>
          <cell r="D49">
            <v>7.2037045547492504E-2</v>
          </cell>
          <cell r="E49">
            <v>7.9925928310660796E-2</v>
          </cell>
          <cell r="F49">
            <v>8.9851854532744704E-2</v>
          </cell>
          <cell r="G49">
            <v>9.8585188126652901E-2</v>
          </cell>
          <cell r="H49">
            <v>0.112074077418007</v>
          </cell>
          <cell r="I49">
            <v>0.12634815191797399</v>
          </cell>
          <cell r="J49">
            <v>0.14376667095620599</v>
          </cell>
          <cell r="K49">
            <v>0.15358889347149199</v>
          </cell>
          <cell r="L49">
            <v>0.16632222718474701</v>
          </cell>
          <cell r="M49">
            <v>0.18043704242070299</v>
          </cell>
          <cell r="N49">
            <v>0.191759264980744</v>
          </cell>
          <cell r="O49">
            <v>0.200418524498368</v>
          </cell>
          <cell r="P49">
            <v>0.213499439057345</v>
          </cell>
          <cell r="Q49">
            <v>0.21924640264512599</v>
          </cell>
          <cell r="R49">
            <v>0.23452062917987199</v>
          </cell>
          <cell r="S49">
            <v>0.242414265290682</v>
          </cell>
          <cell r="T49">
            <v>0.255472738502527</v>
          </cell>
          <cell r="U49">
            <v>0.26526987267976498</v>
          </cell>
          <cell r="V49">
            <v>0.26902215722230999</v>
          </cell>
          <cell r="W49">
            <v>0.26354126066568501</v>
          </cell>
          <cell r="X49">
            <v>0.253135093504752</v>
          </cell>
          <cell r="Y49">
            <v>0.25782680854241202</v>
          </cell>
          <cell r="Z49">
            <v>0.27172524623958899</v>
          </cell>
          <cell r="AA49">
            <v>0.285262398734421</v>
          </cell>
          <cell r="AB49">
            <v>0.29979990312861898</v>
          </cell>
        </row>
        <row r="50">
          <cell r="A50" t="str">
            <v>Dominican Republic</v>
          </cell>
          <cell r="B50">
            <v>6.7613000582189997</v>
          </cell>
          <cell r="C50">
            <v>7.5612004788382201</v>
          </cell>
          <cell r="D50">
            <v>7.1270697745888301</v>
          </cell>
          <cell r="E50">
            <v>7.3764799640991701</v>
          </cell>
          <cell r="F50">
            <v>11.5940004347454</v>
          </cell>
          <cell r="G50">
            <v>5.0650970569387903</v>
          </cell>
          <cell r="H50">
            <v>6.1524910865255702</v>
          </cell>
          <cell r="I50">
            <v>6.4750289602456998</v>
          </cell>
          <cell r="J50">
            <v>5.9296934039728901</v>
          </cell>
          <cell r="K50">
            <v>6.6971567299497501</v>
          </cell>
          <cell r="L50">
            <v>6.23370504943182</v>
          </cell>
          <cell r="M50">
            <v>7.6374488571370804</v>
          </cell>
          <cell r="N50">
            <v>8.9880687705952198</v>
          </cell>
          <cell r="O50">
            <v>9.7218534916957307</v>
          </cell>
          <cell r="P50">
            <v>10.738985167837599</v>
          </cell>
          <cell r="Q50">
            <v>12.1022123893806</v>
          </cell>
          <cell r="R50">
            <v>13.547197903580701</v>
          </cell>
          <cell r="S50">
            <v>15.1566280893604</v>
          </cell>
          <cell r="T50">
            <v>16.034416903541501</v>
          </cell>
          <cell r="U50">
            <v>17.601361671231899</v>
          </cell>
          <cell r="V50">
            <v>20.0594319521004</v>
          </cell>
          <cell r="W50">
            <v>21.9432075504888</v>
          </cell>
          <cell r="X50">
            <v>21.624726208372099</v>
          </cell>
          <cell r="Y50">
            <v>16.458742838854501</v>
          </cell>
          <cell r="Z50">
            <v>18.435495711827901</v>
          </cell>
          <cell r="AA50">
            <v>29.0924267600988</v>
          </cell>
          <cell r="AB50">
            <v>31.599844688035098</v>
          </cell>
        </row>
        <row r="51">
          <cell r="A51" t="str">
            <v>Ecuador</v>
          </cell>
          <cell r="B51">
            <v>14.458274472424799</v>
          </cell>
          <cell r="C51">
            <v>14.8040229924759</v>
          </cell>
          <cell r="D51">
            <v>14.7792618497348</v>
          </cell>
          <cell r="E51">
            <v>12.9891995415851</v>
          </cell>
          <cell r="F51">
            <v>13.823496236002301</v>
          </cell>
          <cell r="G51">
            <v>16.1661455990848</v>
          </cell>
          <cell r="H51">
            <v>11.8619512937466</v>
          </cell>
          <cell r="I51">
            <v>11.083859512628299</v>
          </cell>
          <cell r="J51">
            <v>10.540564033525399</v>
          </cell>
          <cell r="K51">
            <v>10.344724965476701</v>
          </cell>
          <cell r="L51">
            <v>10.5051369921313</v>
          </cell>
          <cell r="M51">
            <v>11.787836365961599</v>
          </cell>
          <cell r="N51">
            <v>12.8889559259466</v>
          </cell>
          <cell r="O51">
            <v>15.056565000000001</v>
          </cell>
          <cell r="P51">
            <v>18.572835000000001</v>
          </cell>
          <cell r="Q51">
            <v>20.195547999999999</v>
          </cell>
          <cell r="R51">
            <v>21.267868</v>
          </cell>
          <cell r="S51">
            <v>23.635560000000002</v>
          </cell>
          <cell r="T51">
            <v>23.255136</v>
          </cell>
          <cell r="U51">
            <v>16.674495</v>
          </cell>
          <cell r="V51">
            <v>15.933666000000001</v>
          </cell>
          <cell r="W51">
            <v>21.249576999999999</v>
          </cell>
          <cell r="X51">
            <v>24.899481000000002</v>
          </cell>
          <cell r="Y51">
            <v>28.635909000000002</v>
          </cell>
          <cell r="Z51">
            <v>32.635711000000001</v>
          </cell>
          <cell r="AA51">
            <v>36.48892</v>
          </cell>
          <cell r="AB51">
            <v>40.447490141949501</v>
          </cell>
        </row>
        <row r="52">
          <cell r="A52" t="str">
            <v>Egypt, Arab Rep.</v>
          </cell>
          <cell r="B52">
            <v>22.371430096820902</v>
          </cell>
          <cell r="C52">
            <v>24.4990026014022</v>
          </cell>
          <cell r="D52">
            <v>28.986429980591801</v>
          </cell>
          <cell r="E52">
            <v>35.430001453501902</v>
          </cell>
          <cell r="F52">
            <v>39.837429180101502</v>
          </cell>
          <cell r="G52">
            <v>46.450005368675598</v>
          </cell>
          <cell r="H52">
            <v>51.428572304394798</v>
          </cell>
          <cell r="I52">
            <v>73.571429824342601</v>
          </cell>
          <cell r="J52">
            <v>88.000001498631093</v>
          </cell>
          <cell r="K52">
            <v>109.71428758270901</v>
          </cell>
          <cell r="L52">
            <v>91.383398207199406</v>
          </cell>
          <cell r="M52">
            <v>46.059646275447399</v>
          </cell>
          <cell r="N52">
            <v>42.006095564622299</v>
          </cell>
          <cell r="O52">
            <v>47.100984475132798</v>
          </cell>
          <cell r="P52">
            <v>51.8793543144971</v>
          </cell>
          <cell r="Q52">
            <v>60.163453270911702</v>
          </cell>
          <cell r="R52">
            <v>67.632270941448695</v>
          </cell>
          <cell r="S52">
            <v>75.864545847229195</v>
          </cell>
          <cell r="T52">
            <v>84.821296815512198</v>
          </cell>
          <cell r="U52">
            <v>89.941520467836298</v>
          </cell>
          <cell r="V52">
            <v>99.154518950437307</v>
          </cell>
          <cell r="W52">
            <v>95.398936170212806</v>
          </cell>
          <cell r="X52">
            <v>87.505773672055398</v>
          </cell>
          <cell r="Y52">
            <v>81.384015594541907</v>
          </cell>
          <cell r="Z52">
            <v>78.801656247462901</v>
          </cell>
          <cell r="AA52">
            <v>89.793649690821994</v>
          </cell>
          <cell r="AB52">
            <v>107.37475364504699</v>
          </cell>
        </row>
        <row r="53">
          <cell r="A53" t="str">
            <v>El Salvador</v>
          </cell>
          <cell r="B53">
            <v>3.8985332489013702</v>
          </cell>
          <cell r="C53">
            <v>3.4372044000000002</v>
          </cell>
          <cell r="D53">
            <v>3.3940035463501501</v>
          </cell>
          <cell r="E53">
            <v>3.2500197329690499</v>
          </cell>
          <cell r="F53">
            <v>2.37672858947368</v>
          </cell>
          <cell r="G53">
            <v>2.3110180307869901</v>
          </cell>
          <cell r="H53">
            <v>2.3268266949488798</v>
          </cell>
          <cell r="I53">
            <v>2.3660920533227201</v>
          </cell>
          <cell r="J53">
            <v>2.7617955292819398</v>
          </cell>
          <cell r="K53">
            <v>3.1565237714285699</v>
          </cell>
          <cell r="L53">
            <v>4.8009078947368398</v>
          </cell>
          <cell r="M53">
            <v>5.3109980049875301</v>
          </cell>
          <cell r="N53">
            <v>5.9546714456391898</v>
          </cell>
          <cell r="O53">
            <v>6.9380114942528701</v>
          </cell>
          <cell r="P53">
            <v>8.08554285714286</v>
          </cell>
          <cell r="Q53">
            <v>9.5004914285714293</v>
          </cell>
          <cell r="R53">
            <v>10.3155428571429</v>
          </cell>
          <cell r="S53">
            <v>11.134616685714301</v>
          </cell>
          <cell r="T53">
            <v>12.0084181714286</v>
          </cell>
          <cell r="U53">
            <v>12.464656</v>
          </cell>
          <cell r="V53">
            <v>13.1341485714286</v>
          </cell>
          <cell r="W53">
            <v>13.812743885714299</v>
          </cell>
          <cell r="X53">
            <v>14.306711999999999</v>
          </cell>
          <cell r="Y53">
            <v>15.046685999999999</v>
          </cell>
          <cell r="Z53">
            <v>15.821622</v>
          </cell>
          <cell r="AA53">
            <v>16.974005714285699</v>
          </cell>
          <cell r="AB53">
            <v>18.341329770594299</v>
          </cell>
        </row>
        <row r="54">
          <cell r="A54" t="str">
            <v>Equatorial Guinea</v>
          </cell>
          <cell r="B54">
            <v>3.1507951533509999E-2</v>
          </cell>
          <cell r="C54">
            <v>2.9654436389062701E-2</v>
          </cell>
          <cell r="D54">
            <v>3.52496494543681E-2</v>
          </cell>
          <cell r="E54">
            <v>3.9752269983729598E-2</v>
          </cell>
          <cell r="F54">
            <v>4.3990846681922199E-2</v>
          </cell>
          <cell r="G54">
            <v>7.3809401875957095E-2</v>
          </cell>
          <cell r="H54">
            <v>9.0788217894119297E-2</v>
          </cell>
          <cell r="I54">
            <v>0.110911670536322</v>
          </cell>
          <cell r="J54">
            <v>0.119453863587896</v>
          </cell>
          <cell r="K54">
            <v>0.104876483943629</v>
          </cell>
          <cell r="L54">
            <v>0.13321957742870399</v>
          </cell>
          <cell r="M54">
            <v>0.13177784321898101</v>
          </cell>
          <cell r="N54">
            <v>0.160058225754873</v>
          </cell>
          <cell r="O54">
            <v>0.16165126331601701</v>
          </cell>
          <cell r="P54">
            <v>0.119778244373567</v>
          </cell>
          <cell r="Q54">
            <v>0.16636755245706999</v>
          </cell>
          <cell r="R54">
            <v>0.27376559947058898</v>
          </cell>
          <cell r="S54">
            <v>0.52599083130666102</v>
          </cell>
          <cell r="T54">
            <v>0.44102333160951301</v>
          </cell>
          <cell r="U54">
            <v>0.73800831384212096</v>
          </cell>
          <cell r="V54">
            <v>1.2312629387837299</v>
          </cell>
          <cell r="W54">
            <v>1.76617938554811</v>
          </cell>
          <cell r="X54">
            <v>2.2087461337548402</v>
          </cell>
          <cell r="Y54">
            <v>2.9897093283506102</v>
          </cell>
          <cell r="Z54">
            <v>4.8499028457219602</v>
          </cell>
          <cell r="AA54">
            <v>7.4773913499434101</v>
          </cell>
          <cell r="AB54">
            <v>9.1354311422772891</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0.780392857142857</v>
          </cell>
          <cell r="O55">
            <v>0.47061626935577999</v>
          </cell>
          <cell r="P55">
            <v>0.53420898513100201</v>
          </cell>
          <cell r="Q55">
            <v>0.58875719359494805</v>
          </cell>
          <cell r="R55">
            <v>0.695833957872799</v>
          </cell>
          <cell r="S55">
            <v>0.68998098792351403</v>
          </cell>
          <cell r="T55">
            <v>0.74824744308475399</v>
          </cell>
          <cell r="U55">
            <v>0.72996331236247003</v>
          </cell>
          <cell r="V55">
            <v>0.63826030776767795</v>
          </cell>
          <cell r="W55">
            <v>0.675184171778622</v>
          </cell>
          <cell r="X55">
            <v>0.63484294817299503</v>
          </cell>
          <cell r="Y55">
            <v>0.58477404003508904</v>
          </cell>
          <cell r="Z55">
            <v>0.63483258314792701</v>
          </cell>
          <cell r="AA55">
            <v>0.96115143931951597</v>
          </cell>
          <cell r="AB55">
            <v>1.1600112639045299</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0.95277047075717103</v>
          </cell>
          <cell r="O56">
            <v>1.72583623557173</v>
          </cell>
          <cell r="P56">
            <v>2.4131165207351102</v>
          </cell>
          <cell r="Q56">
            <v>3.7559126888942198</v>
          </cell>
          <cell r="R56">
            <v>4.6432463864429296</v>
          </cell>
          <cell r="S56">
            <v>4.9400183694418898</v>
          </cell>
          <cell r="T56">
            <v>5.5438328912466703</v>
          </cell>
          <cell r="U56">
            <v>5.5714825896633897</v>
          </cell>
          <cell r="V56">
            <v>5.6274998325341699</v>
          </cell>
          <cell r="W56">
            <v>6.1916613508310396</v>
          </cell>
          <cell r="X56">
            <v>7.3063882834231597</v>
          </cell>
          <cell r="Y56">
            <v>9.5915165997985206</v>
          </cell>
          <cell r="Z56">
            <v>11.6464578163013</v>
          </cell>
          <cell r="AA56">
            <v>13.7527999873561</v>
          </cell>
          <cell r="AB56">
            <v>16.4097843272597</v>
          </cell>
        </row>
        <row r="57">
          <cell r="A57" t="str">
            <v>Ethiopia</v>
          </cell>
          <cell r="B57">
            <v>7.0845226413414997</v>
          </cell>
          <cell r="C57">
            <v>7.2695757534457002</v>
          </cell>
          <cell r="D57">
            <v>7.64901244411082</v>
          </cell>
          <cell r="E57">
            <v>8.5027449981073904</v>
          </cell>
          <cell r="F57">
            <v>8.0344159733711606</v>
          </cell>
          <cell r="G57">
            <v>9.4087551947957007</v>
          </cell>
          <cell r="H57">
            <v>9.77374942386116</v>
          </cell>
          <cell r="I57">
            <v>10.447188525306199</v>
          </cell>
          <cell r="J57">
            <v>10.825913263638901</v>
          </cell>
          <cell r="K57">
            <v>11.389270973501599</v>
          </cell>
          <cell r="L57">
            <v>12.082576935269101</v>
          </cell>
          <cell r="M57">
            <v>13.3614467391711</v>
          </cell>
          <cell r="N57">
            <v>14.098012280753499</v>
          </cell>
          <cell r="O57">
            <v>8.7710859231905101</v>
          </cell>
          <cell r="P57">
            <v>7.8040040576440202</v>
          </cell>
          <cell r="Q57">
            <v>8.0884292517006795</v>
          </cell>
          <cell r="R57">
            <v>8.4671816745655608</v>
          </cell>
          <cell r="S57">
            <v>8.5463710111909901</v>
          </cell>
          <cell r="T57">
            <v>7.7490943396226397</v>
          </cell>
          <cell r="U57">
            <v>7.6044732237539803</v>
          </cell>
          <cell r="V57">
            <v>7.8996464671246303</v>
          </cell>
          <cell r="W57">
            <v>7.8790125944584402</v>
          </cell>
          <cell r="X57">
            <v>7.4284858948846999</v>
          </cell>
          <cell r="Y57">
            <v>8.02958577854222</v>
          </cell>
          <cell r="Z57">
            <v>9.4847488694292608</v>
          </cell>
          <cell r="AA57">
            <v>11.373281659517801</v>
          </cell>
          <cell r="AB57">
            <v>13.315403109396</v>
          </cell>
        </row>
        <row r="58">
          <cell r="A58" t="str">
            <v>Fiji</v>
          </cell>
          <cell r="B58">
            <v>1.2027416017185</v>
          </cell>
          <cell r="C58">
            <v>1.2357445519510799</v>
          </cell>
          <cell r="D58">
            <v>1.1940603613118099</v>
          </cell>
          <cell r="E58">
            <v>1.1230848676814</v>
          </cell>
          <cell r="F58">
            <v>1.1780010859830099</v>
          </cell>
          <cell r="G58">
            <v>1.14125576043807</v>
          </cell>
          <cell r="H58">
            <v>1.29026744698189</v>
          </cell>
          <cell r="I58">
            <v>1.1779476455975699</v>
          </cell>
          <cell r="J58">
            <v>1.1100096801166099</v>
          </cell>
          <cell r="K58">
            <v>1.1826741573033701</v>
          </cell>
          <cell r="L58">
            <v>1.33701725855191</v>
          </cell>
          <cell r="M58">
            <v>1.3838837185267301</v>
          </cell>
          <cell r="N58">
            <v>1.53241120898387</v>
          </cell>
          <cell r="O58">
            <v>1.6361012469394001</v>
          </cell>
          <cell r="P58">
            <v>1.82573209254674</v>
          </cell>
          <cell r="Q58">
            <v>1.9909220194358901</v>
          </cell>
          <cell r="R58">
            <v>2.1109527542221902</v>
          </cell>
          <cell r="S58">
            <v>2.1202140370928402</v>
          </cell>
          <cell r="T58">
            <v>1.65279467154325</v>
          </cell>
          <cell r="U58">
            <v>1.86837595989084</v>
          </cell>
          <cell r="V58">
            <v>1.6525221680662401</v>
          </cell>
          <cell r="W58">
            <v>1.66187769265402</v>
          </cell>
          <cell r="X58">
            <v>1.81147012572369</v>
          </cell>
          <cell r="Y58">
            <v>2.2389503443124399</v>
          </cell>
          <cell r="Z58">
            <v>2.6271634924333198</v>
          </cell>
          <cell r="AA58">
            <v>2.8160119047619099</v>
          </cell>
          <cell r="AB58">
            <v>2.9771816037735901</v>
          </cell>
        </row>
        <row r="59">
          <cell r="A59" t="str">
            <v>Finland</v>
          </cell>
          <cell r="B59">
            <v>53.140121281203903</v>
          </cell>
          <cell r="C59">
            <v>52.0272413239123</v>
          </cell>
          <cell r="D59">
            <v>52.537268632375103</v>
          </cell>
          <cell r="E59">
            <v>50.442939158042897</v>
          </cell>
          <cell r="F59">
            <v>52.364303493873599</v>
          </cell>
          <cell r="G59">
            <v>55.464876594206899</v>
          </cell>
          <cell r="H59">
            <v>72.623461854957</v>
          </cell>
          <cell r="I59">
            <v>90.505727766691393</v>
          </cell>
          <cell r="J59">
            <v>107.77130862264799</v>
          </cell>
          <cell r="K59">
            <v>117.51333928597499</v>
          </cell>
          <cell r="L59">
            <v>139.82969198619699</v>
          </cell>
          <cell r="M59">
            <v>126.42215322106</v>
          </cell>
          <cell r="N59">
            <v>110.810428214292</v>
          </cell>
          <cell r="O59">
            <v>87.420676916395607</v>
          </cell>
          <cell r="P59">
            <v>100.713895463808</v>
          </cell>
          <cell r="Q59">
            <v>130.75026286338601</v>
          </cell>
          <cell r="R59">
            <v>128.52515748530399</v>
          </cell>
          <cell r="S59">
            <v>123.428095513621</v>
          </cell>
          <cell r="T59">
            <v>130.46582753736001</v>
          </cell>
          <cell r="U59">
            <v>130.948369752834</v>
          </cell>
          <cell r="V59">
            <v>122.222193893333</v>
          </cell>
          <cell r="W59">
            <v>125.26904438666701</v>
          </cell>
          <cell r="X59">
            <v>135.971805101667</v>
          </cell>
          <cell r="Y59">
            <v>165.030703695</v>
          </cell>
          <cell r="Z59">
            <v>189.41117327083299</v>
          </cell>
          <cell r="AA59">
            <v>195.78534730999999</v>
          </cell>
          <cell r="AB59">
            <v>210.837181514918</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row>
        <row r="61">
          <cell r="A61" t="str">
            <v>France</v>
          </cell>
          <cell r="B61">
            <v>691.20775206217695</v>
          </cell>
          <cell r="C61">
            <v>606.50922037676696</v>
          </cell>
          <cell r="D61">
            <v>576.23882726156796</v>
          </cell>
          <cell r="E61">
            <v>554.90023618335204</v>
          </cell>
          <cell r="F61">
            <v>526.64628428262699</v>
          </cell>
          <cell r="G61">
            <v>553.90959514994404</v>
          </cell>
          <cell r="H61">
            <v>765.56032917529797</v>
          </cell>
          <cell r="I61">
            <v>926.703339716752</v>
          </cell>
          <cell r="J61">
            <v>1007.1321960059601</v>
          </cell>
          <cell r="K61">
            <v>1009.82849810292</v>
          </cell>
          <cell r="L61">
            <v>1245.6631072185801</v>
          </cell>
          <cell r="M61">
            <v>1243.5491112708601</v>
          </cell>
          <cell r="N61">
            <v>1372.50396572573</v>
          </cell>
          <cell r="O61">
            <v>1292.6594457510701</v>
          </cell>
          <cell r="P61">
            <v>1366.4806655667601</v>
          </cell>
          <cell r="Q61">
            <v>1571.8898555451401</v>
          </cell>
          <cell r="R61">
            <v>1575.33812290891</v>
          </cell>
          <cell r="S61">
            <v>1427.07336863201</v>
          </cell>
          <cell r="T61">
            <v>1475.5492212634199</v>
          </cell>
          <cell r="U61">
            <v>1456.8044807055101</v>
          </cell>
          <cell r="V61">
            <v>1333.0352373083299</v>
          </cell>
          <cell r="W61">
            <v>1341.3929788</v>
          </cell>
          <cell r="X61">
            <v>1463.8969292916699</v>
          </cell>
          <cell r="Y61">
            <v>1804.9872765375001</v>
          </cell>
          <cell r="Z61">
            <v>2059.7049280583301</v>
          </cell>
          <cell r="AA61">
            <v>2127.1677724149999</v>
          </cell>
          <cell r="AB61">
            <v>2231.6312265208499</v>
          </cell>
        </row>
        <row r="62">
          <cell r="A62" t="str">
            <v>Gabon</v>
          </cell>
          <cell r="B62">
            <v>4.2810742292404198</v>
          </cell>
          <cell r="C62">
            <v>3.86044387006759</v>
          </cell>
          <cell r="D62">
            <v>3.61802138214111</v>
          </cell>
          <cell r="E62">
            <v>3.46397970199585</v>
          </cell>
          <cell r="F62">
            <v>3.3312354452133102</v>
          </cell>
          <cell r="G62">
            <v>3.5079810981750499</v>
          </cell>
          <cell r="H62">
            <v>4.5913339519500704</v>
          </cell>
          <cell r="I62">
            <v>3.4738000917434602</v>
          </cell>
          <cell r="J62">
            <v>3.8304891454696701</v>
          </cell>
          <cell r="K62">
            <v>4.1865801476465903</v>
          </cell>
          <cell r="L62">
            <v>5.9522156722310999</v>
          </cell>
          <cell r="M62">
            <v>5.4029563460413703</v>
          </cell>
          <cell r="N62">
            <v>5.5924288790660803</v>
          </cell>
          <cell r="O62">
            <v>5.4062720723266002</v>
          </cell>
          <cell r="P62">
            <v>4.1908547910662799</v>
          </cell>
          <cell r="Q62">
            <v>4.95874186116398</v>
          </cell>
          <cell r="R62">
            <v>5.6940670511191502</v>
          </cell>
          <cell r="S62">
            <v>5.32681138314459</v>
          </cell>
          <cell r="T62">
            <v>4.4834307992202698</v>
          </cell>
          <cell r="U62">
            <v>4.6691353504036801</v>
          </cell>
          <cell r="V62">
            <v>5.0958854219646996</v>
          </cell>
          <cell r="W62">
            <v>4.7086921748196398</v>
          </cell>
          <cell r="X62">
            <v>4.96993143752547</v>
          </cell>
          <cell r="Y62">
            <v>6.0801241650233999</v>
          </cell>
          <cell r="Z62">
            <v>7.1875652373809098</v>
          </cell>
          <cell r="AA62">
            <v>8.6807847610437907</v>
          </cell>
          <cell r="AB62">
            <v>9.1241701288700607</v>
          </cell>
        </row>
        <row r="63">
          <cell r="A63" t="str">
            <v>Gambia, The</v>
          </cell>
          <cell r="B63">
            <v>0.25253916663203102</v>
          </cell>
          <cell r="C63">
            <v>0.27253769891997898</v>
          </cell>
          <cell r="D63">
            <v>0.23961001211142499</v>
          </cell>
          <cell r="E63">
            <v>0.24470777864787199</v>
          </cell>
          <cell r="F63">
            <v>0.20982150593255899</v>
          </cell>
          <cell r="G63">
            <v>0.19089637570503201</v>
          </cell>
          <cell r="H63">
            <v>0.21450460776302499</v>
          </cell>
          <cell r="I63">
            <v>0.20357681715446199</v>
          </cell>
          <cell r="J63">
            <v>0.242651369273884</v>
          </cell>
          <cell r="K63">
            <v>0.27630677494014499</v>
          </cell>
          <cell r="L63">
            <v>0.290981331323728</v>
          </cell>
          <cell r="M63">
            <v>0.35017794830452098</v>
          </cell>
          <cell r="N63">
            <v>0.332976674139707</v>
          </cell>
          <cell r="O63">
            <v>0.37526479353451597</v>
          </cell>
          <cell r="P63">
            <v>0.36662566040047001</v>
          </cell>
          <cell r="Q63">
            <v>0.38146921334188799</v>
          </cell>
          <cell r="R63">
            <v>0.40047122077831099</v>
          </cell>
          <cell r="S63">
            <v>0.40980869624614802</v>
          </cell>
          <cell r="T63">
            <v>0.42084573503919498</v>
          </cell>
          <cell r="U63">
            <v>0.43193503255422</v>
          </cell>
          <cell r="V63">
            <v>0.420903700750556</v>
          </cell>
          <cell r="W63">
            <v>0.417917555058684</v>
          </cell>
          <cell r="X63">
            <v>0.36972713658873702</v>
          </cell>
          <cell r="Y63">
            <v>0.35302514713785599</v>
          </cell>
          <cell r="Z63">
            <v>0.401021471133514</v>
          </cell>
          <cell r="AA63">
            <v>0.461320089602413</v>
          </cell>
          <cell r="AB63">
            <v>0.50671552789033703</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15.252030978808699</v>
          </cell>
          <cell r="O64">
            <v>0.76446354668479599</v>
          </cell>
          <cell r="P64">
            <v>0.82252164164640695</v>
          </cell>
          <cell r="Q64">
            <v>1.89655969301881</v>
          </cell>
          <cell r="R64">
            <v>3.0459981310091999</v>
          </cell>
          <cell r="S64">
            <v>3.5749670285727499</v>
          </cell>
          <cell r="T64">
            <v>3.6199569483871499</v>
          </cell>
          <cell r="U64">
            <v>2.8032740486632099</v>
          </cell>
          <cell r="V64">
            <v>3.0420622120223801</v>
          </cell>
          <cell r="W64">
            <v>3.2053836845557102</v>
          </cell>
          <cell r="X64">
            <v>3.39519301015816</v>
          </cell>
          <cell r="Y64">
            <v>3.99187553110841</v>
          </cell>
          <cell r="Z64">
            <v>5.11127354817389</v>
          </cell>
          <cell r="AA64">
            <v>6.39300841638733</v>
          </cell>
          <cell r="AB64">
            <v>7.8296512859004901</v>
          </cell>
        </row>
        <row r="65">
          <cell r="A65" t="str">
            <v>Germany</v>
          </cell>
          <cell r="B65">
            <v>826.14207025641394</v>
          </cell>
          <cell r="C65">
            <v>695.07369000107201</v>
          </cell>
          <cell r="D65">
            <v>671.15521261349704</v>
          </cell>
          <cell r="E65">
            <v>669.57295958219095</v>
          </cell>
          <cell r="F65">
            <v>630.85261202740901</v>
          </cell>
          <cell r="G65">
            <v>639.69468384830896</v>
          </cell>
          <cell r="H65">
            <v>913.64134498182102</v>
          </cell>
          <cell r="I65">
            <v>1136.9286710425299</v>
          </cell>
          <cell r="J65">
            <v>1225.7279784560901</v>
          </cell>
          <cell r="K65">
            <v>1216.79619194254</v>
          </cell>
          <cell r="L65">
            <v>1547.0255822583499</v>
          </cell>
          <cell r="M65">
            <v>1815.0610268919399</v>
          </cell>
          <cell r="N65">
            <v>2066.72857330842</v>
          </cell>
          <cell r="O65">
            <v>2005.5571632982701</v>
          </cell>
          <cell r="P65">
            <v>2151.0250333917602</v>
          </cell>
          <cell r="Q65">
            <v>2524.9490826435199</v>
          </cell>
          <cell r="R65">
            <v>2439.3463385526302</v>
          </cell>
          <cell r="S65">
            <v>2163.23343363705</v>
          </cell>
          <cell r="T65">
            <v>2187.4839675764301</v>
          </cell>
          <cell r="U65">
            <v>2146.4322544966699</v>
          </cell>
          <cell r="V65">
            <v>1905.7946875</v>
          </cell>
          <cell r="W65">
            <v>1892.5954030666701</v>
          </cell>
          <cell r="X65">
            <v>2024.06026961667</v>
          </cell>
          <cell r="Y65">
            <v>2444.2836412500001</v>
          </cell>
          <cell r="Z65">
            <v>2744.2209566666702</v>
          </cell>
          <cell r="AA65">
            <v>2791.7369549999999</v>
          </cell>
          <cell r="AB65">
            <v>2897.0320300112498</v>
          </cell>
        </row>
        <row r="66">
          <cell r="A66" t="str">
            <v>Ghana</v>
          </cell>
          <cell r="B66">
            <v>15.7196819754844</v>
          </cell>
          <cell r="C66">
            <v>27.826101540034301</v>
          </cell>
          <cell r="D66">
            <v>33.1240179034832</v>
          </cell>
          <cell r="E66">
            <v>21.9611795662634</v>
          </cell>
          <cell r="F66">
            <v>7.9219039786834502</v>
          </cell>
          <cell r="G66">
            <v>6.6471166273280202</v>
          </cell>
          <cell r="H66">
            <v>6.04029858602423</v>
          </cell>
          <cell r="I66">
            <v>5.11294163093436</v>
          </cell>
          <cell r="J66">
            <v>5.5086317133641796</v>
          </cell>
          <cell r="K66">
            <v>5.5769221035882603</v>
          </cell>
          <cell r="L66">
            <v>6.6135572273971999</v>
          </cell>
          <cell r="M66">
            <v>7.32754349395959</v>
          </cell>
          <cell r="N66">
            <v>6.7568100931832298</v>
          </cell>
          <cell r="O66">
            <v>5.9656965898163099</v>
          </cell>
          <cell r="P66">
            <v>5.4403063273211298</v>
          </cell>
          <cell r="Q66">
            <v>6.4574405681301297</v>
          </cell>
          <cell r="R66">
            <v>6.9255318174275704</v>
          </cell>
          <cell r="S66">
            <v>6.88402568896836</v>
          </cell>
          <cell r="T66">
            <v>7.4740293038182397</v>
          </cell>
          <cell r="U66">
            <v>7.7098139680234299</v>
          </cell>
          <cell r="V66">
            <v>4.9774925921167696</v>
          </cell>
          <cell r="W66">
            <v>5.30915830400125</v>
          </cell>
          <cell r="X66">
            <v>6.1596190787539999</v>
          </cell>
          <cell r="Y66">
            <v>7.6241671221139402</v>
          </cell>
          <cell r="Z66">
            <v>8.8718720021192805</v>
          </cell>
          <cell r="AA66">
            <v>10.7203465842128</v>
          </cell>
          <cell r="AB66">
            <v>12.893771979654399</v>
          </cell>
        </row>
        <row r="67">
          <cell r="A67" t="str">
            <v>Greece</v>
          </cell>
          <cell r="B67">
            <v>61.608380676703597</v>
          </cell>
          <cell r="C67">
            <v>56.847425053969502</v>
          </cell>
          <cell r="D67">
            <v>59.321855994434898</v>
          </cell>
          <cell r="E67">
            <v>53.637165603560298</v>
          </cell>
          <cell r="F67">
            <v>52.235639312551498</v>
          </cell>
          <cell r="G67">
            <v>51.832796118183502</v>
          </cell>
          <cell r="H67">
            <v>60.986372778597698</v>
          </cell>
          <cell r="I67">
            <v>70.957142618516201</v>
          </cell>
          <cell r="J67">
            <v>82.632214525492699</v>
          </cell>
          <cell r="K67">
            <v>85.632366227812796</v>
          </cell>
          <cell r="L67">
            <v>105.88221206593199</v>
          </cell>
          <cell r="M67">
            <v>114.18217830966501</v>
          </cell>
          <cell r="N67">
            <v>125.821062354896</v>
          </cell>
          <cell r="O67">
            <v>117.84155859592499</v>
          </cell>
          <cell r="P67">
            <v>126.129369591515</v>
          </cell>
          <cell r="Q67">
            <v>148.03113993511599</v>
          </cell>
          <cell r="R67">
            <v>156.50509586074199</v>
          </cell>
          <cell r="S67">
            <v>152.893423595256</v>
          </cell>
          <cell r="T67">
            <v>153.74369416374901</v>
          </cell>
          <cell r="U67">
            <v>158.29140131172801</v>
          </cell>
          <cell r="V67">
            <v>146.54914267423601</v>
          </cell>
          <cell r="W67">
            <v>150.45934625999999</v>
          </cell>
          <cell r="X67">
            <v>170.94270242416701</v>
          </cell>
          <cell r="Y67">
            <v>222.32294815500001</v>
          </cell>
          <cell r="Z67">
            <v>264.493068591667</v>
          </cell>
          <cell r="AA67">
            <v>284.22647777999998</v>
          </cell>
          <cell r="AB67">
            <v>307.70867843400401</v>
          </cell>
        </row>
        <row r="68">
          <cell r="A68" t="str">
            <v>Grenada</v>
          </cell>
          <cell r="B68">
            <v>8.1291040412854093E-2</v>
          </cell>
          <cell r="C68">
            <v>8.7888895097583797E-2</v>
          </cell>
          <cell r="D68">
            <v>9.5229636356893105E-2</v>
          </cell>
          <cell r="E68">
            <v>0.101211118260922</v>
          </cell>
          <cell r="F68">
            <v>0.11010000777774399</v>
          </cell>
          <cell r="G68">
            <v>0.12821112016826999</v>
          </cell>
          <cell r="H68">
            <v>0.144011121284423</v>
          </cell>
          <cell r="I68">
            <v>0.167229641443156</v>
          </cell>
          <cell r="J68">
            <v>0.18453334636923799</v>
          </cell>
          <cell r="K68">
            <v>0.21306297801427301</v>
          </cell>
          <cell r="L68">
            <v>0.22107038598734399</v>
          </cell>
          <cell r="M68">
            <v>0.24157038743551601</v>
          </cell>
          <cell r="N68">
            <v>0.25091483254007602</v>
          </cell>
          <cell r="O68">
            <v>0.25003705470028997</v>
          </cell>
          <cell r="P68">
            <v>0.26299261117105899</v>
          </cell>
          <cell r="Q68">
            <v>0.27708890846315298</v>
          </cell>
          <cell r="R68">
            <v>0.29818520624974598</v>
          </cell>
          <cell r="S68">
            <v>0.32104817082780701</v>
          </cell>
          <cell r="T68">
            <v>0.35275558047510602</v>
          </cell>
          <cell r="U68">
            <v>0.37966298978332103</v>
          </cell>
          <cell r="V68">
            <v>0.41043333333333298</v>
          </cell>
          <cell r="W68">
            <v>0.39461481481481497</v>
          </cell>
          <cell r="X68">
            <v>0.40750370370370398</v>
          </cell>
          <cell r="Y68">
            <v>0.443744444444444</v>
          </cell>
          <cell r="Z68">
            <v>0.42631655555555598</v>
          </cell>
          <cell r="AA68">
            <v>0.50385433333333296</v>
          </cell>
          <cell r="AB68">
            <v>0.52927722222222195</v>
          </cell>
        </row>
        <row r="69">
          <cell r="A69" t="str">
            <v>Guatemala</v>
          </cell>
          <cell r="B69">
            <v>7.8793993000326097</v>
          </cell>
          <cell r="C69">
            <v>8.6076996275937603</v>
          </cell>
          <cell r="D69">
            <v>8.7180004140827698</v>
          </cell>
          <cell r="E69">
            <v>9.0500004298519201</v>
          </cell>
          <cell r="F69">
            <v>9.4700004498008497</v>
          </cell>
          <cell r="G69">
            <v>11.1800005310215</v>
          </cell>
          <cell r="H69">
            <v>8.4469337345411297</v>
          </cell>
          <cell r="I69">
            <v>7.0844206489918999</v>
          </cell>
          <cell r="J69">
            <v>7.8428267033564802</v>
          </cell>
          <cell r="K69">
            <v>8.3104111717119196</v>
          </cell>
          <cell r="L69">
            <v>7.6090757496983299</v>
          </cell>
          <cell r="M69">
            <v>9.4195846164116208</v>
          </cell>
          <cell r="N69">
            <v>10.410308453447</v>
          </cell>
          <cell r="O69">
            <v>11.3991645134011</v>
          </cell>
          <cell r="P69">
            <v>12.966101125372299</v>
          </cell>
          <cell r="Q69">
            <v>14.656918449108</v>
          </cell>
          <cell r="R69">
            <v>15.6563043874587</v>
          </cell>
          <cell r="S69">
            <v>17.775311305136899</v>
          </cell>
          <cell r="T69">
            <v>19.193395511289602</v>
          </cell>
          <cell r="U69">
            <v>18.316205838473799</v>
          </cell>
          <cell r="V69">
            <v>19.288401365954499</v>
          </cell>
          <cell r="W69">
            <v>21.042724532036502</v>
          </cell>
          <cell r="X69">
            <v>23.308770480840799</v>
          </cell>
          <cell r="Y69">
            <v>24.8976538081412</v>
          </cell>
          <cell r="Z69">
            <v>27.2699959679857</v>
          </cell>
          <cell r="AA69">
            <v>31.788948878315001</v>
          </cell>
          <cell r="AB69">
            <v>35.304014834745303</v>
          </cell>
        </row>
        <row r="70">
          <cell r="A70" t="str">
            <v>Guinea</v>
          </cell>
          <cell r="B70">
            <v>1.72476014455982</v>
          </cell>
          <cell r="C70">
            <v>1.71098984925243</v>
          </cell>
          <cell r="D70">
            <v>1.6783352157098801</v>
          </cell>
          <cell r="E70">
            <v>1.6414392419055599</v>
          </cell>
          <cell r="F70">
            <v>1.6722826798180399</v>
          </cell>
          <cell r="G70">
            <v>1.7770655600245</v>
          </cell>
          <cell r="H70">
            <v>1.9226008993840999</v>
          </cell>
          <cell r="I70">
            <v>2.0415380570289301</v>
          </cell>
          <cell r="J70">
            <v>2.3842957637254898</v>
          </cell>
          <cell r="K70">
            <v>2.4320293804369402</v>
          </cell>
          <cell r="L70">
            <v>2.6667508204998698</v>
          </cell>
          <cell r="M70">
            <v>3.0150582055840101</v>
          </cell>
          <cell r="N70">
            <v>3.2846203915014498</v>
          </cell>
          <cell r="O70">
            <v>3.2790966062135798</v>
          </cell>
          <cell r="P70">
            <v>3.3830929493195399</v>
          </cell>
          <cell r="Q70">
            <v>3.6937106397180899</v>
          </cell>
          <cell r="R70">
            <v>3.8689688175222399</v>
          </cell>
          <cell r="S70">
            <v>3.7837004380226502</v>
          </cell>
          <cell r="T70">
            <v>3.58837600841533</v>
          </cell>
          <cell r="U70">
            <v>3.4612821747425802</v>
          </cell>
          <cell r="V70">
            <v>3.1123625564461799</v>
          </cell>
          <cell r="W70">
            <v>3.03911356148281</v>
          </cell>
          <cell r="X70">
            <v>3.2100017727786598</v>
          </cell>
          <cell r="Y70">
            <v>3.62444347802957</v>
          </cell>
          <cell r="Z70">
            <v>3.9701867201615499</v>
          </cell>
          <cell r="AA70">
            <v>3.3310809785201698</v>
          </cell>
          <cell r="AB70">
            <v>3.31720284277023</v>
          </cell>
        </row>
        <row r="71">
          <cell r="A71" t="str">
            <v>Guinea-Bissau</v>
          </cell>
          <cell r="B71">
            <v>0.138993685627046</v>
          </cell>
          <cell r="C71">
            <v>0.17775892521865899</v>
          </cell>
          <cell r="D71">
            <v>0.202180381472466</v>
          </cell>
          <cell r="E71">
            <v>0.228059407268493</v>
          </cell>
          <cell r="F71">
            <v>0.15859733147454599</v>
          </cell>
          <cell r="G71">
            <v>0.23302502430200001</v>
          </cell>
          <cell r="H71">
            <v>0.22751651984101701</v>
          </cell>
          <cell r="I71">
            <v>0.19251818547265301</v>
          </cell>
          <cell r="J71">
            <v>0.17919285552891601</v>
          </cell>
          <cell r="K71">
            <v>0.21559012431271299</v>
          </cell>
          <cell r="L71">
            <v>0.262080650161156</v>
          </cell>
          <cell r="M71">
            <v>0.25657839769235602</v>
          </cell>
          <cell r="N71">
            <v>0.22685115717236401</v>
          </cell>
          <cell r="O71">
            <v>0.23690096962621199</v>
          </cell>
          <cell r="P71">
            <v>0.23562443186292201</v>
          </cell>
          <cell r="Q71">
            <v>0.25390571944231299</v>
          </cell>
          <cell r="R71">
            <v>0.27027906152793602</v>
          </cell>
          <cell r="S71">
            <v>0.27117221915524398</v>
          </cell>
          <cell r="T71">
            <v>0.205889129434145</v>
          </cell>
          <cell r="U71">
            <v>0.22447294068569701</v>
          </cell>
          <cell r="V71">
            <v>0.216084383021589</v>
          </cell>
          <cell r="W71">
            <v>0.19918431322286501</v>
          </cell>
          <cell r="X71">
            <v>0.20432568763257</v>
          </cell>
          <cell r="Y71">
            <v>0.23638331770735699</v>
          </cell>
          <cell r="Z71">
            <v>0.27023849507159498</v>
          </cell>
          <cell r="AA71">
            <v>0.30163579172147797</v>
          </cell>
          <cell r="AB71">
            <v>0.30480661838918699</v>
          </cell>
        </row>
        <row r="72">
          <cell r="A72" t="str">
            <v>Guyana</v>
          </cell>
          <cell r="B72">
            <v>0.32723946990686598</v>
          </cell>
          <cell r="C72">
            <v>0.31420778321583098</v>
          </cell>
          <cell r="D72">
            <v>0.269111818714454</v>
          </cell>
          <cell r="E72">
            <v>0.27326545360931598</v>
          </cell>
          <cell r="F72">
            <v>0.25410718869508497</v>
          </cell>
          <cell r="G72">
            <v>0.27108966789258798</v>
          </cell>
          <cell r="H72">
            <v>0.30664356111458302</v>
          </cell>
          <cell r="I72">
            <v>0.28325210406179502</v>
          </cell>
          <cell r="J72">
            <v>0.36000001709908203</v>
          </cell>
          <cell r="K72">
            <v>0.38035627608002998</v>
          </cell>
          <cell r="L72">
            <v>0.39624791599299403</v>
          </cell>
          <cell r="M72">
            <v>0.30604066494265503</v>
          </cell>
          <cell r="N72">
            <v>0.36565081101827401</v>
          </cell>
          <cell r="O72">
            <v>0.44024465895698001</v>
          </cell>
          <cell r="P72">
            <v>0.52493335826632803</v>
          </cell>
          <cell r="Q72">
            <v>0.63050717280462398</v>
          </cell>
          <cell r="R72">
            <v>0.70640518444957301</v>
          </cell>
          <cell r="S72">
            <v>0.74914332611896906</v>
          </cell>
          <cell r="T72">
            <v>0.71762129654365203</v>
          </cell>
          <cell r="U72">
            <v>0.69631194608007396</v>
          </cell>
          <cell r="V72">
            <v>0.71200441497940004</v>
          </cell>
          <cell r="W72">
            <v>0.69524523558101003</v>
          </cell>
          <cell r="X72">
            <v>0.72261249333864297</v>
          </cell>
          <cell r="Y72">
            <v>0.74520920519219402</v>
          </cell>
          <cell r="Z72">
            <v>0.78612538798665399</v>
          </cell>
          <cell r="AA72">
            <v>0.81756812209345697</v>
          </cell>
          <cell r="AB72">
            <v>0.87026094516624497</v>
          </cell>
        </row>
        <row r="73">
          <cell r="A73" t="str">
            <v>Haiti</v>
          </cell>
          <cell r="B73">
            <v>1.54569152069543</v>
          </cell>
          <cell r="C73">
            <v>1.70160075826622</v>
          </cell>
          <cell r="D73">
            <v>1.7697687171204599</v>
          </cell>
          <cell r="E73">
            <v>1.8995432751903001</v>
          </cell>
          <cell r="F73">
            <v>2.1048031359425199</v>
          </cell>
          <cell r="G73">
            <v>2.3372498143997098</v>
          </cell>
          <cell r="H73">
            <v>2.5969136660300198</v>
          </cell>
          <cell r="I73">
            <v>1.2794475552120801</v>
          </cell>
          <cell r="J73">
            <v>0.84129079953644403</v>
          </cell>
          <cell r="K73">
            <v>0.77769475533468602</v>
          </cell>
          <cell r="L73">
            <v>0.98989374860943002</v>
          </cell>
          <cell r="M73">
            <v>0.88778381066357903</v>
          </cell>
          <cell r="N73">
            <v>0.53289567939250904</v>
          </cell>
          <cell r="O73">
            <v>0.61028127251285502</v>
          </cell>
          <cell r="P73">
            <v>1.73108914448735</v>
          </cell>
          <cell r="Q73">
            <v>2.5415845415224099</v>
          </cell>
          <cell r="R73">
            <v>2.8642880279116301</v>
          </cell>
          <cell r="S73">
            <v>3.1155468148120402</v>
          </cell>
          <cell r="T73">
            <v>3.6392171083916098</v>
          </cell>
          <cell r="U73">
            <v>3.9723320367150801</v>
          </cell>
          <cell r="V73">
            <v>3.5143735468635402</v>
          </cell>
          <cell r="W73">
            <v>3.41556145108482</v>
          </cell>
          <cell r="X73">
            <v>3.0966880896033002</v>
          </cell>
          <cell r="Y73">
            <v>2.68350222715299</v>
          </cell>
          <cell r="Z73">
            <v>3.5310897332706199</v>
          </cell>
          <cell r="AA73">
            <v>3.9833790402534599</v>
          </cell>
          <cell r="AB73">
            <v>4.4728162302294097</v>
          </cell>
        </row>
        <row r="74">
          <cell r="A74" t="str">
            <v>Honduras</v>
          </cell>
          <cell r="B74">
            <v>2.56600012187846</v>
          </cell>
          <cell r="C74">
            <v>2.81950013391906</v>
          </cell>
          <cell r="D74">
            <v>2.9035001379088499</v>
          </cell>
          <cell r="E74">
            <v>3.0770001461496501</v>
          </cell>
          <cell r="F74">
            <v>3.31900015764404</v>
          </cell>
          <cell r="G74">
            <v>3.63950017286697</v>
          </cell>
          <cell r="H74">
            <v>3.8085001808940402</v>
          </cell>
          <cell r="I74">
            <v>4.1525001972331603</v>
          </cell>
          <cell r="J74">
            <v>4.6255002196994504</v>
          </cell>
          <cell r="K74">
            <v>5.1670002454193202</v>
          </cell>
          <cell r="L74">
            <v>3.04889382547973</v>
          </cell>
          <cell r="M74">
            <v>3.06846409558747</v>
          </cell>
          <cell r="N74">
            <v>3.4194772370659301</v>
          </cell>
          <cell r="O74">
            <v>3.50594281322237</v>
          </cell>
          <cell r="P74">
            <v>3.4323740898546999</v>
          </cell>
          <cell r="Q74">
            <v>3.9127533806645398</v>
          </cell>
          <cell r="R74">
            <v>4.03545748942794</v>
          </cell>
          <cell r="S74">
            <v>4.6620637034432404</v>
          </cell>
          <cell r="T74">
            <v>5.2018957483383996</v>
          </cell>
          <cell r="U74">
            <v>5.3744164281535998</v>
          </cell>
          <cell r="V74">
            <v>5.9544084573539697</v>
          </cell>
          <cell r="W74">
            <v>6.3213601527585697</v>
          </cell>
          <cell r="X74">
            <v>6.5022163360779004</v>
          </cell>
          <cell r="Y74">
            <v>6.8596478236890404</v>
          </cell>
          <cell r="Z74">
            <v>7.4542065909694299</v>
          </cell>
          <cell r="AA74">
            <v>8.2942416961484096</v>
          </cell>
          <cell r="AB74">
            <v>8.9812811143737399</v>
          </cell>
        </row>
        <row r="75">
          <cell r="A75" t="str">
            <v>Hong Kong, China</v>
          </cell>
          <cell r="B75">
            <v>28.584688828353102</v>
          </cell>
          <cell r="C75">
            <v>30.71021228056</v>
          </cell>
          <cell r="D75">
            <v>31.897811463475598</v>
          </cell>
          <cell r="E75">
            <v>29.5467803523225</v>
          </cell>
          <cell r="F75">
            <v>32.933395086198203</v>
          </cell>
          <cell r="G75">
            <v>35.027077169200403</v>
          </cell>
          <cell r="H75">
            <v>40.909850318497497</v>
          </cell>
          <cell r="I75">
            <v>50.465565652029497</v>
          </cell>
          <cell r="J75">
            <v>59.600999242318899</v>
          </cell>
          <cell r="K75">
            <v>68.753035169221903</v>
          </cell>
          <cell r="L75">
            <v>76.890112188025299</v>
          </cell>
          <cell r="M75">
            <v>88.831997936795204</v>
          </cell>
          <cell r="N75">
            <v>104.007969077288</v>
          </cell>
          <cell r="O75">
            <v>119.96474863717</v>
          </cell>
          <cell r="P75">
            <v>135.534903705511</v>
          </cell>
          <cell r="Q75">
            <v>144.23000683347701</v>
          </cell>
          <cell r="R75">
            <v>158.96582741784499</v>
          </cell>
          <cell r="S75">
            <v>176.312562620595</v>
          </cell>
          <cell r="T75">
            <v>166.90878189940599</v>
          </cell>
          <cell r="U75">
            <v>163.28774271724299</v>
          </cell>
          <cell r="V75">
            <v>168.75406046390799</v>
          </cell>
          <cell r="W75">
            <v>166.54117835303001</v>
          </cell>
          <cell r="X75">
            <v>163.70940473810799</v>
          </cell>
          <cell r="Y75">
            <v>158.47317851466499</v>
          </cell>
          <cell r="Z75">
            <v>165.82253449569299</v>
          </cell>
          <cell r="AA75">
            <v>177.78356849449301</v>
          </cell>
          <cell r="AB75">
            <v>189.53755401429399</v>
          </cell>
        </row>
        <row r="76">
          <cell r="A76" t="str">
            <v>Hungary</v>
          </cell>
          <cell r="B76">
            <v>22.163553435039098</v>
          </cell>
          <cell r="C76">
            <v>22.7284889805942</v>
          </cell>
          <cell r="D76">
            <v>23.146553901678999</v>
          </cell>
          <cell r="E76">
            <v>21.006394250471502</v>
          </cell>
          <cell r="F76">
            <v>20.366590836533199</v>
          </cell>
          <cell r="G76">
            <v>20.623910102674799</v>
          </cell>
          <cell r="H76">
            <v>23.7562497068106</v>
          </cell>
          <cell r="I76">
            <v>26.109343356163802</v>
          </cell>
          <cell r="J76">
            <v>28.571163145901799</v>
          </cell>
          <cell r="K76">
            <v>29.167762068668299</v>
          </cell>
          <cell r="L76">
            <v>33.0556815401102</v>
          </cell>
          <cell r="M76">
            <v>33.428864462460098</v>
          </cell>
          <cell r="N76">
            <v>37.254436226757797</v>
          </cell>
          <cell r="O76">
            <v>38.596096331556801</v>
          </cell>
          <cell r="P76">
            <v>41.506199850942203</v>
          </cell>
          <cell r="Q76">
            <v>44.668812435886998</v>
          </cell>
          <cell r="R76">
            <v>45.162728741756503</v>
          </cell>
          <cell r="S76">
            <v>45.723583184249499</v>
          </cell>
          <cell r="T76">
            <v>47.049214480608804</v>
          </cell>
          <cell r="U76">
            <v>48.0442343846087</v>
          </cell>
          <cell r="V76">
            <v>47.958147158277001</v>
          </cell>
          <cell r="W76">
            <v>53.317288561555401</v>
          </cell>
          <cell r="X76">
            <v>66.710428353540195</v>
          </cell>
          <cell r="Y76">
            <v>84.4186678951434</v>
          </cell>
          <cell r="Z76">
            <v>102.158794878645</v>
          </cell>
          <cell r="AA76">
            <v>111.567797777861</v>
          </cell>
          <cell r="AB76">
            <v>114.27338948256001</v>
          </cell>
        </row>
        <row r="77">
          <cell r="A77" t="str">
            <v>Iceland</v>
          </cell>
          <cell r="B77">
            <v>3.38694291373309</v>
          </cell>
          <cell r="C77">
            <v>3.46852690560126</v>
          </cell>
          <cell r="D77">
            <v>3.2846107310475698</v>
          </cell>
          <cell r="E77">
            <v>2.79686555108304</v>
          </cell>
          <cell r="F77">
            <v>2.8495103265205901</v>
          </cell>
          <cell r="G77">
            <v>2.94004533551312</v>
          </cell>
          <cell r="H77">
            <v>3.9311981881767202</v>
          </cell>
          <cell r="I77">
            <v>5.4417567877482798</v>
          </cell>
          <cell r="J77">
            <v>6.06672094613534</v>
          </cell>
          <cell r="K77">
            <v>5.6252265089844</v>
          </cell>
          <cell r="L77">
            <v>6.3826765680586597</v>
          </cell>
          <cell r="M77">
            <v>6.8222756755899896</v>
          </cell>
          <cell r="N77">
            <v>6.9929117538968102</v>
          </cell>
          <cell r="O77">
            <v>6.1459724782025296</v>
          </cell>
          <cell r="P77">
            <v>6.3029785944724299</v>
          </cell>
          <cell r="Q77">
            <v>7.0245203363775497</v>
          </cell>
          <cell r="R77">
            <v>7.3343524923832897</v>
          </cell>
          <cell r="S77">
            <v>7.4278334926363696</v>
          </cell>
          <cell r="T77">
            <v>8.2476958984666506</v>
          </cell>
          <cell r="U77">
            <v>8.6811582818412791</v>
          </cell>
          <cell r="V77">
            <v>8.6778727057415495</v>
          </cell>
          <cell r="W77">
            <v>7.8941860388744498</v>
          </cell>
          <cell r="X77">
            <v>8.8246566283909704</v>
          </cell>
          <cell r="Y77">
            <v>10.837880881706999</v>
          </cell>
          <cell r="Z77">
            <v>13.0626636573258</v>
          </cell>
          <cell r="AA77">
            <v>16.080921853537301</v>
          </cell>
          <cell r="AB77">
            <v>16.578810360528799</v>
          </cell>
        </row>
        <row r="78">
          <cell r="A78" t="str">
            <v>India</v>
          </cell>
          <cell r="B78">
            <v>176.62370515122601</v>
          </cell>
          <cell r="C78">
            <v>189.02214446997499</v>
          </cell>
          <cell r="D78">
            <v>195.43435210445099</v>
          </cell>
          <cell r="E78">
            <v>211.25990997992801</v>
          </cell>
          <cell r="F78">
            <v>211.99973473306801</v>
          </cell>
          <cell r="G78">
            <v>219.90134655640901</v>
          </cell>
          <cell r="H78">
            <v>242.06020694187501</v>
          </cell>
          <cell r="I78">
            <v>267.13602391344</v>
          </cell>
          <cell r="J78">
            <v>293.120575843013</v>
          </cell>
          <cell r="K78">
            <v>291.95752005527498</v>
          </cell>
          <cell r="L78">
            <v>315.566834952492</v>
          </cell>
          <cell r="M78">
            <v>280.07885061209998</v>
          </cell>
          <cell r="N78">
            <v>281.75008054761901</v>
          </cell>
          <cell r="O78">
            <v>274.82570074513302</v>
          </cell>
          <cell r="P78">
            <v>313.01058219942502</v>
          </cell>
          <cell r="Q78">
            <v>355.62361071240502</v>
          </cell>
          <cell r="R78">
            <v>376.35514644354902</v>
          </cell>
          <cell r="S78">
            <v>409.97959497994299</v>
          </cell>
          <cell r="T78">
            <v>412.68540864631302</v>
          </cell>
          <cell r="U78">
            <v>440.75993556099201</v>
          </cell>
          <cell r="V78">
            <v>461.32900854426498</v>
          </cell>
          <cell r="W78">
            <v>473.86691428601603</v>
          </cell>
          <cell r="X78">
            <v>494.848456371373</v>
          </cell>
          <cell r="Y78">
            <v>576.54715997409801</v>
          </cell>
          <cell r="Z78">
            <v>667.34241511766697</v>
          </cell>
          <cell r="AA78">
            <v>780.78387022692698</v>
          </cell>
          <cell r="AB78">
            <v>886.86678717597397</v>
          </cell>
        </row>
        <row r="79">
          <cell r="A79" t="str">
            <v>Indonesia</v>
          </cell>
          <cell r="B79">
            <v>95.374860725578699</v>
          </cell>
          <cell r="C79">
            <v>106.47028827527799</v>
          </cell>
          <cell r="D79">
            <v>109.304642116984</v>
          </cell>
          <cell r="E79">
            <v>99.075113807504195</v>
          </cell>
          <cell r="F79">
            <v>101.456311425851</v>
          </cell>
          <cell r="G79">
            <v>101.13943966276901</v>
          </cell>
          <cell r="H79">
            <v>92.728213808808206</v>
          </cell>
          <cell r="I79">
            <v>87.864590688923599</v>
          </cell>
          <cell r="J79">
            <v>97.550800014977796</v>
          </cell>
          <cell r="K79">
            <v>111.466946671391</v>
          </cell>
          <cell r="L79">
            <v>125.721788776842</v>
          </cell>
          <cell r="M79">
            <v>140.82056549445201</v>
          </cell>
          <cell r="N79">
            <v>152.84847535085399</v>
          </cell>
          <cell r="O79">
            <v>174.601455213972</v>
          </cell>
          <cell r="P79">
            <v>195.465711779614</v>
          </cell>
          <cell r="Q79">
            <v>223.361006018278</v>
          </cell>
          <cell r="R79">
            <v>250.746096587751</v>
          </cell>
          <cell r="S79">
            <v>238.40793155220101</v>
          </cell>
          <cell r="T79">
            <v>105.469472107405</v>
          </cell>
          <cell r="U79">
            <v>154.70502651247401</v>
          </cell>
          <cell r="V79">
            <v>165.520626238668</v>
          </cell>
          <cell r="W79">
            <v>160.657467766395</v>
          </cell>
          <cell r="X79">
            <v>195.593218417522</v>
          </cell>
          <cell r="Y79">
            <v>234.83403982351101</v>
          </cell>
          <cell r="Z79">
            <v>257.00548064877199</v>
          </cell>
          <cell r="AA79">
            <v>286.95680086871602</v>
          </cell>
          <cell r="AB79">
            <v>364.23901340401102</v>
          </cell>
        </row>
        <row r="80">
          <cell r="A80" t="str">
            <v>Iran, Islamic Rep.</v>
          </cell>
          <cell r="B80">
            <v>93.772160914125706</v>
          </cell>
          <cell r="C80">
            <v>106.589084833961</v>
          </cell>
          <cell r="D80">
            <v>133.393175216081</v>
          </cell>
          <cell r="E80">
            <v>162.432193372265</v>
          </cell>
          <cell r="F80">
            <v>168.411102972008</v>
          </cell>
          <cell r="G80">
            <v>79.863967860706694</v>
          </cell>
          <cell r="H80">
            <v>83.336090158046005</v>
          </cell>
          <cell r="I80">
            <v>95.985558685810503</v>
          </cell>
          <cell r="J80">
            <v>84.167368919201706</v>
          </cell>
          <cell r="K80">
            <v>81.218629430113396</v>
          </cell>
          <cell r="L80">
            <v>84.973364637786801</v>
          </cell>
          <cell r="M80">
            <v>97.361328147536398</v>
          </cell>
          <cell r="N80">
            <v>114.775365255132</v>
          </cell>
          <cell r="O80">
            <v>85.8774180580875</v>
          </cell>
          <cell r="P80">
            <v>67.093769937207597</v>
          </cell>
          <cell r="Q80">
            <v>90.838371354381493</v>
          </cell>
          <cell r="R80">
            <v>110.622689810567</v>
          </cell>
          <cell r="S80">
            <v>106.350944426179</v>
          </cell>
          <cell r="T80">
            <v>97.869171866760894</v>
          </cell>
          <cell r="U80">
            <v>104.656042245759</v>
          </cell>
          <cell r="V80">
            <v>96.440162166962494</v>
          </cell>
          <cell r="W80">
            <v>115.434905035298</v>
          </cell>
          <cell r="X80">
            <v>116.42083438049799</v>
          </cell>
          <cell r="Y80">
            <v>133.96921033566801</v>
          </cell>
          <cell r="Z80">
            <v>161.260580341782</v>
          </cell>
          <cell r="AA80">
            <v>188.47939286505601</v>
          </cell>
          <cell r="AB80">
            <v>212.49167046417401</v>
          </cell>
        </row>
        <row r="81">
          <cell r="A81" t="str">
            <v>Ireland</v>
          </cell>
          <cell r="B81">
            <v>21.247882948199901</v>
          </cell>
          <cell r="C81">
            <v>20.2534391518431</v>
          </cell>
          <cell r="D81">
            <v>21.135134954325402</v>
          </cell>
          <cell r="E81">
            <v>20.446849909644101</v>
          </cell>
          <cell r="F81">
            <v>19.721317971546799</v>
          </cell>
          <cell r="G81">
            <v>21.000368175780402</v>
          </cell>
          <cell r="H81">
            <v>28.1591038621747</v>
          </cell>
          <cell r="I81">
            <v>33.384596011028201</v>
          </cell>
          <cell r="J81">
            <v>36.572857332377801</v>
          </cell>
          <cell r="K81">
            <v>37.721755147631598</v>
          </cell>
          <cell r="L81">
            <v>47.801946943723301</v>
          </cell>
          <cell r="M81">
            <v>48.449833418873403</v>
          </cell>
          <cell r="N81">
            <v>54.470801197090303</v>
          </cell>
          <cell r="O81">
            <v>50.472645741921298</v>
          </cell>
          <cell r="P81">
            <v>55.383529779793001</v>
          </cell>
          <cell r="Q81">
            <v>67.127680623911601</v>
          </cell>
          <cell r="R81">
            <v>74.130211302004497</v>
          </cell>
          <cell r="S81">
            <v>81.378416863578806</v>
          </cell>
          <cell r="T81">
            <v>88.3450386898202</v>
          </cell>
          <cell r="U81">
            <v>96.666713369824095</v>
          </cell>
          <cell r="V81">
            <v>96.609131595759195</v>
          </cell>
          <cell r="W81">
            <v>104.56980959311601</v>
          </cell>
          <cell r="X81">
            <v>122.72436588756401</v>
          </cell>
          <cell r="Y81">
            <v>157.11851803823899</v>
          </cell>
          <cell r="Z81">
            <v>183.47335049837301</v>
          </cell>
          <cell r="AA81">
            <v>200.769391006093</v>
          </cell>
          <cell r="AB81">
            <v>222.079616552516</v>
          </cell>
        </row>
        <row r="82">
          <cell r="A82" t="str">
            <v>Israel</v>
          </cell>
          <cell r="B82">
            <v>23.925641046572601</v>
          </cell>
          <cell r="C82">
            <v>25.314344798931501</v>
          </cell>
          <cell r="D82">
            <v>27.3297010661942</v>
          </cell>
          <cell r="E82">
            <v>32.480840615738003</v>
          </cell>
          <cell r="F82">
            <v>36.422040586543801</v>
          </cell>
          <cell r="G82">
            <v>27.870305115274402</v>
          </cell>
          <cell r="H82">
            <v>31.332341413739599</v>
          </cell>
          <cell r="I82">
            <v>37.428171091886398</v>
          </cell>
          <cell r="J82">
            <v>46.3711979236015</v>
          </cell>
          <cell r="K82">
            <v>47.256360417315001</v>
          </cell>
          <cell r="L82">
            <v>55.677376064707097</v>
          </cell>
          <cell r="M82">
            <v>63.368773811484402</v>
          </cell>
          <cell r="N82">
            <v>70.687911591544903</v>
          </cell>
          <cell r="O82">
            <v>70.954891855622705</v>
          </cell>
          <cell r="P82">
            <v>80.947554572477102</v>
          </cell>
          <cell r="Q82">
            <v>94.010769686040604</v>
          </cell>
          <cell r="R82">
            <v>103.772465671437</v>
          </cell>
          <cell r="S82">
            <v>107.615010271394</v>
          </cell>
          <cell r="T82">
            <v>108.460572966787</v>
          </cell>
          <cell r="U82">
            <v>108.28460605736799</v>
          </cell>
          <cell r="V82">
            <v>120.999598172557</v>
          </cell>
          <cell r="W82">
            <v>118.65887617241199</v>
          </cell>
          <cell r="X82">
            <v>109.38204982920099</v>
          </cell>
          <cell r="Y82">
            <v>115.260275667784</v>
          </cell>
          <cell r="Z82">
            <v>122.502924134886</v>
          </cell>
          <cell r="AA82">
            <v>129.84088886465699</v>
          </cell>
          <cell r="AB82">
            <v>140.19529136768401</v>
          </cell>
        </row>
        <row r="83">
          <cell r="A83" t="str">
            <v>Italy</v>
          </cell>
          <cell r="B83">
            <v>460.62944947144302</v>
          </cell>
          <cell r="C83">
            <v>417.72736411627301</v>
          </cell>
          <cell r="D83">
            <v>412.83349808832003</v>
          </cell>
          <cell r="E83">
            <v>428.41181450983203</v>
          </cell>
          <cell r="F83">
            <v>423.27544735311602</v>
          </cell>
          <cell r="G83">
            <v>437.10311438635301</v>
          </cell>
          <cell r="H83">
            <v>619.07729921044995</v>
          </cell>
          <cell r="I83">
            <v>777.00851915558906</v>
          </cell>
          <cell r="J83">
            <v>860.86079785963602</v>
          </cell>
          <cell r="K83">
            <v>895.33690591222796</v>
          </cell>
          <cell r="L83">
            <v>1135.5429303472899</v>
          </cell>
          <cell r="M83">
            <v>1198.9848067569801</v>
          </cell>
          <cell r="N83">
            <v>1271.90725349794</v>
          </cell>
          <cell r="O83">
            <v>1022.6620295642</v>
          </cell>
          <cell r="P83">
            <v>1054.8969478030599</v>
          </cell>
          <cell r="Q83">
            <v>1126.63063709785</v>
          </cell>
          <cell r="R83">
            <v>1259.9471107808699</v>
          </cell>
          <cell r="S83">
            <v>1193.6171274890301</v>
          </cell>
          <cell r="T83">
            <v>1218.6663150372001</v>
          </cell>
          <cell r="U83">
            <v>1202.3979576521499</v>
          </cell>
          <cell r="V83">
            <v>1100.5627514415</v>
          </cell>
          <cell r="W83">
            <v>1118.3183734823299</v>
          </cell>
          <cell r="X83">
            <v>1223.23597623925</v>
          </cell>
          <cell r="Y83">
            <v>1510.0546861867499</v>
          </cell>
          <cell r="Z83">
            <v>1728.8629326124999</v>
          </cell>
          <cell r="AA83">
            <v>1772.7691612399999</v>
          </cell>
          <cell r="AB83">
            <v>1852.5854338260399</v>
          </cell>
        </row>
        <row r="84">
          <cell r="A84" t="str">
            <v>Jamaica</v>
          </cell>
          <cell r="B84">
            <v>2.84606563946708</v>
          </cell>
          <cell r="C84">
            <v>3.12637674925397</v>
          </cell>
          <cell r="D84">
            <v>3.5895900242571899</v>
          </cell>
          <cell r="E84">
            <v>3.1905314145897998</v>
          </cell>
          <cell r="F84">
            <v>2.35135827180157</v>
          </cell>
          <cell r="G84">
            <v>2.2116665961318001</v>
          </cell>
          <cell r="H84">
            <v>2.6289305864417698</v>
          </cell>
          <cell r="I84">
            <v>2.9649310190409301</v>
          </cell>
          <cell r="J84">
            <v>3.5336409131843798</v>
          </cell>
          <cell r="K84">
            <v>4.0971982575819004</v>
          </cell>
          <cell r="L84">
            <v>5.1748677737318998</v>
          </cell>
          <cell r="M84">
            <v>4.8575269152027802</v>
          </cell>
          <cell r="N84">
            <v>4.0552878298619097</v>
          </cell>
          <cell r="O84">
            <v>5.5803332716124396</v>
          </cell>
          <cell r="P84">
            <v>6.7836218487395001</v>
          </cell>
          <cell r="Q84">
            <v>5.1448068804838396</v>
          </cell>
          <cell r="R84">
            <v>6.9477068010118899</v>
          </cell>
          <cell r="S84">
            <v>7.2598716184435599</v>
          </cell>
          <cell r="T84">
            <v>7.6376532523364</v>
          </cell>
          <cell r="U84">
            <v>7.31645810557825</v>
          </cell>
          <cell r="V84">
            <v>7.4670325090213403</v>
          </cell>
          <cell r="W84">
            <v>7.8941855580932998</v>
          </cell>
          <cell r="X84">
            <v>8.0795750299930909</v>
          </cell>
          <cell r="Y84">
            <v>7.8144253178027396</v>
          </cell>
          <cell r="Z84">
            <v>8.8007973962571207</v>
          </cell>
          <cell r="AA84">
            <v>9.3976921655092305</v>
          </cell>
          <cell r="AB84">
            <v>10.5653117183601</v>
          </cell>
        </row>
        <row r="85">
          <cell r="A85" t="str">
            <v>Japan</v>
          </cell>
          <cell r="B85">
            <v>1059.5583562060101</v>
          </cell>
          <cell r="C85">
            <v>1168.8680358963099</v>
          </cell>
          <cell r="D85">
            <v>1087.0415565686999</v>
          </cell>
          <cell r="E85">
            <v>1182.5695645723799</v>
          </cell>
          <cell r="F85">
            <v>1259.45258679672</v>
          </cell>
          <cell r="G85">
            <v>1356.71712770711</v>
          </cell>
          <cell r="H85">
            <v>2007.3554384295501</v>
          </cell>
          <cell r="I85">
            <v>2426.4807830816999</v>
          </cell>
          <cell r="J85">
            <v>2940.9577224280401</v>
          </cell>
          <cell r="K85">
            <v>2946.8322655735601</v>
          </cell>
          <cell r="L85">
            <v>3031.6202972683</v>
          </cell>
          <cell r="M85">
            <v>3454.3515648922698</v>
          </cell>
          <cell r="N85">
            <v>3770.26633845061</v>
          </cell>
          <cell r="O85">
            <v>4337.1377376299897</v>
          </cell>
          <cell r="P85">
            <v>4767.1558180296097</v>
          </cell>
          <cell r="Q85">
            <v>5277.8671159239002</v>
          </cell>
          <cell r="R85">
            <v>4638.4285208370602</v>
          </cell>
          <cell r="S85">
            <v>4263.8491822631504</v>
          </cell>
          <cell r="T85">
            <v>3871.9607188135501</v>
          </cell>
          <cell r="U85">
            <v>4384.2654122058402</v>
          </cell>
          <cell r="V85">
            <v>4668.7863516808302</v>
          </cell>
          <cell r="W85">
            <v>4097.9583762435896</v>
          </cell>
          <cell r="X85">
            <v>3925.11313485247</v>
          </cell>
          <cell r="Y85">
            <v>4234.91747358456</v>
          </cell>
          <cell r="Z85">
            <v>4608.1363223165199</v>
          </cell>
          <cell r="AA85">
            <v>4557.1159291966196</v>
          </cell>
          <cell r="AB85">
            <v>4367.4587881779198</v>
          </cell>
        </row>
        <row r="86">
          <cell r="A86" t="str">
            <v>Jordan</v>
          </cell>
          <cell r="B86">
            <v>3.9077491474996</v>
          </cell>
          <cell r="C86">
            <v>4.3883671627340401</v>
          </cell>
          <cell r="D86">
            <v>4.6837923784893398</v>
          </cell>
          <cell r="E86">
            <v>4.92176301104928</v>
          </cell>
          <cell r="F86">
            <v>4.9718824500783896</v>
          </cell>
          <cell r="G86">
            <v>5.0011823899800003</v>
          </cell>
          <cell r="H86">
            <v>6.4040846304599199</v>
          </cell>
          <cell r="I86">
            <v>6.7508719633333403</v>
          </cell>
          <cell r="J86">
            <v>6.3242244779999996</v>
          </cell>
          <cell r="K86">
            <v>4.2524371312499998</v>
          </cell>
          <cell r="L86">
            <v>4.1605842432499998</v>
          </cell>
          <cell r="M86">
            <v>4.3450628949999999</v>
          </cell>
          <cell r="N86">
            <v>5.3691789891955004</v>
          </cell>
          <cell r="O86">
            <v>5.5316199250700198</v>
          </cell>
          <cell r="P86">
            <v>6.1973518191462604</v>
          </cell>
          <cell r="Q86">
            <v>6.7305169998516403</v>
          </cell>
          <cell r="R86">
            <v>6.9283284319653697</v>
          </cell>
          <cell r="S86">
            <v>7.2462517891418896</v>
          </cell>
          <cell r="T86">
            <v>7.9122995740570197</v>
          </cell>
          <cell r="U86">
            <v>8.1491051316646796</v>
          </cell>
          <cell r="V86">
            <v>8.46053477325035</v>
          </cell>
          <cell r="W86">
            <v>8.9752961350400309</v>
          </cell>
          <cell r="X86">
            <v>9.5824717910578201</v>
          </cell>
          <cell r="Y86">
            <v>10.195680843721</v>
          </cell>
          <cell r="Z86">
            <v>11.398204960431899</v>
          </cell>
          <cell r="AA86">
            <v>12.7121289231858</v>
          </cell>
          <cell r="AB86">
            <v>14.3176853930982</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2.87668323797195</v>
          </cell>
          <cell r="O87">
            <v>5.1523322228944197</v>
          </cell>
          <cell r="P87">
            <v>11.6492836676218</v>
          </cell>
          <cell r="Q87">
            <v>16.594265145007601</v>
          </cell>
          <cell r="R87">
            <v>20.8933051306016</v>
          </cell>
          <cell r="S87">
            <v>22.129050394729099</v>
          </cell>
          <cell r="T87">
            <v>21.6230490324761</v>
          </cell>
          <cell r="U87">
            <v>16.9554953097748</v>
          </cell>
          <cell r="V87">
            <v>18.275168378076</v>
          </cell>
          <cell r="W87">
            <v>22.134587549013499</v>
          </cell>
          <cell r="X87">
            <v>24.599485702653102</v>
          </cell>
          <cell r="Y87">
            <v>30.859611046600001</v>
          </cell>
          <cell r="Z87">
            <v>43.1516470026096</v>
          </cell>
          <cell r="AA87">
            <v>57.1236717338952</v>
          </cell>
          <cell r="AB87">
            <v>77.236894281862106</v>
          </cell>
        </row>
        <row r="88">
          <cell r="A88" t="str">
            <v>Kenya</v>
          </cell>
          <cell r="B88">
            <v>10.0994853125093</v>
          </cell>
          <cell r="C88">
            <v>9.5126580151608309</v>
          </cell>
          <cell r="D88">
            <v>9.1586867123934006</v>
          </cell>
          <cell r="E88">
            <v>8.4699524944005091</v>
          </cell>
          <cell r="F88">
            <v>8.7883992114661993</v>
          </cell>
          <cell r="G88">
            <v>8.7460024093188498</v>
          </cell>
          <cell r="H88">
            <v>10.3872944883669</v>
          </cell>
          <cell r="I88">
            <v>11.387076502986799</v>
          </cell>
          <cell r="J88">
            <v>11.8063392166972</v>
          </cell>
          <cell r="K88">
            <v>11.704724484865499</v>
          </cell>
          <cell r="L88">
            <v>12.1796518935347</v>
          </cell>
          <cell r="M88">
            <v>11.5012751160615</v>
          </cell>
          <cell r="N88">
            <v>11.327290465824699</v>
          </cell>
          <cell r="O88">
            <v>7.8693768561629396</v>
          </cell>
          <cell r="P88">
            <v>9.4219509643524102</v>
          </cell>
          <cell r="Q88">
            <v>11.943806589560999</v>
          </cell>
          <cell r="R88">
            <v>12.0458367087368</v>
          </cell>
          <cell r="S88">
            <v>13.281243626880199</v>
          </cell>
          <cell r="T88">
            <v>13.7671246305938</v>
          </cell>
          <cell r="U88">
            <v>12.8825034735441</v>
          </cell>
          <cell r="V88">
            <v>12.3161606804698</v>
          </cell>
          <cell r="W88">
            <v>13.0585101103298</v>
          </cell>
          <cell r="X88">
            <v>13.190803945191099</v>
          </cell>
          <cell r="Y88">
            <v>15.0361725440141</v>
          </cell>
          <cell r="Z88">
            <v>16.198572723544</v>
          </cell>
          <cell r="AA88">
            <v>18.7303556941255</v>
          </cell>
          <cell r="AB88">
            <v>23.186511890232499</v>
          </cell>
        </row>
        <row r="89">
          <cell r="A89" t="str">
            <v>Kiribati</v>
          </cell>
          <cell r="B89">
            <v>2.7955354939112099E-2</v>
          </cell>
          <cell r="C89">
            <v>2.9309450899654501E-2</v>
          </cell>
          <cell r="D89">
            <v>2.9231938683897798E-2</v>
          </cell>
          <cell r="E89">
            <v>2.72524839886161E-2</v>
          </cell>
          <cell r="F89">
            <v>2.9466600795818799E-2</v>
          </cell>
          <cell r="G89">
            <v>2.29862394639085E-2</v>
          </cell>
          <cell r="H89">
            <v>2.3158127934424799E-2</v>
          </cell>
          <cell r="I89">
            <v>2.39490518025142E-2</v>
          </cell>
          <cell r="J89">
            <v>3.0956951761866601E-2</v>
          </cell>
          <cell r="K89">
            <v>2.9624676716923801E-2</v>
          </cell>
          <cell r="L89">
            <v>2.8439766569013401E-2</v>
          </cell>
          <cell r="M89">
            <v>3.3659383946746599E-2</v>
          </cell>
          <cell r="N89">
            <v>3.38862226493905E-2</v>
          </cell>
          <cell r="O89">
            <v>3.29828921803633E-2</v>
          </cell>
          <cell r="P89">
            <v>3.96823041338226E-2</v>
          </cell>
          <cell r="Q89">
            <v>4.6018028058052197E-2</v>
          </cell>
          <cell r="R89">
            <v>4.9925334034204398E-2</v>
          </cell>
          <cell r="S89">
            <v>4.7810467764360202E-2</v>
          </cell>
          <cell r="T89">
            <v>4.8052044499419203E-2</v>
          </cell>
          <cell r="U89">
            <v>5.3795065465665599E-2</v>
          </cell>
          <cell r="V89">
            <v>4.6704131853580501E-2</v>
          </cell>
          <cell r="W89">
            <v>4.50860956966877E-2</v>
          </cell>
          <cell r="X89">
            <v>4.8739493667943501E-2</v>
          </cell>
          <cell r="Y89">
            <v>5.8478887342267499E-2</v>
          </cell>
          <cell r="Z89">
            <v>5.8230000955517003E-2</v>
          </cell>
          <cell r="AA89">
            <v>5.5916503915224597E-2</v>
          </cell>
          <cell r="AB89">
            <v>6.0254214966601098E-2</v>
          </cell>
        </row>
        <row r="90">
          <cell r="A90" t="str">
            <v>Korea, Rep.</v>
          </cell>
          <cell r="B90">
            <v>64.000085081607594</v>
          </cell>
          <cell r="C90">
            <v>71.482621584987896</v>
          </cell>
          <cell r="D90">
            <v>76.247138368959796</v>
          </cell>
          <cell r="E90">
            <v>84.547662332055907</v>
          </cell>
          <cell r="F90">
            <v>93.225734549269404</v>
          </cell>
          <cell r="G90">
            <v>96.676465204870894</v>
          </cell>
          <cell r="H90">
            <v>111.313509579636</v>
          </cell>
          <cell r="I90">
            <v>140.11001386792299</v>
          </cell>
          <cell r="J90">
            <v>187.73245706229301</v>
          </cell>
          <cell r="K90">
            <v>230.48543104204199</v>
          </cell>
          <cell r="L90">
            <v>263.83870673906301</v>
          </cell>
          <cell r="M90">
            <v>308.27391728228002</v>
          </cell>
          <cell r="N90">
            <v>329.92845893025799</v>
          </cell>
          <cell r="O90">
            <v>362.15990441104202</v>
          </cell>
          <cell r="P90">
            <v>423.454819073127</v>
          </cell>
          <cell r="Q90">
            <v>517.20624848025295</v>
          </cell>
          <cell r="R90">
            <v>558.03105426542197</v>
          </cell>
          <cell r="S90">
            <v>527.26244056425401</v>
          </cell>
          <cell r="T90">
            <v>348.46544212460401</v>
          </cell>
          <cell r="U90">
            <v>445.556987724875</v>
          </cell>
          <cell r="V90">
            <v>511.96112505989601</v>
          </cell>
          <cell r="W90">
            <v>481.97916394238098</v>
          </cell>
          <cell r="X90">
            <v>547.85613908283096</v>
          </cell>
          <cell r="Y90">
            <v>608.33663072426305</v>
          </cell>
          <cell r="Z90">
            <v>681.22697380858904</v>
          </cell>
          <cell r="AA90">
            <v>791.57153762007897</v>
          </cell>
          <cell r="AB90">
            <v>888.26670582025702</v>
          </cell>
        </row>
        <row r="91">
          <cell r="A91" t="str">
            <v>Kuwait</v>
          </cell>
          <cell r="B91">
            <v>28.723662854795901</v>
          </cell>
          <cell r="C91">
            <v>25.248815517947701</v>
          </cell>
          <cell r="D91">
            <v>21.58305939808</v>
          </cell>
          <cell r="E91">
            <v>20.317264876138999</v>
          </cell>
          <cell r="F91">
            <v>21.456673485714798</v>
          </cell>
          <cell r="G91">
            <v>21.540167685687202</v>
          </cell>
          <cell r="H91">
            <v>17.376251817238199</v>
          </cell>
          <cell r="I91">
            <v>20.817318319309901</v>
          </cell>
          <cell r="J91">
            <v>19.280814634433298</v>
          </cell>
          <cell r="K91">
            <v>23.8549608857228</v>
          </cell>
          <cell r="L91">
            <v>18.2927482488669</v>
          </cell>
          <cell r="M91">
            <v>10.8262975898198</v>
          </cell>
          <cell r="N91">
            <v>19.8657031415148</v>
          </cell>
          <cell r="O91">
            <v>23.995962497623001</v>
          </cell>
          <cell r="P91">
            <v>24.796088066557498</v>
          </cell>
          <cell r="Q91">
            <v>27.1890993801475</v>
          </cell>
          <cell r="R91">
            <v>31.492391946307499</v>
          </cell>
          <cell r="S91">
            <v>30.350415404215902</v>
          </cell>
          <cell r="T91">
            <v>25.944740781855</v>
          </cell>
          <cell r="U91">
            <v>30.122920409224999</v>
          </cell>
          <cell r="V91">
            <v>37.720726280795901</v>
          </cell>
          <cell r="W91">
            <v>34.900521852576603</v>
          </cell>
          <cell r="X91">
            <v>38.140318124999901</v>
          </cell>
          <cell r="Y91">
            <v>47.834817520749901</v>
          </cell>
          <cell r="Z91">
            <v>59.267513358833298</v>
          </cell>
          <cell r="AA91">
            <v>80.780479452054806</v>
          </cell>
          <cell r="AB91">
            <v>96.131566759673603</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0.92049685413235405</v>
          </cell>
          <cell r="O92">
            <v>0.66683690826614805</v>
          </cell>
          <cell r="P92">
            <v>1.10956762897699</v>
          </cell>
          <cell r="Q92">
            <v>1.49357996052441</v>
          </cell>
          <cell r="R92">
            <v>1.8125251957063799</v>
          </cell>
          <cell r="S92">
            <v>1.76283535880593</v>
          </cell>
          <cell r="T92">
            <v>1.67397225131185</v>
          </cell>
          <cell r="U92">
            <v>1.2666349511921799</v>
          </cell>
          <cell r="V92">
            <v>1.3679282107631501</v>
          </cell>
          <cell r="W92">
            <v>1.52524405029476</v>
          </cell>
          <cell r="X92">
            <v>1.60643114360532</v>
          </cell>
          <cell r="Y92">
            <v>1.9191784297376799</v>
          </cell>
          <cell r="Z92">
            <v>2.2145890577935199</v>
          </cell>
          <cell r="AA92">
            <v>2.4595846750191899</v>
          </cell>
          <cell r="AB92">
            <v>2.8218027938607002</v>
          </cell>
        </row>
        <row r="93">
          <cell r="A93" t="str">
            <v>Lao PDR</v>
          </cell>
          <cell r="B93">
            <v>0.95687741407707705</v>
          </cell>
          <cell r="C93">
            <v>0.55920215579510602</v>
          </cell>
          <cell r="D93">
            <v>0.55958340001405604</v>
          </cell>
          <cell r="E93">
            <v>1.0237382653139799</v>
          </cell>
          <cell r="F93">
            <v>1.4658148251505001</v>
          </cell>
          <cell r="G93">
            <v>1.84321198293505</v>
          </cell>
          <cell r="H93">
            <v>1.2888623497159899</v>
          </cell>
          <cell r="I93">
            <v>0.90783500460572897</v>
          </cell>
          <cell r="J93">
            <v>0.59139192134367302</v>
          </cell>
          <cell r="K93">
            <v>0.73047946250602103</v>
          </cell>
          <cell r="L93">
            <v>0.87155049786628702</v>
          </cell>
          <cell r="M93">
            <v>1.0270270270270301</v>
          </cell>
          <cell r="N93">
            <v>1.17754532775453</v>
          </cell>
          <cell r="O93">
            <v>1.32635983263598</v>
          </cell>
          <cell r="P93">
            <v>1.54102920723227</v>
          </cell>
          <cell r="Q93">
            <v>1.79053627760252</v>
          </cell>
          <cell r="R93">
            <v>1.86362900178157</v>
          </cell>
          <cell r="S93">
            <v>1.7584265010903399</v>
          </cell>
          <cell r="T93">
            <v>1.2856276531231099</v>
          </cell>
          <cell r="U93">
            <v>1.47299145750143</v>
          </cell>
          <cell r="V93">
            <v>1.7351191051170201</v>
          </cell>
          <cell r="W93">
            <v>1.7616915861811</v>
          </cell>
          <cell r="X93">
            <v>1.8295019545134401</v>
          </cell>
          <cell r="Y93">
            <v>2.1488719866180799</v>
          </cell>
          <cell r="Z93">
            <v>2.5080458771478402</v>
          </cell>
          <cell r="AA93">
            <v>2.8847068897255599</v>
          </cell>
          <cell r="AB93">
            <v>3.5339145551321098</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1.3648776291988101</v>
          </cell>
          <cell r="O94">
            <v>2.1701251602501701</v>
          </cell>
          <cell r="P94">
            <v>3.6474816010709401</v>
          </cell>
          <cell r="Q94">
            <v>4.8910302992006498</v>
          </cell>
          <cell r="R94">
            <v>5.58529278256922</v>
          </cell>
          <cell r="S94">
            <v>6.1341176470588303</v>
          </cell>
          <cell r="T94">
            <v>6.6169539417914702</v>
          </cell>
          <cell r="U94">
            <v>7.2885286243235496</v>
          </cell>
          <cell r="V94">
            <v>7.8330684253915903</v>
          </cell>
          <cell r="W94">
            <v>8.3130521566025202</v>
          </cell>
          <cell r="X94">
            <v>9.3147891026245908</v>
          </cell>
          <cell r="Y94">
            <v>11.1864526007262</v>
          </cell>
          <cell r="Z94">
            <v>13.7373974208675</v>
          </cell>
          <cell r="AA94">
            <v>15.8261665141811</v>
          </cell>
          <cell r="AB94">
            <v>19.6209426651724</v>
          </cell>
        </row>
        <row r="95">
          <cell r="A95" t="str">
            <v>Lebanon</v>
          </cell>
          <cell r="B95">
            <v>4.07437704004181</v>
          </cell>
          <cell r="C95">
            <v>3.8944101218854801</v>
          </cell>
          <cell r="D95">
            <v>2.65603709723952</v>
          </cell>
          <cell r="E95">
            <v>3.6599800300202499</v>
          </cell>
          <cell r="F95">
            <v>4.3266169154775298</v>
          </cell>
          <cell r="G95">
            <v>3.6138699352290198</v>
          </cell>
          <cell r="H95">
            <v>2.81720719598452</v>
          </cell>
          <cell r="I95">
            <v>3.2981079201198198</v>
          </cell>
          <cell r="J95">
            <v>3.3135399740888101</v>
          </cell>
          <cell r="K95">
            <v>2.7179976100289598</v>
          </cell>
          <cell r="L95">
            <v>2.8384406118513401</v>
          </cell>
          <cell r="M95">
            <v>4.4516267460233303</v>
          </cell>
          <cell r="N95">
            <v>5.5458896130339701</v>
          </cell>
          <cell r="O95">
            <v>7.5350863818840903</v>
          </cell>
          <cell r="P95">
            <v>9.1095769432782294</v>
          </cell>
          <cell r="Q95">
            <v>11.118543943768501</v>
          </cell>
          <cell r="R95">
            <v>12.997227949461999</v>
          </cell>
          <cell r="S95">
            <v>15.594835165365399</v>
          </cell>
          <cell r="T95">
            <v>16.910279121176401</v>
          </cell>
          <cell r="U95">
            <v>17.010057973593501</v>
          </cell>
          <cell r="V95">
            <v>16.822098293380801</v>
          </cell>
          <cell r="W95">
            <v>17.2118723840677</v>
          </cell>
          <cell r="X95">
            <v>18.716855944168401</v>
          </cell>
          <cell r="Y95">
            <v>19.801794909329001</v>
          </cell>
          <cell r="Z95">
            <v>21.369424298117501</v>
          </cell>
          <cell r="AA95">
            <v>21.4281679907041</v>
          </cell>
          <cell r="AB95">
            <v>22.6216297292574</v>
          </cell>
        </row>
        <row r="96">
          <cell r="A96" t="str">
            <v>Lesotho</v>
          </cell>
          <cell r="B96">
            <v>0.44637897127044701</v>
          </cell>
          <cell r="C96">
            <v>0.453860115741755</v>
          </cell>
          <cell r="D96">
            <v>0.410101028938818</v>
          </cell>
          <cell r="E96">
            <v>0.43532408383233701</v>
          </cell>
          <cell r="F96">
            <v>0.39352829430782299</v>
          </cell>
          <cell r="G96">
            <v>0.30545383696124201</v>
          </cell>
          <cell r="H96">
            <v>0.34142588631313803</v>
          </cell>
          <cell r="I96">
            <v>0.46558929693131101</v>
          </cell>
          <cell r="J96">
            <v>0.50724881019166301</v>
          </cell>
          <cell r="K96">
            <v>0.54131650289176603</v>
          </cell>
          <cell r="L96">
            <v>0.65016440482237603</v>
          </cell>
          <cell r="M96">
            <v>0.71549126788006701</v>
          </cell>
          <cell r="N96">
            <v>0.83449561898471503</v>
          </cell>
          <cell r="O96">
            <v>0.82060868003905596</v>
          </cell>
          <cell r="P96">
            <v>0.85687152179530701</v>
          </cell>
          <cell r="Q96">
            <v>0.96537774587382497</v>
          </cell>
          <cell r="R96">
            <v>0.94114712664051803</v>
          </cell>
          <cell r="S96">
            <v>1.0110619171865101</v>
          </cell>
          <cell r="T96">
            <v>0.87434400183755401</v>
          </cell>
          <cell r="U96">
            <v>0.91901717649492398</v>
          </cell>
          <cell r="V96">
            <v>0.82764651061982797</v>
          </cell>
          <cell r="W96">
            <v>0.69934435093207103</v>
          </cell>
          <cell r="X96">
            <v>0.75926993864490999</v>
          </cell>
          <cell r="Y96">
            <v>1.1180995792632</v>
          </cell>
          <cell r="Z96">
            <v>1.3915699960467001</v>
          </cell>
          <cell r="AA96">
            <v>1.49145405055971</v>
          </cell>
          <cell r="AB96">
            <v>1.6341684267727099</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row>
        <row r="98">
          <cell r="A98" t="str">
            <v>Libya</v>
          </cell>
          <cell r="B98">
            <v>36.757214200306201</v>
          </cell>
          <cell r="C98">
            <v>31.7545844502554</v>
          </cell>
          <cell r="D98">
            <v>31.659872530901701</v>
          </cell>
          <cell r="E98">
            <v>30.170274346102001</v>
          </cell>
          <cell r="F98">
            <v>28.251698906269301</v>
          </cell>
          <cell r="G98">
            <v>27.788943914619502</v>
          </cell>
          <cell r="H98">
            <v>22.641270012638099</v>
          </cell>
          <cell r="I98">
            <v>21.0437716857057</v>
          </cell>
          <cell r="J98">
            <v>23.6608380562718</v>
          </cell>
          <cell r="K98">
            <v>25.102181340280001</v>
          </cell>
          <cell r="L98">
            <v>28.925695151853699</v>
          </cell>
          <cell r="M98">
            <v>32.0059189462416</v>
          </cell>
          <cell r="N98">
            <v>32.430870257595998</v>
          </cell>
          <cell r="O98">
            <v>29.186517088083999</v>
          </cell>
          <cell r="P98">
            <v>27.180516201741899</v>
          </cell>
          <cell r="Q98">
            <v>30.8570797324438</v>
          </cell>
          <cell r="R98">
            <v>33.681367484153498</v>
          </cell>
          <cell r="S98">
            <v>34.4749829055352</v>
          </cell>
          <cell r="T98">
            <v>28.2732347429775</v>
          </cell>
          <cell r="U98">
            <v>33.957245536227198</v>
          </cell>
          <cell r="V98">
            <v>36.124814920984299</v>
          </cell>
          <cell r="W98">
            <v>32.199365897456502</v>
          </cell>
          <cell r="X98">
            <v>19.831786071501298</v>
          </cell>
          <cell r="Y98">
            <v>24.015148455901699</v>
          </cell>
          <cell r="Z98">
            <v>30.474869671579199</v>
          </cell>
          <cell r="AA98">
            <v>41.685357210850299</v>
          </cell>
          <cell r="AB98">
            <v>50.3297841039102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1.9681169777182601</v>
          </cell>
          <cell r="O99">
            <v>2.7775637429930198</v>
          </cell>
          <cell r="P99">
            <v>4.3496807596572102</v>
          </cell>
          <cell r="Q99">
            <v>6.3919665788940501</v>
          </cell>
          <cell r="R99">
            <v>8.0724591160161694</v>
          </cell>
          <cell r="S99">
            <v>9.8444374718891208</v>
          </cell>
          <cell r="T99">
            <v>11.0943467954626</v>
          </cell>
          <cell r="U99">
            <v>10.8398589082289</v>
          </cell>
          <cell r="V99">
            <v>11.418449499596299</v>
          </cell>
          <cell r="W99">
            <v>12.146159686591499</v>
          </cell>
          <cell r="X99">
            <v>14.134295662057699</v>
          </cell>
          <cell r="Y99">
            <v>18.558156189872001</v>
          </cell>
          <cell r="Z99">
            <v>22.508405852265899</v>
          </cell>
          <cell r="AA99">
            <v>25.666722040926299</v>
          </cell>
          <cell r="AB99">
            <v>29.784465849017401</v>
          </cell>
        </row>
        <row r="100">
          <cell r="A100" t="str">
            <v>Luxembourg</v>
          </cell>
          <cell r="B100">
            <v>6.4733522226102398</v>
          </cell>
          <cell r="C100">
            <v>5.5826783641839901</v>
          </cell>
          <cell r="D100">
            <v>4.5845547780230902</v>
          </cell>
          <cell r="E100">
            <v>4.5001926879883198</v>
          </cell>
          <cell r="F100">
            <v>4.4117092366398003</v>
          </cell>
          <cell r="G100">
            <v>4.5711887809477698</v>
          </cell>
          <cell r="H100">
            <v>6.6511850970488497</v>
          </cell>
          <cell r="I100">
            <v>8.26075396180841</v>
          </cell>
          <cell r="J100">
            <v>9.3575017199182398</v>
          </cell>
          <cell r="K100">
            <v>9.96349757086921</v>
          </cell>
          <cell r="L100">
            <v>12.705033875495401</v>
          </cell>
          <cell r="M100">
            <v>13.765826811082199</v>
          </cell>
          <cell r="N100">
            <v>15.4207473820871</v>
          </cell>
          <cell r="O100">
            <v>15.809812367428499</v>
          </cell>
          <cell r="P100">
            <v>17.593656194327899</v>
          </cell>
          <cell r="Q100">
            <v>20.696141548966999</v>
          </cell>
          <cell r="R100">
            <v>20.5884630013934</v>
          </cell>
          <cell r="S100">
            <v>18.539886751270899</v>
          </cell>
          <cell r="T100">
            <v>19.379838629311202</v>
          </cell>
          <cell r="U100">
            <v>21.215541231970299</v>
          </cell>
          <cell r="V100">
            <v>20.329031079666699</v>
          </cell>
          <cell r="W100">
            <v>20.216278567</v>
          </cell>
          <cell r="X100">
            <v>22.742841278250001</v>
          </cell>
          <cell r="Y100">
            <v>28.956647461500001</v>
          </cell>
          <cell r="Z100">
            <v>33.564363613749997</v>
          </cell>
          <cell r="AA100">
            <v>36.620712282</v>
          </cell>
          <cell r="AB100">
            <v>40.577218581317702</v>
          </cell>
        </row>
        <row r="101">
          <cell r="A101" t="str">
            <v>Macedonia, FYR</v>
          </cell>
          <cell r="B101">
            <v>4.05958823972695</v>
          </cell>
          <cell r="C101">
            <v>3.9998254617890798</v>
          </cell>
          <cell r="D101">
            <v>3.4741264069942002</v>
          </cell>
          <cell r="E101">
            <v>2.5689328268537799</v>
          </cell>
          <cell r="F101">
            <v>2.4605222002536098</v>
          </cell>
          <cell r="G101">
            <v>2.4872598342322698</v>
          </cell>
          <cell r="H101">
            <v>3.4567029385362802</v>
          </cell>
          <cell r="I101">
            <v>3.9612012375085199</v>
          </cell>
          <cell r="J101">
            <v>3.5358522055808299</v>
          </cell>
          <cell r="K101">
            <v>5.6943820076318401</v>
          </cell>
          <cell r="L101">
            <v>9.1564438508688308</v>
          </cell>
          <cell r="M101">
            <v>15.600234004848099</v>
          </cell>
          <cell r="N101">
            <v>2.3227825256555601</v>
          </cell>
          <cell r="O101">
            <v>2.55509000250259</v>
          </cell>
          <cell r="P101">
            <v>3.38651209402471</v>
          </cell>
          <cell r="Q101">
            <v>4.3163880414697404</v>
          </cell>
          <cell r="R101">
            <v>4.42042817567354</v>
          </cell>
          <cell r="S101">
            <v>3.73456285621468</v>
          </cell>
          <cell r="T101">
            <v>3.5834143472767801</v>
          </cell>
          <cell r="U101">
            <v>3.6748646075080198</v>
          </cell>
          <cell r="V101">
            <v>3.5828011641083299</v>
          </cell>
          <cell r="W101">
            <v>3.4371372402072402</v>
          </cell>
          <cell r="X101">
            <v>3.7691692992190799</v>
          </cell>
          <cell r="Y101">
            <v>4.6309662653420496</v>
          </cell>
          <cell r="Z101">
            <v>5.3766914969640798</v>
          </cell>
          <cell r="AA101">
            <v>5.7751746962975101</v>
          </cell>
          <cell r="AB101">
            <v>6.2480252209792804</v>
          </cell>
        </row>
        <row r="102">
          <cell r="A102" t="str">
            <v>Madagascar</v>
          </cell>
          <cell r="B102">
            <v>4.0416469474680596</v>
          </cell>
          <cell r="C102">
            <v>3.5951895423481801</v>
          </cell>
          <cell r="D102">
            <v>3.5264826022762401</v>
          </cell>
          <cell r="E102">
            <v>3.5119037763568799</v>
          </cell>
          <cell r="F102">
            <v>2.9394290914032899</v>
          </cell>
          <cell r="G102">
            <v>2.8577572515218299</v>
          </cell>
          <cell r="H102">
            <v>3.25841643001894</v>
          </cell>
          <cell r="I102">
            <v>2.56562444485647</v>
          </cell>
          <cell r="J102">
            <v>2.4424586924823002</v>
          </cell>
          <cell r="K102">
            <v>2.4979458190525499</v>
          </cell>
          <cell r="L102">
            <v>3.0813868503303801</v>
          </cell>
          <cell r="M102">
            <v>2.6771275716837502</v>
          </cell>
          <cell r="N102">
            <v>3.00059014840188</v>
          </cell>
          <cell r="O102">
            <v>3.3707284463935601</v>
          </cell>
          <cell r="P102">
            <v>2.9769504313185502</v>
          </cell>
          <cell r="Q102">
            <v>3.1598541664492799</v>
          </cell>
          <cell r="R102">
            <v>4.0048114103292196</v>
          </cell>
          <cell r="S102">
            <v>3.53999891755084</v>
          </cell>
          <cell r="T102">
            <v>3.7381057904645298</v>
          </cell>
          <cell r="U102">
            <v>3.72308557915607</v>
          </cell>
          <cell r="V102">
            <v>3.8663900951402002</v>
          </cell>
          <cell r="W102">
            <v>4.5274986104159298</v>
          </cell>
          <cell r="X102">
            <v>4.5571335352865496</v>
          </cell>
          <cell r="Y102">
            <v>5.46379449331699</v>
          </cell>
          <cell r="Z102">
            <v>4.3591493023432202</v>
          </cell>
          <cell r="AA102">
            <v>5.0342465252400102</v>
          </cell>
          <cell r="AB102">
            <v>5.4891315878640699</v>
          </cell>
        </row>
        <row r="103">
          <cell r="A103" t="str">
            <v>Malawi</v>
          </cell>
          <cell r="B103">
            <v>1.2376554611501001</v>
          </cell>
          <cell r="C103">
            <v>1.23768569194683</v>
          </cell>
          <cell r="D103">
            <v>1.1801042160113699</v>
          </cell>
          <cell r="E103">
            <v>1.2231869254341201</v>
          </cell>
          <cell r="F103">
            <v>1.2080090561765999</v>
          </cell>
          <cell r="G103">
            <v>1.1313477982665301</v>
          </cell>
          <cell r="H103">
            <v>1.1808070495943299</v>
          </cell>
          <cell r="I103">
            <v>1.1608185810657901</v>
          </cell>
          <cell r="J103">
            <v>1.3344395424198601</v>
          </cell>
          <cell r="K103">
            <v>1.5217249501721299</v>
          </cell>
          <cell r="L103">
            <v>1.7293048481072999</v>
          </cell>
          <cell r="M103">
            <v>2.2035458209966801</v>
          </cell>
          <cell r="N103">
            <v>1.7995171093164599</v>
          </cell>
          <cell r="O103">
            <v>2.0706368674479898</v>
          </cell>
          <cell r="P103">
            <v>1.19987197151356</v>
          </cell>
          <cell r="Q103">
            <v>1.39740918128446</v>
          </cell>
          <cell r="R103">
            <v>2.28110364349698</v>
          </cell>
          <cell r="S103">
            <v>2.66375865700169</v>
          </cell>
          <cell r="T103">
            <v>1.7508403597179401</v>
          </cell>
          <cell r="U103">
            <v>1.77592547883873</v>
          </cell>
          <cell r="V103">
            <v>1.7434128154475099</v>
          </cell>
          <cell r="W103">
            <v>1.71650245623107</v>
          </cell>
          <cell r="X103">
            <v>1.93467587713258</v>
          </cell>
          <cell r="Y103">
            <v>1.7654967818492</v>
          </cell>
          <cell r="Z103">
            <v>1.90282073839522</v>
          </cell>
          <cell r="AA103">
            <v>2.0755713000596501</v>
          </cell>
          <cell r="AB103">
            <v>2.2384018928388798</v>
          </cell>
        </row>
        <row r="104">
          <cell r="A104" t="str">
            <v>Malaysia</v>
          </cell>
          <cell r="B104">
            <v>24.937656077448299</v>
          </cell>
          <cell r="C104">
            <v>25.463193027042099</v>
          </cell>
          <cell r="D104">
            <v>27.287726836385399</v>
          </cell>
          <cell r="E104">
            <v>30.5187920951903</v>
          </cell>
          <cell r="F104">
            <v>34.565859859577998</v>
          </cell>
          <cell r="G104">
            <v>31.7722451767557</v>
          </cell>
          <cell r="H104">
            <v>28.243103095785202</v>
          </cell>
          <cell r="I104">
            <v>32.181696598627099</v>
          </cell>
          <cell r="J104">
            <v>35.2718812626645</v>
          </cell>
          <cell r="K104">
            <v>38.844874849349203</v>
          </cell>
          <cell r="L104">
            <v>44.024548042441502</v>
          </cell>
          <cell r="M104">
            <v>49.133849678193499</v>
          </cell>
          <cell r="N104">
            <v>59.151291512915101</v>
          </cell>
          <cell r="O104">
            <v>66.894837030418401</v>
          </cell>
          <cell r="P104">
            <v>74.480813931334097</v>
          </cell>
          <cell r="Q104">
            <v>88.832854176649107</v>
          </cell>
          <cell r="R104">
            <v>100.85178266226799</v>
          </cell>
          <cell r="S104">
            <v>100.16884686477999</v>
          </cell>
          <cell r="T104">
            <v>72.174854754866999</v>
          </cell>
          <cell r="U104">
            <v>79.148421052631605</v>
          </cell>
          <cell r="V104">
            <v>90.32</v>
          </cell>
          <cell r="W104">
            <v>88.000789473684193</v>
          </cell>
          <cell r="X104">
            <v>95.266315789473694</v>
          </cell>
          <cell r="Y104">
            <v>103.992368421053</v>
          </cell>
          <cell r="Z104">
            <v>118.46105263157899</v>
          </cell>
          <cell r="AA104">
            <v>130.83531105661001</v>
          </cell>
          <cell r="AB104">
            <v>150.923204419889</v>
          </cell>
        </row>
        <row r="105">
          <cell r="A105" t="str">
            <v>Maldives</v>
          </cell>
          <cell r="B105">
            <v>5.83162521113968E-2</v>
          </cell>
          <cell r="C105">
            <v>6.8302406917073399E-2</v>
          </cell>
          <cell r="D105">
            <v>8.1056340765335896E-2</v>
          </cell>
          <cell r="E105">
            <v>8.8001827864806606E-2</v>
          </cell>
          <cell r="F105">
            <v>0.105116783339347</v>
          </cell>
          <cell r="G105">
            <v>0.124750955589224</v>
          </cell>
          <cell r="H105">
            <v>0.14670216724726101</v>
          </cell>
          <cell r="I105">
            <v>0.13866231808473001</v>
          </cell>
          <cell r="J105">
            <v>0.16594286114166301</v>
          </cell>
          <cell r="K105">
            <v>0.18729963346663001</v>
          </cell>
          <cell r="L105">
            <v>0.21504396984924601</v>
          </cell>
          <cell r="M105">
            <v>0.24439676192334001</v>
          </cell>
          <cell r="N105">
            <v>0.28487491957764099</v>
          </cell>
          <cell r="O105">
            <v>0.32241783716197098</v>
          </cell>
          <cell r="P105">
            <v>0.35601339570854001</v>
          </cell>
          <cell r="Q105">
            <v>0.39898533984706902</v>
          </cell>
          <cell r="R105">
            <v>0.450382825358983</v>
          </cell>
          <cell r="S105">
            <v>0.508223603456331</v>
          </cell>
          <cell r="T105">
            <v>0.54009639987214697</v>
          </cell>
          <cell r="U105">
            <v>0.589239756801616</v>
          </cell>
          <cell r="V105">
            <v>0.62433401074556105</v>
          </cell>
          <cell r="W105">
            <v>0.62496425125421295</v>
          </cell>
          <cell r="X105">
            <v>0.64070312500000004</v>
          </cell>
          <cell r="Y105">
            <v>0.69243750000000004</v>
          </cell>
          <cell r="Z105">
            <v>0.80612180471185102</v>
          </cell>
          <cell r="AA105">
            <v>0.79525121440290603</v>
          </cell>
          <cell r="AB105">
            <v>0.98791667919277304</v>
          </cell>
        </row>
        <row r="106">
          <cell r="A106" t="str">
            <v>Mali</v>
          </cell>
          <cell r="B106">
            <v>1.68509305718</v>
          </cell>
          <cell r="C106">
            <v>1.39334853492537</v>
          </cell>
          <cell r="D106">
            <v>1.2471239856042</v>
          </cell>
          <cell r="E106">
            <v>1.2219832163886799</v>
          </cell>
          <cell r="F106">
            <v>1.2172101182100801</v>
          </cell>
          <cell r="G106">
            <v>1.22730904670531</v>
          </cell>
          <cell r="H106">
            <v>1.6948208541702801</v>
          </cell>
          <cell r="I106">
            <v>1.96409686748955</v>
          </cell>
          <cell r="J106">
            <v>1.9667893765567499</v>
          </cell>
          <cell r="K106">
            <v>2.02174027165292</v>
          </cell>
          <cell r="L106">
            <v>2.7515956117914802</v>
          </cell>
          <cell r="M106">
            <v>2.7806312443217398</v>
          </cell>
          <cell r="N106">
            <v>2.8764565042367298</v>
          </cell>
          <cell r="O106">
            <v>2.8702134597376698</v>
          </cell>
          <cell r="P106">
            <v>2.1574466053068901</v>
          </cell>
          <cell r="Q106">
            <v>2.8165375341981602</v>
          </cell>
          <cell r="R106">
            <v>2.8798994524896</v>
          </cell>
          <cell r="S106">
            <v>2.7558354056604402</v>
          </cell>
          <cell r="T106">
            <v>3.0089308320187</v>
          </cell>
          <cell r="U106">
            <v>2.9212794588758602</v>
          </cell>
          <cell r="V106">
            <v>2.6744527344917701</v>
          </cell>
          <cell r="W106">
            <v>3.0183415089599102</v>
          </cell>
          <cell r="X106">
            <v>3.3428242598249298</v>
          </cell>
          <cell r="Y106">
            <v>4.4289387870093</v>
          </cell>
          <cell r="Z106">
            <v>4.9438075403222603</v>
          </cell>
          <cell r="AA106">
            <v>5.4117183530727599</v>
          </cell>
          <cell r="AB106">
            <v>6.1911571747182501</v>
          </cell>
        </row>
        <row r="107">
          <cell r="A107" t="str">
            <v>Malta</v>
          </cell>
          <cell r="B107">
            <v>1.1352447095917899</v>
          </cell>
          <cell r="C107">
            <v>1.1235507385729699</v>
          </cell>
          <cell r="D107">
            <v>1.0909169027376899</v>
          </cell>
          <cell r="E107">
            <v>1.06319107036229</v>
          </cell>
          <cell r="F107">
            <v>1.00440118786901</v>
          </cell>
          <cell r="G107">
            <v>1.0190481764935599</v>
          </cell>
          <cell r="H107">
            <v>1.30450471505774</v>
          </cell>
          <cell r="I107">
            <v>1.6162639190191599</v>
          </cell>
          <cell r="J107">
            <v>1.8356117682154001</v>
          </cell>
          <cell r="K107">
            <v>1.9894464347666301</v>
          </cell>
          <cell r="L107">
            <v>2.3164306715245502</v>
          </cell>
          <cell r="M107">
            <v>2.5014739938136299</v>
          </cell>
          <cell r="N107">
            <v>2.75212983321914</v>
          </cell>
          <cell r="O107">
            <v>2.4601630982514702</v>
          </cell>
          <cell r="P107">
            <v>2.7241547111103999</v>
          </cell>
          <cell r="Q107">
            <v>3.24559039287726</v>
          </cell>
          <cell r="R107">
            <v>3.3331483582160399</v>
          </cell>
          <cell r="S107">
            <v>3.33954688874495</v>
          </cell>
          <cell r="T107">
            <v>3.5070683036867898</v>
          </cell>
          <cell r="U107">
            <v>3.6458682153094299</v>
          </cell>
          <cell r="V107">
            <v>3.5710939325078499</v>
          </cell>
          <cell r="W107">
            <v>3.6324991045260999</v>
          </cell>
          <cell r="X107">
            <v>3.8818538317781499</v>
          </cell>
          <cell r="Y107">
            <v>4.9199321782675502</v>
          </cell>
          <cell r="Z107">
            <v>5.4284296246365598</v>
          </cell>
          <cell r="AA107">
            <v>5.6669544591658703</v>
          </cell>
          <cell r="AB107">
            <v>6.0847057009852303</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row>
        <row r="109">
          <cell r="A109" t="str">
            <v>Mauritania</v>
          </cell>
          <cell r="B109">
            <v>0.81044566948626895</v>
          </cell>
          <cell r="C109">
            <v>0.85496890527529501</v>
          </cell>
          <cell r="D109">
            <v>0.85750728364015605</v>
          </cell>
          <cell r="E109">
            <v>0.89803550797442899</v>
          </cell>
          <cell r="F109">
            <v>0.82634992680344899</v>
          </cell>
          <cell r="G109">
            <v>0.78091199021148905</v>
          </cell>
          <cell r="H109">
            <v>0.91771187908833396</v>
          </cell>
          <cell r="I109">
            <v>1.03993477659025</v>
          </cell>
          <cell r="J109">
            <v>1.1168719114624599</v>
          </cell>
          <cell r="K109">
            <v>1.1152107344478599</v>
          </cell>
          <cell r="L109">
            <v>1.21349612236675</v>
          </cell>
          <cell r="M109">
            <v>1.3901752869252799</v>
          </cell>
          <cell r="N109">
            <v>1.4643924165236299</v>
          </cell>
          <cell r="O109">
            <v>1.2499449994323599</v>
          </cell>
          <cell r="P109">
            <v>1.3158794029657099</v>
          </cell>
          <cell r="Q109">
            <v>1.4152748913820501</v>
          </cell>
          <cell r="R109">
            <v>1.4426194569158399</v>
          </cell>
          <cell r="S109">
            <v>1.4019745502565399</v>
          </cell>
          <cell r="T109">
            <v>1.2190438788140701</v>
          </cell>
          <cell r="U109">
            <v>1.1946282805760999</v>
          </cell>
          <cell r="V109">
            <v>1.0812075268046999</v>
          </cell>
          <cell r="W109">
            <v>1.12156485214482</v>
          </cell>
          <cell r="X109">
            <v>1.1496557427515</v>
          </cell>
          <cell r="Y109">
            <v>1.28517908740271</v>
          </cell>
          <cell r="Z109">
            <v>1.4945804034103101</v>
          </cell>
          <cell r="AA109">
            <v>1.85733411144578</v>
          </cell>
          <cell r="AB109">
            <v>2.66257788812747</v>
          </cell>
        </row>
        <row r="110">
          <cell r="A110" t="str">
            <v>Mauritius</v>
          </cell>
          <cell r="B110">
            <v>1.20007976542463</v>
          </cell>
          <cell r="C110">
            <v>1.1888021655847301</v>
          </cell>
          <cell r="D110">
            <v>1.0907148388401999</v>
          </cell>
          <cell r="E110">
            <v>1.1294331472043</v>
          </cell>
          <cell r="F110">
            <v>1.09311218691746</v>
          </cell>
          <cell r="G110">
            <v>1.0155639654117701</v>
          </cell>
          <cell r="H110">
            <v>1.2798363497603999</v>
          </cell>
          <cell r="I110">
            <v>1.7101820979076101</v>
          </cell>
          <cell r="J110">
            <v>2.0741308847950402</v>
          </cell>
          <cell r="K110">
            <v>2.1690599034136699</v>
          </cell>
          <cell r="L110">
            <v>2.3853957427253998</v>
          </cell>
          <cell r="M110">
            <v>2.8438489619417799</v>
          </cell>
          <cell r="N110">
            <v>2.9999705466483801</v>
          </cell>
          <cell r="O110">
            <v>3.4091771839995002</v>
          </cell>
          <cell r="P110">
            <v>3.4382482999720501</v>
          </cell>
          <cell r="Q110">
            <v>3.9754382546604901</v>
          </cell>
          <cell r="R110">
            <v>4.1733883468330601</v>
          </cell>
          <cell r="S110">
            <v>4.2714496654134901</v>
          </cell>
          <cell r="T110">
            <v>4.1552259811992096</v>
          </cell>
          <cell r="U110">
            <v>4.1926318843149</v>
          </cell>
          <cell r="V110">
            <v>4.5218611706693697</v>
          </cell>
          <cell r="W110">
            <v>4.5364955994212899</v>
          </cell>
          <cell r="X110">
            <v>4.5149406710792697</v>
          </cell>
          <cell r="Y110">
            <v>5.1587563939844099</v>
          </cell>
          <cell r="Z110">
            <v>5.93008265389361</v>
          </cell>
          <cell r="AA110">
            <v>6.2060755599105297</v>
          </cell>
          <cell r="AB110">
            <v>6.4020535791933497</v>
          </cell>
        </row>
        <row r="111">
          <cell r="A111" t="str">
            <v>Mexico</v>
          </cell>
          <cell r="B111">
            <v>205.66073374500499</v>
          </cell>
          <cell r="C111">
            <v>264.13989108236899</v>
          </cell>
          <cell r="D111">
            <v>191.69024240564599</v>
          </cell>
          <cell r="E111">
            <v>156.278522324839</v>
          </cell>
          <cell r="F111">
            <v>184.29793363798899</v>
          </cell>
          <cell r="G111">
            <v>195.56874532869699</v>
          </cell>
          <cell r="H111">
            <v>135.40588332054</v>
          </cell>
          <cell r="I111">
            <v>148.490652726897</v>
          </cell>
          <cell r="J111">
            <v>183.191279565239</v>
          </cell>
          <cell r="K111">
            <v>222.955901261984</v>
          </cell>
          <cell r="L111">
            <v>262.70977600796402</v>
          </cell>
          <cell r="M111">
            <v>314.50685738111798</v>
          </cell>
          <cell r="N111">
            <v>363.66115351367301</v>
          </cell>
          <cell r="O111">
            <v>403.24297944509198</v>
          </cell>
          <cell r="P111">
            <v>420.77344170818702</v>
          </cell>
          <cell r="Q111">
            <v>286.18424709943503</v>
          </cell>
          <cell r="R111">
            <v>332.33691891838498</v>
          </cell>
          <cell r="S111">
            <v>400.87035675084002</v>
          </cell>
          <cell r="T111">
            <v>421.02602151459598</v>
          </cell>
          <cell r="U111">
            <v>480.59287853536699</v>
          </cell>
          <cell r="V111">
            <v>580.79104030430005</v>
          </cell>
          <cell r="W111">
            <v>621.85861415847899</v>
          </cell>
          <cell r="X111">
            <v>648.62921180790795</v>
          </cell>
          <cell r="Y111">
            <v>638.74530681665306</v>
          </cell>
          <cell r="Z111">
            <v>683.48564472397698</v>
          </cell>
          <cell r="AA111">
            <v>767.69026378190699</v>
          </cell>
          <cell r="AB111">
            <v>840.01168104202702</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0.86355862157756702</v>
          </cell>
          <cell r="O113">
            <v>1.11036586334385</v>
          </cell>
          <cell r="P113">
            <v>1.1581906658372001</v>
          </cell>
          <cell r="Q113">
            <v>1.4399762222222201</v>
          </cell>
          <cell r="R113">
            <v>1.6952463043478301</v>
          </cell>
          <cell r="S113">
            <v>1.9301196969697001</v>
          </cell>
          <cell r="T113">
            <v>1.69548866171004</v>
          </cell>
          <cell r="U113">
            <v>1.17125038022814</v>
          </cell>
          <cell r="V113">
            <v>1.2888173773129501</v>
          </cell>
          <cell r="W113">
            <v>1.48034188034188</v>
          </cell>
          <cell r="X113">
            <v>1.6618286303691201</v>
          </cell>
          <cell r="Y113">
            <v>1.98055940996985</v>
          </cell>
          <cell r="Z113">
            <v>2.5979328532826398</v>
          </cell>
          <cell r="AA113">
            <v>2.98833250989613</v>
          </cell>
          <cell r="AB113">
            <v>3.2420754127467002</v>
          </cell>
        </row>
        <row r="114">
          <cell r="A114" t="str">
            <v>Mongolia</v>
          </cell>
          <cell r="B114">
            <v>2.2821284573627501</v>
          </cell>
          <cell r="C114">
            <v>2.38774939009524</v>
          </cell>
          <cell r="D114">
            <v>2.4788823358199701</v>
          </cell>
          <cell r="E114">
            <v>2.56958950018688</v>
          </cell>
          <cell r="F114">
            <v>2.37353575667969</v>
          </cell>
          <cell r="G114">
            <v>2.75644123007842</v>
          </cell>
          <cell r="H114">
            <v>3.0424838615338499</v>
          </cell>
          <cell r="I114">
            <v>3.41887350514983</v>
          </cell>
          <cell r="J114">
            <v>3.43366682975708</v>
          </cell>
          <cell r="K114">
            <v>3.57698030864927</v>
          </cell>
          <cell r="L114">
            <v>2.2408994274290701</v>
          </cell>
          <cell r="M114">
            <v>2.3602580692520601</v>
          </cell>
          <cell r="N114">
            <v>1.3199442487405</v>
          </cell>
          <cell r="O114">
            <v>0.66043700780927606</v>
          </cell>
          <cell r="P114">
            <v>0.78600418955011597</v>
          </cell>
          <cell r="Q114">
            <v>1.22656761145376</v>
          </cell>
          <cell r="R114">
            <v>1.17898504879605</v>
          </cell>
          <cell r="S114">
            <v>1.05397917011626</v>
          </cell>
          <cell r="T114">
            <v>0.97212880016028103</v>
          </cell>
          <cell r="U114">
            <v>0.90554386351612703</v>
          </cell>
          <cell r="V114">
            <v>0.94745233602323697</v>
          </cell>
          <cell r="W114">
            <v>1.01814773311721</v>
          </cell>
          <cell r="X114">
            <v>1.1212219642530099</v>
          </cell>
          <cell r="Y114">
            <v>1.28532538768459</v>
          </cell>
          <cell r="Z114">
            <v>1.6252041639911099</v>
          </cell>
          <cell r="AA114">
            <v>2.0944203442421201</v>
          </cell>
          <cell r="AB114">
            <v>2.8027465940879601</v>
          </cell>
        </row>
        <row r="115">
          <cell r="A115" t="str">
            <v>Morocco</v>
          </cell>
          <cell r="B115">
            <v>18.8205890564691</v>
          </cell>
          <cell r="C115">
            <v>15.2803128506989</v>
          </cell>
          <cell r="D115">
            <v>15.423766905963101</v>
          </cell>
          <cell r="E115">
            <v>13.941526101875599</v>
          </cell>
          <cell r="F115">
            <v>12.751200301000701</v>
          </cell>
          <cell r="G115">
            <v>12.870260389063301</v>
          </cell>
          <cell r="H115">
            <v>16.994483119821499</v>
          </cell>
          <cell r="I115">
            <v>18.745958259880702</v>
          </cell>
          <cell r="J115">
            <v>22.198795505450899</v>
          </cell>
          <cell r="K115">
            <v>22.847726815899598</v>
          </cell>
          <cell r="L115">
            <v>25.820235981844199</v>
          </cell>
          <cell r="M115">
            <v>27.836559831391298</v>
          </cell>
          <cell r="N115">
            <v>28.450920164560898</v>
          </cell>
          <cell r="O115">
            <v>26.801892126425098</v>
          </cell>
          <cell r="P115">
            <v>30.352097180017001</v>
          </cell>
          <cell r="Q115">
            <v>32.9852717767454</v>
          </cell>
          <cell r="R115">
            <v>36.638853754513697</v>
          </cell>
          <cell r="S115">
            <v>33.414383940279897</v>
          </cell>
          <cell r="T115">
            <v>35.817410029883</v>
          </cell>
          <cell r="U115">
            <v>35.2487785482448</v>
          </cell>
          <cell r="V115">
            <v>33.335180542993903</v>
          </cell>
          <cell r="W115">
            <v>33.901207425478702</v>
          </cell>
          <cell r="X115">
            <v>36.093085926866898</v>
          </cell>
          <cell r="Y115">
            <v>43.813286495387899</v>
          </cell>
          <cell r="Z115">
            <v>50.030656986436298</v>
          </cell>
          <cell r="AA115">
            <v>51.621011824580002</v>
          </cell>
          <cell r="AB115">
            <v>57.407335120846703</v>
          </cell>
        </row>
        <row r="116">
          <cell r="A116" t="str">
            <v>Mozambique</v>
          </cell>
          <cell r="B116">
            <v>3.31596655463238</v>
          </cell>
          <cell r="C116">
            <v>3.58480938972406</v>
          </cell>
          <cell r="D116">
            <v>3.6617288262973999</v>
          </cell>
          <cell r="E116">
            <v>3.2798589890524901</v>
          </cell>
          <cell r="F116">
            <v>3.4165514646108202</v>
          </cell>
          <cell r="G116">
            <v>4.5158811082802499</v>
          </cell>
          <cell r="H116">
            <v>5.3005261213454702</v>
          </cell>
          <cell r="I116">
            <v>2.39489977753481</v>
          </cell>
          <cell r="J116">
            <v>2.1046418907984799</v>
          </cell>
          <cell r="K116">
            <v>2.1991253695702202</v>
          </cell>
          <cell r="L116">
            <v>2.5356813578058399</v>
          </cell>
          <cell r="M116">
            <v>2.7103741847433702</v>
          </cell>
          <cell r="N116">
            <v>2.0705193491018301</v>
          </cell>
          <cell r="O116">
            <v>2.1452719091828301</v>
          </cell>
          <cell r="P116">
            <v>2.24351068172464</v>
          </cell>
          <cell r="Q116">
            <v>2.2847795163584599</v>
          </cell>
          <cell r="R116">
            <v>2.8970534944998501</v>
          </cell>
          <cell r="S116">
            <v>3.4488898302010398</v>
          </cell>
          <cell r="T116">
            <v>3.9587166083873302</v>
          </cell>
          <cell r="U116">
            <v>4.0910559413532397</v>
          </cell>
          <cell r="V116">
            <v>3.7193514786984898</v>
          </cell>
          <cell r="W116">
            <v>3.6965623484826202</v>
          </cell>
          <cell r="X116">
            <v>4.0938493925170301</v>
          </cell>
          <cell r="Y116">
            <v>4.78938868433639</v>
          </cell>
          <cell r="Z116">
            <v>5.9127405159494097</v>
          </cell>
          <cell r="AA116">
            <v>6.6363425578374704</v>
          </cell>
          <cell r="AB116">
            <v>7.2956378255005196</v>
          </cell>
        </row>
        <row r="117">
          <cell r="A117" t="str">
            <v>Myanmar</v>
          </cell>
          <cell r="B117">
            <v>6.2552245586833797</v>
          </cell>
          <cell r="C117">
            <v>6.2959595747991903</v>
          </cell>
          <cell r="D117">
            <v>6.3552502255503498</v>
          </cell>
          <cell r="E117">
            <v>6.5574753154434502</v>
          </cell>
          <cell r="F117">
            <v>6.6947444825030704</v>
          </cell>
          <cell r="G117">
            <v>7.33326392842321</v>
          </cell>
          <cell r="H117">
            <v>8.8539365681511502</v>
          </cell>
          <cell r="I117">
            <v>11.274577058656</v>
          </cell>
          <cell r="J117">
            <v>12.620624497901099</v>
          </cell>
          <cell r="K117">
            <v>19.875977790290399</v>
          </cell>
          <cell r="L117">
            <v>2.7884973765258199</v>
          </cell>
          <cell r="M117">
            <v>2.3773515220576402</v>
          </cell>
          <cell r="N117">
            <v>2.6840955479445698</v>
          </cell>
          <cell r="O117">
            <v>3.1385159107956602</v>
          </cell>
          <cell r="P117">
            <v>4.1196885286226603</v>
          </cell>
          <cell r="Q117">
            <v>5.4865095436133799</v>
          </cell>
          <cell r="R117">
            <v>4.9553806903114701</v>
          </cell>
          <cell r="S117">
            <v>4.6562118315246002</v>
          </cell>
          <cell r="T117">
            <v>6.4594621037042597</v>
          </cell>
          <cell r="U117">
            <v>8.4868336661112398</v>
          </cell>
          <cell r="V117">
            <v>8.9050689506970393</v>
          </cell>
          <cell r="W117">
            <v>6.4777897740553199</v>
          </cell>
          <cell r="X117">
            <v>6.7776327778430003</v>
          </cell>
          <cell r="Y117">
            <v>10.4671091521801</v>
          </cell>
          <cell r="Z117">
            <v>10.785774743107</v>
          </cell>
          <cell r="AA117">
            <v>12.150830727169399</v>
          </cell>
          <cell r="AB117">
            <v>13.001568095184201</v>
          </cell>
        </row>
        <row r="118">
          <cell r="A118" t="str">
            <v>Namibia</v>
          </cell>
          <cell r="B118">
            <v>3.0087667649596002</v>
          </cell>
          <cell r="C118">
            <v>2.3011431002687699</v>
          </cell>
          <cell r="D118">
            <v>2.04761235345436</v>
          </cell>
          <cell r="E118">
            <v>1.8817929075274999</v>
          </cell>
          <cell r="F118">
            <v>1.5864124706877301</v>
          </cell>
          <cell r="G118">
            <v>1.3210890111190801</v>
          </cell>
          <cell r="H118">
            <v>1.48916849378421</v>
          </cell>
          <cell r="I118">
            <v>1.88786495257299</v>
          </cell>
          <cell r="J118">
            <v>2.0760446985592802</v>
          </cell>
          <cell r="K118">
            <v>2.6047230165822199</v>
          </cell>
          <cell r="L118">
            <v>2.8379550959934501</v>
          </cell>
          <cell r="M118">
            <v>2.85424154851176</v>
          </cell>
          <cell r="N118">
            <v>3.0138546521815899</v>
          </cell>
          <cell r="O118">
            <v>2.8912970275813499</v>
          </cell>
          <cell r="P118">
            <v>3.25351438149703</v>
          </cell>
          <cell r="Q118">
            <v>3.5031706644609901</v>
          </cell>
          <cell r="R118">
            <v>3.49385532073364</v>
          </cell>
          <cell r="S118">
            <v>3.6357519588479201</v>
          </cell>
          <cell r="T118">
            <v>3.39666642562731</v>
          </cell>
          <cell r="U118">
            <v>3.3835533526361399</v>
          </cell>
          <cell r="V118">
            <v>3.4158580018167899</v>
          </cell>
          <cell r="W118">
            <v>3.2181391803156401</v>
          </cell>
          <cell r="X118">
            <v>3.1281368821292799</v>
          </cell>
          <cell r="Y118">
            <v>4.4736737742408801</v>
          </cell>
          <cell r="Z118">
            <v>5.6095443340206801</v>
          </cell>
          <cell r="AA118">
            <v>6.0607013187055001</v>
          </cell>
          <cell r="AB118">
            <v>6.3159527326440204</v>
          </cell>
        </row>
        <row r="119">
          <cell r="A119" t="str">
            <v>Nepal</v>
          </cell>
          <cell r="B119">
            <v>1.84429103711431</v>
          </cell>
          <cell r="C119">
            <v>2.0979968849849802</v>
          </cell>
          <cell r="D119">
            <v>2.1290300349784799</v>
          </cell>
          <cell r="E119">
            <v>2.26181943123638</v>
          </cell>
          <cell r="F119">
            <v>1.96510261577338</v>
          </cell>
          <cell r="G119">
            <v>2.35282828282828</v>
          </cell>
          <cell r="H119">
            <v>2.8143434343434302</v>
          </cell>
          <cell r="I119">
            <v>2.9430414746543798</v>
          </cell>
          <cell r="J119">
            <v>3.46423423423423</v>
          </cell>
          <cell r="K119">
            <v>3.4735019455252898</v>
          </cell>
          <cell r="L119">
            <v>3.6184744576627001</v>
          </cell>
          <cell r="M119">
            <v>3.92147608489072</v>
          </cell>
          <cell r="N119">
            <v>3.40121158129176</v>
          </cell>
          <cell r="O119">
            <v>3.66004166666667</v>
          </cell>
          <cell r="P119">
            <v>4.0667755102040797</v>
          </cell>
          <cell r="Q119">
            <v>4.4011044176706804</v>
          </cell>
          <cell r="R119">
            <v>4.5215803814713897</v>
          </cell>
          <cell r="S119">
            <v>4.9186919165351597</v>
          </cell>
          <cell r="T119">
            <v>4.8562550443906396</v>
          </cell>
          <cell r="U119">
            <v>5.0336423841059599</v>
          </cell>
          <cell r="V119">
            <v>5.4942522079050198</v>
          </cell>
          <cell r="W119">
            <v>5.59557823129252</v>
          </cell>
          <cell r="X119">
            <v>5.5683787699196596</v>
          </cell>
          <cell r="Y119">
            <v>5.8731984083648401</v>
          </cell>
          <cell r="Z119">
            <v>6.7574175074993201</v>
          </cell>
          <cell r="AA119">
            <v>7.5153726434376598</v>
          </cell>
          <cell r="AB119">
            <v>7.9935164184960401</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row>
        <row r="121">
          <cell r="A121" t="str">
            <v>Netherlands</v>
          </cell>
          <cell r="B121">
            <v>178.376937574495</v>
          </cell>
          <cell r="C121">
            <v>150.24417375220699</v>
          </cell>
          <cell r="D121">
            <v>145.47012770886101</v>
          </cell>
          <cell r="E121">
            <v>141.64426669512599</v>
          </cell>
          <cell r="F121">
            <v>131.81976094764201</v>
          </cell>
          <cell r="G121">
            <v>133.66612926462901</v>
          </cell>
          <cell r="H121">
            <v>187.08614803286699</v>
          </cell>
          <cell r="I121">
            <v>229.58906828806801</v>
          </cell>
          <cell r="J121">
            <v>244.81214061649399</v>
          </cell>
          <cell r="K121">
            <v>241.455450744205</v>
          </cell>
          <cell r="L121">
            <v>299.67354852240101</v>
          </cell>
          <cell r="M121">
            <v>307.79001372498601</v>
          </cell>
          <cell r="N121">
            <v>339.40673853289599</v>
          </cell>
          <cell r="O121">
            <v>329.24576392233598</v>
          </cell>
          <cell r="P121">
            <v>354.07510578331897</v>
          </cell>
          <cell r="Q121">
            <v>419.34792257945799</v>
          </cell>
          <cell r="R121">
            <v>418.10591240086598</v>
          </cell>
          <cell r="S121">
            <v>387.01265121216198</v>
          </cell>
          <cell r="T121">
            <v>403.20176034840898</v>
          </cell>
          <cell r="U121">
            <v>411.99657637218297</v>
          </cell>
          <cell r="V121">
            <v>386.2040958</v>
          </cell>
          <cell r="W121">
            <v>400.99833065666701</v>
          </cell>
          <cell r="X121">
            <v>439.35701820166702</v>
          </cell>
          <cell r="Y121">
            <v>539.34252198750005</v>
          </cell>
          <cell r="Z121">
            <v>609.03751925833296</v>
          </cell>
          <cell r="AA121">
            <v>629.91103272999999</v>
          </cell>
          <cell r="AB121">
            <v>663.11923038194004</v>
          </cell>
        </row>
        <row r="122">
          <cell r="A122" t="str">
            <v>New Zealand</v>
          </cell>
          <cell r="B122">
            <v>22.3831842201927</v>
          </cell>
          <cell r="C122">
            <v>23.2966141815543</v>
          </cell>
          <cell r="D122">
            <v>23.063630273491199</v>
          </cell>
          <cell r="E122">
            <v>22.316683741633</v>
          </cell>
          <cell r="F122">
            <v>22.210547609002099</v>
          </cell>
          <cell r="G122">
            <v>22.429495200000002</v>
          </cell>
          <cell r="H122">
            <v>27.252363734497099</v>
          </cell>
          <cell r="I122">
            <v>36.031731624999999</v>
          </cell>
          <cell r="J122">
            <v>44.196410133333302</v>
          </cell>
          <cell r="K122">
            <v>42.679654499999998</v>
          </cell>
          <cell r="L122">
            <v>44.024465550000002</v>
          </cell>
          <cell r="M122">
            <v>42.253625700000001</v>
          </cell>
          <cell r="N122">
            <v>40.158116249999999</v>
          </cell>
          <cell r="O122">
            <v>43.454541075000002</v>
          </cell>
          <cell r="P122">
            <v>51.184329341093303</v>
          </cell>
          <cell r="Q122">
            <v>60.316469637449998</v>
          </cell>
          <cell r="R122">
            <v>66.945558618087503</v>
          </cell>
          <cell r="S122">
            <v>66.815248507327496</v>
          </cell>
          <cell r="T122">
            <v>54.994062708333303</v>
          </cell>
          <cell r="U122">
            <v>56.993322869769997</v>
          </cell>
          <cell r="V122">
            <v>52.413927915800002</v>
          </cell>
          <cell r="W122">
            <v>51.416089551923797</v>
          </cell>
          <cell r="X122">
            <v>59.901452543361003</v>
          </cell>
          <cell r="Y122">
            <v>79.343478444465205</v>
          </cell>
          <cell r="Z122">
            <v>97.646409466666697</v>
          </cell>
          <cell r="AA122">
            <v>108.416947741667</v>
          </cell>
          <cell r="AB122">
            <v>103.379934026342</v>
          </cell>
        </row>
        <row r="123">
          <cell r="A123" t="str">
            <v>Nicaragua</v>
          </cell>
          <cell r="B123">
            <v>1.4101925100266799</v>
          </cell>
          <cell r="C123">
            <v>1.65997131501799</v>
          </cell>
          <cell r="D123">
            <v>1.9221578694936401</v>
          </cell>
          <cell r="E123">
            <v>2.23200835619497</v>
          </cell>
          <cell r="F123">
            <v>3.05307838546935</v>
          </cell>
          <cell r="G123">
            <v>2.9669398043938902</v>
          </cell>
          <cell r="H123">
            <v>4.4648804076986996</v>
          </cell>
          <cell r="I123">
            <v>2.62421712378036</v>
          </cell>
          <cell r="J123">
            <v>1.15423269582473</v>
          </cell>
          <cell r="K123">
            <v>1.60265013391761</v>
          </cell>
          <cell r="L123">
            <v>0.39967628799999999</v>
          </cell>
          <cell r="M123">
            <v>2.8314303901651701</v>
          </cell>
          <cell r="N123">
            <v>2.9975721599999998</v>
          </cell>
          <cell r="O123">
            <v>2.8684901139891701</v>
          </cell>
          <cell r="P123">
            <v>2.9387961528631101</v>
          </cell>
          <cell r="Q123">
            <v>3.1848285772810399</v>
          </cell>
          <cell r="R123">
            <v>3.3166657744797101</v>
          </cell>
          <cell r="S123">
            <v>3.3841830695655499</v>
          </cell>
          <cell r="T123">
            <v>3.56925537413125</v>
          </cell>
          <cell r="U123">
            <v>3.7398588662183601</v>
          </cell>
          <cell r="V123">
            <v>3.93866360761039</v>
          </cell>
          <cell r="W123">
            <v>4.1022928982043698</v>
          </cell>
          <cell r="X123">
            <v>4.0247143231770002</v>
          </cell>
          <cell r="Y123">
            <v>4.0998217899406004</v>
          </cell>
          <cell r="Z123">
            <v>4.4964174694474801</v>
          </cell>
          <cell r="AA123">
            <v>4.9100661673043202</v>
          </cell>
          <cell r="AB123">
            <v>5.3688644588977699</v>
          </cell>
        </row>
        <row r="124">
          <cell r="A124" t="str">
            <v>Niger</v>
          </cell>
          <cell r="B124">
            <v>2.5085195001893199</v>
          </cell>
          <cell r="C124">
            <v>2.17090494240606</v>
          </cell>
          <cell r="D124">
            <v>2.0175892395240602</v>
          </cell>
          <cell r="E124">
            <v>1.80312811630714</v>
          </cell>
          <cell r="F124">
            <v>1.46100329549616</v>
          </cell>
          <cell r="G124">
            <v>1.44036860615234</v>
          </cell>
          <cell r="H124">
            <v>1.9038406006352899</v>
          </cell>
          <cell r="I124">
            <v>2.2329806348572601</v>
          </cell>
          <cell r="J124">
            <v>2.2803424542555</v>
          </cell>
          <cell r="K124">
            <v>2.1795554998275901</v>
          </cell>
          <cell r="L124">
            <v>2.4800670315139901</v>
          </cell>
          <cell r="M124">
            <v>2.3279619912445502</v>
          </cell>
          <cell r="N124">
            <v>2.3450019194955098</v>
          </cell>
          <cell r="O124">
            <v>2.2206526345528999</v>
          </cell>
          <cell r="P124">
            <v>1.5632204610950999</v>
          </cell>
          <cell r="Q124">
            <v>1.88098577439391</v>
          </cell>
          <cell r="R124">
            <v>1.98777161857143</v>
          </cell>
          <cell r="S124">
            <v>1.84550219421706</v>
          </cell>
          <cell r="T124">
            <v>2.0765673587642199</v>
          </cell>
          <cell r="U124">
            <v>2.0208937909178299</v>
          </cell>
          <cell r="V124">
            <v>1.80303243018698</v>
          </cell>
          <cell r="W124">
            <v>1.9470887856572401</v>
          </cell>
          <cell r="X124">
            <v>2.1773018946184401</v>
          </cell>
          <cell r="Y124">
            <v>2.7363356800916101</v>
          </cell>
          <cell r="Z124">
            <v>2.94805668100306</v>
          </cell>
          <cell r="AA124">
            <v>3.4029097699064801</v>
          </cell>
          <cell r="AB124">
            <v>3.5500784362901698</v>
          </cell>
        </row>
        <row r="125">
          <cell r="A125" t="str">
            <v>Nigeria</v>
          </cell>
          <cell r="B125">
            <v>64.701615981677094</v>
          </cell>
          <cell r="C125">
            <v>61.128643700313198</v>
          </cell>
          <cell r="D125">
            <v>51.974067745502097</v>
          </cell>
          <cell r="E125">
            <v>35.990426402972901</v>
          </cell>
          <cell r="F125">
            <v>34.799818899225798</v>
          </cell>
          <cell r="G125">
            <v>34.820233001575701</v>
          </cell>
          <cell r="H125">
            <v>22.9597732885657</v>
          </cell>
          <cell r="I125">
            <v>22.501226620389101</v>
          </cell>
          <cell r="J125">
            <v>25.379049609777201</v>
          </cell>
          <cell r="K125">
            <v>25.709168417841301</v>
          </cell>
          <cell r="L125">
            <v>32.019259288215203</v>
          </cell>
          <cell r="M125">
            <v>29.714864194530701</v>
          </cell>
          <cell r="N125">
            <v>28.0614739423618</v>
          </cell>
          <cell r="O125">
            <v>21.0099425863764</v>
          </cell>
          <cell r="P125">
            <v>23.388909854918499</v>
          </cell>
          <cell r="Q125">
            <v>35.4753977837224</v>
          </cell>
          <cell r="R125">
            <v>46.470653414058297</v>
          </cell>
          <cell r="S125">
            <v>35.3862294195673</v>
          </cell>
          <cell r="T125">
            <v>32.9777379633287</v>
          </cell>
          <cell r="U125">
            <v>37.330900339985199</v>
          </cell>
          <cell r="V125">
            <v>45.737487248689597</v>
          </cell>
          <cell r="W125">
            <v>47.683306007354403</v>
          </cell>
          <cell r="X125">
            <v>46.090077817652698</v>
          </cell>
          <cell r="Y125">
            <v>57.5638795816227</v>
          </cell>
          <cell r="Z125">
            <v>71.533336086132906</v>
          </cell>
          <cell r="AA125">
            <v>98.563619766166994</v>
          </cell>
          <cell r="AB125">
            <v>115.35025712413299</v>
          </cell>
        </row>
        <row r="126">
          <cell r="A126" t="str">
            <v>Norway</v>
          </cell>
          <cell r="B126">
            <v>63.741404271386202</v>
          </cell>
          <cell r="C126">
            <v>63.028245998994898</v>
          </cell>
          <cell r="D126">
            <v>62.206808063189598</v>
          </cell>
          <cell r="E126">
            <v>60.820400910761798</v>
          </cell>
          <cell r="F126">
            <v>61.322776227613197</v>
          </cell>
          <cell r="G126">
            <v>64.575131584556004</v>
          </cell>
          <cell r="H126">
            <v>77.234254645966303</v>
          </cell>
          <cell r="I126">
            <v>92.544053742904893</v>
          </cell>
          <cell r="J126">
            <v>100.191306465694</v>
          </cell>
          <cell r="K126">
            <v>100.828654095323</v>
          </cell>
          <cell r="L126">
            <v>117.864830106789</v>
          </cell>
          <cell r="M126">
            <v>120.067892368549</v>
          </cell>
          <cell r="N126">
            <v>128.590981629618</v>
          </cell>
          <cell r="O126">
            <v>118.284299527988</v>
          </cell>
          <cell r="P126">
            <v>124.736544873486</v>
          </cell>
          <cell r="Q126">
            <v>149.00714269266399</v>
          </cell>
          <cell r="R126">
            <v>160.17300148272</v>
          </cell>
          <cell r="S126">
            <v>158.54995408569999</v>
          </cell>
          <cell r="T126">
            <v>151.155726920154</v>
          </cell>
          <cell r="U126">
            <v>159.09255060873599</v>
          </cell>
          <cell r="V126">
            <v>168.671183662418</v>
          </cell>
          <cell r="W126">
            <v>170.981980366345</v>
          </cell>
          <cell r="X126">
            <v>193.174722898678</v>
          </cell>
          <cell r="Y126">
            <v>225.30657760715599</v>
          </cell>
          <cell r="Z126">
            <v>258.98611057058298</v>
          </cell>
          <cell r="AA126">
            <v>301.73542372747698</v>
          </cell>
          <cell r="AB126">
            <v>335.28064928263001</v>
          </cell>
        </row>
        <row r="127">
          <cell r="A127" t="str">
            <v>Oman</v>
          </cell>
          <cell r="B127">
            <v>6.3418766663502897</v>
          </cell>
          <cell r="C127">
            <v>7.7194143075316797</v>
          </cell>
          <cell r="D127">
            <v>8.1004284839124399</v>
          </cell>
          <cell r="E127">
            <v>8.4907364297609007</v>
          </cell>
          <cell r="F127">
            <v>9.3575570241199504</v>
          </cell>
          <cell r="G127">
            <v>10.3951941469413</v>
          </cell>
          <cell r="H127">
            <v>8.2292264987412693</v>
          </cell>
          <cell r="I127">
            <v>8.6283485561570092</v>
          </cell>
          <cell r="J127">
            <v>8.3862157486466806</v>
          </cell>
          <cell r="K127">
            <v>9.3721724125983901</v>
          </cell>
          <cell r="L127">
            <v>11.68565448</v>
          </cell>
          <cell r="M127">
            <v>11.34156864</v>
          </cell>
          <cell r="N127">
            <v>12.45237032</v>
          </cell>
          <cell r="O127">
            <v>12.493723040000001</v>
          </cell>
          <cell r="P127">
            <v>12.91869376</v>
          </cell>
          <cell r="Q127">
            <v>13.802705680000001</v>
          </cell>
          <cell r="R127">
            <v>15.277359280000001</v>
          </cell>
          <cell r="S127">
            <v>15.8375716</v>
          </cell>
          <cell r="T127">
            <v>14.084892480000001</v>
          </cell>
          <cell r="U127">
            <v>15.71065256</v>
          </cell>
          <cell r="V127">
            <v>19.867957237199999</v>
          </cell>
          <cell r="W127">
            <v>19.949347358751101</v>
          </cell>
          <cell r="X127">
            <v>20.325304016</v>
          </cell>
          <cell r="Y127">
            <v>21.7843008</v>
          </cell>
          <cell r="Z127">
            <v>24.748952719999998</v>
          </cell>
          <cell r="AA127">
            <v>30.835344880000001</v>
          </cell>
          <cell r="AB127">
            <v>35.991507514853403</v>
          </cell>
        </row>
        <row r="128">
          <cell r="A128" t="str">
            <v>Pakistan</v>
          </cell>
          <cell r="B128">
            <v>28.632287834065799</v>
          </cell>
          <cell r="C128">
            <v>30.837934574155799</v>
          </cell>
          <cell r="D128">
            <v>31.302523396400801</v>
          </cell>
          <cell r="E128">
            <v>32.338756197854202</v>
          </cell>
          <cell r="F128">
            <v>33.762328863371302</v>
          </cell>
          <cell r="G128">
            <v>34.940822941919798</v>
          </cell>
          <cell r="H128">
            <v>36.432205804599597</v>
          </cell>
          <cell r="I128">
            <v>38.982861679725197</v>
          </cell>
          <cell r="J128">
            <v>42.241272046233497</v>
          </cell>
          <cell r="K128">
            <v>43.8688187742585</v>
          </cell>
          <cell r="L128">
            <v>48.043542164570503</v>
          </cell>
          <cell r="M128">
            <v>55.007470337323397</v>
          </cell>
          <cell r="N128">
            <v>59.407169877121703</v>
          </cell>
          <cell r="O128">
            <v>62.879986019241898</v>
          </cell>
          <cell r="P128">
            <v>63.388662155753103</v>
          </cell>
          <cell r="Q128">
            <v>74.065990890276893</v>
          </cell>
          <cell r="R128">
            <v>77.344574118662905</v>
          </cell>
          <cell r="S128">
            <v>76.261325938759597</v>
          </cell>
          <cell r="T128">
            <v>75.966478448419906</v>
          </cell>
          <cell r="U128">
            <v>71.248024921370401</v>
          </cell>
          <cell r="V128">
            <v>74.080317028511701</v>
          </cell>
          <cell r="W128">
            <v>71.457212003960905</v>
          </cell>
          <cell r="X128">
            <v>71.853664562808206</v>
          </cell>
          <cell r="Y128">
            <v>82.591550022240995</v>
          </cell>
          <cell r="Z128">
            <v>98.093856375428601</v>
          </cell>
          <cell r="AA128">
            <v>110.970142535468</v>
          </cell>
          <cell r="AB128">
            <v>128.995850297185</v>
          </cell>
        </row>
        <row r="129">
          <cell r="A129" t="str">
            <v>Panama</v>
          </cell>
          <cell r="B129">
            <v>3.8103000488281298</v>
          </cell>
          <cell r="C129">
            <v>4.3127001953124999</v>
          </cell>
          <cell r="D129">
            <v>4.7647001953124999</v>
          </cell>
          <cell r="E129">
            <v>4.8918999023437504</v>
          </cell>
          <cell r="F129">
            <v>5.1062998046874997</v>
          </cell>
          <cell r="G129">
            <v>5.4020000000000001</v>
          </cell>
          <cell r="H129">
            <v>5.6137001953125001</v>
          </cell>
          <cell r="I129">
            <v>5.6382998046874997</v>
          </cell>
          <cell r="J129">
            <v>4.8745000000000003</v>
          </cell>
          <cell r="K129">
            <v>4.8875000000000002</v>
          </cell>
          <cell r="L129">
            <v>5.3132001953124997</v>
          </cell>
          <cell r="M129">
            <v>5.8422998046875003</v>
          </cell>
          <cell r="N129">
            <v>6.6413999023437498</v>
          </cell>
          <cell r="O129">
            <v>7.2527001953125003</v>
          </cell>
          <cell r="P129">
            <v>7.73389990234375</v>
          </cell>
          <cell r="Q129">
            <v>7.9061000976562497</v>
          </cell>
          <cell r="R129">
            <v>9.3221000000000007</v>
          </cell>
          <cell r="S129">
            <v>10.084</v>
          </cell>
          <cell r="T129">
            <v>10.932499999999999</v>
          </cell>
          <cell r="U129">
            <v>11.456300000000001</v>
          </cell>
          <cell r="V129">
            <v>11.6205</v>
          </cell>
          <cell r="W129">
            <v>11.807499999999999</v>
          </cell>
          <cell r="X129">
            <v>12.272399999999999</v>
          </cell>
          <cell r="Y129">
            <v>12.933199999999999</v>
          </cell>
          <cell r="Z129">
            <v>14.1793</v>
          </cell>
          <cell r="AA129">
            <v>15.4833</v>
          </cell>
          <cell r="AB129">
            <v>17.112738478860901</v>
          </cell>
        </row>
        <row r="130">
          <cell r="A130" t="str">
            <v>Papua New Guinea</v>
          </cell>
          <cell r="B130">
            <v>2.7673031026252999</v>
          </cell>
          <cell r="C130">
            <v>2.71564544913742</v>
          </cell>
          <cell r="D130">
            <v>2.5760000000000001</v>
          </cell>
          <cell r="E130">
            <v>2.5721136554370001</v>
          </cell>
          <cell r="F130">
            <v>2.3756430328785498</v>
          </cell>
          <cell r="G130">
            <v>2.2002999999999999</v>
          </cell>
          <cell r="H130">
            <v>2.39363673805601</v>
          </cell>
          <cell r="I130">
            <v>2.6306574165840799</v>
          </cell>
          <cell r="J130">
            <v>3.6574362524518298</v>
          </cell>
          <cell r="K130">
            <v>3.5588922645477901</v>
          </cell>
          <cell r="L130">
            <v>3.2195938873770098</v>
          </cell>
          <cell r="M130">
            <v>3.7872899159663902</v>
          </cell>
          <cell r="N130">
            <v>4.3779805100559797</v>
          </cell>
          <cell r="O130">
            <v>4.9745502861815201</v>
          </cell>
          <cell r="P130">
            <v>5.5027860696517399</v>
          </cell>
          <cell r="Q130">
            <v>4.8536394264671303</v>
          </cell>
          <cell r="R130">
            <v>5.1525745051945098</v>
          </cell>
          <cell r="S130">
            <v>4.9369595536959601</v>
          </cell>
          <cell r="T130">
            <v>3.7892590074779098</v>
          </cell>
          <cell r="U130">
            <v>3.4624465623406699</v>
          </cell>
          <cell r="V130">
            <v>3.52797506885056</v>
          </cell>
          <cell r="W130">
            <v>3.0824858422035799</v>
          </cell>
          <cell r="X130">
            <v>2.90219367047633</v>
          </cell>
          <cell r="Y130">
            <v>3.50268959558516</v>
          </cell>
          <cell r="Z130">
            <v>3.5143746007055401</v>
          </cell>
          <cell r="AA130">
            <v>4.0109824020082101</v>
          </cell>
          <cell r="AB130">
            <v>4.3380140169308499</v>
          </cell>
        </row>
        <row r="131">
          <cell r="A131" t="str">
            <v>Paraguay</v>
          </cell>
          <cell r="B131">
            <v>4.0948104881574503</v>
          </cell>
          <cell r="C131">
            <v>5.2195168101229896</v>
          </cell>
          <cell r="D131">
            <v>5.4696285740352897</v>
          </cell>
          <cell r="E131">
            <v>6.0687710411369498</v>
          </cell>
          <cell r="F131">
            <v>4.9312541858870702</v>
          </cell>
          <cell r="G131">
            <v>4.2144558628634003</v>
          </cell>
          <cell r="H131">
            <v>5.0324016041720903</v>
          </cell>
          <cell r="I131">
            <v>4.2161858761208899</v>
          </cell>
          <cell r="J131">
            <v>5.5840198541450698</v>
          </cell>
          <cell r="K131">
            <v>4.0458415216301997</v>
          </cell>
          <cell r="L131">
            <v>5.2645877726041199</v>
          </cell>
          <cell r="M131">
            <v>5.8395380920542399</v>
          </cell>
          <cell r="N131">
            <v>6.0388406578268299</v>
          </cell>
          <cell r="O131">
            <v>6.28517957944059</v>
          </cell>
          <cell r="P131">
            <v>6.9406889242965102</v>
          </cell>
          <cell r="Q131">
            <v>8.0658105934793696</v>
          </cell>
          <cell r="R131">
            <v>8.7535855994749099</v>
          </cell>
          <cell r="S131">
            <v>8.8720956503971706</v>
          </cell>
          <cell r="T131">
            <v>7.91513355270079</v>
          </cell>
          <cell r="U131">
            <v>7.3006945653190698</v>
          </cell>
          <cell r="V131">
            <v>7.0951485846385696</v>
          </cell>
          <cell r="W131">
            <v>6.4457641699118797</v>
          </cell>
          <cell r="X131">
            <v>5.0914980443231501</v>
          </cell>
          <cell r="Y131">
            <v>5.5517994373002697</v>
          </cell>
          <cell r="Z131">
            <v>6.9497343104476297</v>
          </cell>
          <cell r="AA131">
            <v>7.4732999886692904</v>
          </cell>
          <cell r="AB131">
            <v>8.7727073425747903</v>
          </cell>
        </row>
        <row r="132">
          <cell r="A132" t="str">
            <v>Peru</v>
          </cell>
          <cell r="B132">
            <v>20.652923199185501</v>
          </cell>
          <cell r="C132">
            <v>24.957382608074202</v>
          </cell>
          <cell r="D132">
            <v>24.814716544137799</v>
          </cell>
          <cell r="E132">
            <v>19.295081799363501</v>
          </cell>
          <cell r="F132">
            <v>19.888084926878001</v>
          </cell>
          <cell r="G132">
            <v>17.209102181936899</v>
          </cell>
          <cell r="H132">
            <v>25.819143762237999</v>
          </cell>
          <cell r="I132">
            <v>42.636584113948302</v>
          </cell>
          <cell r="J132">
            <v>33.733605545923702</v>
          </cell>
          <cell r="K132">
            <v>41.632441798971598</v>
          </cell>
          <cell r="L132">
            <v>28.9750816648403</v>
          </cell>
          <cell r="M132">
            <v>34.544983818770199</v>
          </cell>
          <cell r="N132">
            <v>35.8906187624751</v>
          </cell>
          <cell r="O132">
            <v>34.805025125628099</v>
          </cell>
          <cell r="P132">
            <v>44.858885096700803</v>
          </cell>
          <cell r="Q132">
            <v>53.606901366826797</v>
          </cell>
          <cell r="R132">
            <v>55.837718940936902</v>
          </cell>
          <cell r="S132">
            <v>59.092591434823497</v>
          </cell>
          <cell r="T132">
            <v>56.751535836177503</v>
          </cell>
          <cell r="U132">
            <v>51.553300492610902</v>
          </cell>
          <cell r="V132">
            <v>53.322797803771799</v>
          </cell>
          <cell r="W132">
            <v>53.933070454653397</v>
          </cell>
          <cell r="X132">
            <v>57.040168672415398</v>
          </cell>
          <cell r="Y132">
            <v>61.489773083279402</v>
          </cell>
          <cell r="Z132">
            <v>69.662717888351807</v>
          </cell>
          <cell r="AA132">
            <v>79.393789355218004</v>
          </cell>
          <cell r="AB132">
            <v>93.267836372040506</v>
          </cell>
        </row>
        <row r="133">
          <cell r="A133" t="str">
            <v>Philippines</v>
          </cell>
          <cell r="B133">
            <v>32.450397797394601</v>
          </cell>
          <cell r="C133">
            <v>35.646643186325903</v>
          </cell>
          <cell r="D133">
            <v>37.140160181533098</v>
          </cell>
          <cell r="E133">
            <v>33.212130449289603</v>
          </cell>
          <cell r="F133">
            <v>31.408479700356299</v>
          </cell>
          <cell r="G133">
            <v>30.7342662260038</v>
          </cell>
          <cell r="H133">
            <v>29.868362280208501</v>
          </cell>
          <cell r="I133">
            <v>33.195970171150201</v>
          </cell>
          <cell r="J133">
            <v>37.885488952487201</v>
          </cell>
          <cell r="K133">
            <v>42.647186045591702</v>
          </cell>
          <cell r="L133">
            <v>44.163995206306801</v>
          </cell>
          <cell r="M133">
            <v>45.321216184367103</v>
          </cell>
          <cell r="N133">
            <v>52.981536176930199</v>
          </cell>
          <cell r="O133">
            <v>54.368284426876301</v>
          </cell>
          <cell r="P133">
            <v>64.0844601244644</v>
          </cell>
          <cell r="Q133">
            <v>75.525140810747601</v>
          </cell>
          <cell r="R133">
            <v>84.371353323564705</v>
          </cell>
          <cell r="S133">
            <v>83.735984722460302</v>
          </cell>
          <cell r="T133">
            <v>66.596375287992302</v>
          </cell>
          <cell r="U133">
            <v>76.157135492992794</v>
          </cell>
          <cell r="V133">
            <v>75.912111286481206</v>
          </cell>
          <cell r="W133">
            <v>71.215635978910697</v>
          </cell>
          <cell r="X133">
            <v>76.813915317222893</v>
          </cell>
          <cell r="Y133">
            <v>79.633515773937702</v>
          </cell>
          <cell r="Z133">
            <v>86.7031089446659</v>
          </cell>
          <cell r="AA133">
            <v>98.371437488304096</v>
          </cell>
          <cell r="AB133">
            <v>116.93142487794201</v>
          </cell>
        </row>
        <row r="134">
          <cell r="A134" t="str">
            <v>Poland</v>
          </cell>
          <cell r="B134">
            <v>56.619031126710802</v>
          </cell>
          <cell r="C134">
            <v>53.6467450742987</v>
          </cell>
          <cell r="D134">
            <v>65.186675978413803</v>
          </cell>
          <cell r="E134">
            <v>75.406143415442102</v>
          </cell>
          <cell r="F134">
            <v>75.507124765757595</v>
          </cell>
          <cell r="G134">
            <v>70.775149597333893</v>
          </cell>
          <cell r="H134">
            <v>73.676593389791606</v>
          </cell>
          <cell r="I134">
            <v>63.714433709016802</v>
          </cell>
          <cell r="J134">
            <v>68.612173738032695</v>
          </cell>
          <cell r="K134">
            <v>66.895203739531198</v>
          </cell>
          <cell r="L134">
            <v>62.084055522613703</v>
          </cell>
          <cell r="M134">
            <v>80.451494283198002</v>
          </cell>
          <cell r="N134">
            <v>88.712882620540199</v>
          </cell>
          <cell r="O134">
            <v>90.365963598812996</v>
          </cell>
          <cell r="P134">
            <v>103.682715963959</v>
          </cell>
          <cell r="Q134">
            <v>139.09499257548299</v>
          </cell>
          <cell r="R134">
            <v>156.66078249582799</v>
          </cell>
          <cell r="S134">
            <v>157.081565471836</v>
          </cell>
          <cell r="T134">
            <v>171.99584967226701</v>
          </cell>
          <cell r="U134">
            <v>167.94160050409599</v>
          </cell>
          <cell r="V134">
            <v>171.319206699798</v>
          </cell>
          <cell r="W134">
            <v>190.33325191137999</v>
          </cell>
          <cell r="X134">
            <v>198.029047677411</v>
          </cell>
          <cell r="Y134">
            <v>216.54454987271501</v>
          </cell>
          <cell r="Z134">
            <v>252.66776135741699</v>
          </cell>
          <cell r="AA134">
            <v>303.16112278966199</v>
          </cell>
          <cell r="AB134">
            <v>338.689226207741</v>
          </cell>
        </row>
        <row r="135">
          <cell r="A135" t="str">
            <v>Portugal</v>
          </cell>
          <cell r="B135">
            <v>31.182448995806102</v>
          </cell>
          <cell r="C135">
            <v>31.0574017432135</v>
          </cell>
          <cell r="D135">
            <v>29.337343759990201</v>
          </cell>
          <cell r="E135">
            <v>27.031762108226001</v>
          </cell>
          <cell r="F135">
            <v>24.816989169458001</v>
          </cell>
          <cell r="G135">
            <v>26.040699214740801</v>
          </cell>
          <cell r="H135">
            <v>36.214597441185902</v>
          </cell>
          <cell r="I135">
            <v>45.3157422393422</v>
          </cell>
          <cell r="J135">
            <v>53.012353798024101</v>
          </cell>
          <cell r="K135">
            <v>57.192325509248398</v>
          </cell>
          <cell r="L135">
            <v>75.967643886939001</v>
          </cell>
          <cell r="M135">
            <v>85.975529329857494</v>
          </cell>
          <cell r="N135">
            <v>103.394305734393</v>
          </cell>
          <cell r="O135">
            <v>90.981852595443797</v>
          </cell>
          <cell r="P135">
            <v>95.335351904494999</v>
          </cell>
          <cell r="Q135">
            <v>113.017501155877</v>
          </cell>
          <cell r="R135">
            <v>117.658164006004</v>
          </cell>
          <cell r="S135">
            <v>112.133986208808</v>
          </cell>
          <cell r="T135">
            <v>118.602858597666</v>
          </cell>
          <cell r="U135">
            <v>121.822512180945</v>
          </cell>
          <cell r="V135">
            <v>112.980036781167</v>
          </cell>
          <cell r="W135">
            <v>115.811620236</v>
          </cell>
          <cell r="X135">
            <v>127.906087650667</v>
          </cell>
          <cell r="Y135">
            <v>156.711884274</v>
          </cell>
          <cell r="Z135">
            <v>179.37696266333299</v>
          </cell>
          <cell r="AA135">
            <v>185.644154157</v>
          </cell>
          <cell r="AB135">
            <v>194.988763877439</v>
          </cell>
        </row>
        <row r="136">
          <cell r="A136" t="str">
            <v>Qatar</v>
          </cell>
          <cell r="B136">
            <v>7.8291663488375196</v>
          </cell>
          <cell r="C136">
            <v>8.6612641713323004</v>
          </cell>
          <cell r="D136">
            <v>7.5967036927240201</v>
          </cell>
          <cell r="E136">
            <v>6.4675826045082196</v>
          </cell>
          <cell r="F136">
            <v>6.7043956658644701</v>
          </cell>
          <cell r="G136">
            <v>6.2717036566992403</v>
          </cell>
          <cell r="H136">
            <v>4.9500000851495001</v>
          </cell>
          <cell r="I136">
            <v>5.2162088483950004</v>
          </cell>
          <cell r="J136">
            <v>5.0038465302170003</v>
          </cell>
          <cell r="K136">
            <v>5.2879120596968701</v>
          </cell>
          <cell r="L136">
            <v>7.36043956043956</v>
          </cell>
          <cell r="M136">
            <v>6.8835164835164804</v>
          </cell>
          <cell r="N136">
            <v>7.6461538461538501</v>
          </cell>
          <cell r="O136">
            <v>7.1565934065934096</v>
          </cell>
          <cell r="P136">
            <v>7.3744505494505503</v>
          </cell>
          <cell r="Q136">
            <v>8.1379120879120901</v>
          </cell>
          <cell r="R136">
            <v>9.0593406593406591</v>
          </cell>
          <cell r="S136">
            <v>11.2978021978022</v>
          </cell>
          <cell r="T136">
            <v>10.2554945054945</v>
          </cell>
          <cell r="U136">
            <v>12.393131868131899</v>
          </cell>
          <cell r="V136">
            <v>17.759890109890101</v>
          </cell>
          <cell r="W136">
            <v>17.538186813186801</v>
          </cell>
          <cell r="X136">
            <v>19.3634615384615</v>
          </cell>
          <cell r="Y136">
            <v>23.5337912087912</v>
          </cell>
          <cell r="Z136">
            <v>31.734065934065899</v>
          </cell>
          <cell r="AA136">
            <v>42.462912087912102</v>
          </cell>
          <cell r="AB136">
            <v>52.722252747252703</v>
          </cell>
        </row>
        <row r="137">
          <cell r="A137" t="str">
            <v>Romania</v>
          </cell>
          <cell r="B137">
            <v>45.591111283254598</v>
          </cell>
          <cell r="C137">
            <v>54.764042873445298</v>
          </cell>
          <cell r="D137">
            <v>54.818806916318799</v>
          </cell>
          <cell r="E137">
            <v>47.914799654945703</v>
          </cell>
          <cell r="F137">
            <v>38.718093855021898</v>
          </cell>
          <cell r="G137">
            <v>47.685673589009198</v>
          </cell>
          <cell r="H137">
            <v>51.914713606016399</v>
          </cell>
          <cell r="I137">
            <v>58.061413752833701</v>
          </cell>
          <cell r="J137">
            <v>60.026966606935297</v>
          </cell>
          <cell r="K137">
            <v>53.613613390000097</v>
          </cell>
          <cell r="L137">
            <v>38.247882300490403</v>
          </cell>
          <cell r="M137">
            <v>29.6249663948383</v>
          </cell>
          <cell r="N137">
            <v>19.5783122749251</v>
          </cell>
          <cell r="O137">
            <v>26.357142034949799</v>
          </cell>
          <cell r="P137">
            <v>30.072835991633902</v>
          </cell>
          <cell r="Q137">
            <v>35.477509201190301</v>
          </cell>
          <cell r="R137">
            <v>35.314735918987502</v>
          </cell>
          <cell r="S137">
            <v>35.153710043328502</v>
          </cell>
          <cell r="T137">
            <v>42.091994196651903</v>
          </cell>
          <cell r="U137">
            <v>35.729441811284502</v>
          </cell>
          <cell r="V137">
            <v>37.060252860350403</v>
          </cell>
          <cell r="W137">
            <v>40.1876663760466</v>
          </cell>
          <cell r="X137">
            <v>45.824818216816801</v>
          </cell>
          <cell r="Y137">
            <v>59.5063296217619</v>
          </cell>
          <cell r="Z137">
            <v>75.486660517970606</v>
          </cell>
          <cell r="AA137">
            <v>98.565709911926305</v>
          </cell>
          <cell r="AB137">
            <v>121.900832107947</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85.571812743464704</v>
          </cell>
          <cell r="O138">
            <v>183.825825110778</v>
          </cell>
          <cell r="P138">
            <v>276.90134084271301</v>
          </cell>
          <cell r="Q138">
            <v>313.450968813457</v>
          </cell>
          <cell r="R138">
            <v>391.77484183578599</v>
          </cell>
          <cell r="S138">
            <v>404.94640846863501</v>
          </cell>
          <cell r="T138">
            <v>271.03778768869302</v>
          </cell>
          <cell r="U138">
            <v>195.90668882242699</v>
          </cell>
          <cell r="V138">
            <v>259.70161486548301</v>
          </cell>
          <cell r="W138">
            <v>306.58317071888501</v>
          </cell>
          <cell r="X138">
            <v>345.48592208417602</v>
          </cell>
          <cell r="Y138">
            <v>431.42888394838201</v>
          </cell>
          <cell r="Z138">
            <v>591.86088906154805</v>
          </cell>
          <cell r="AA138">
            <v>763.87758556167398</v>
          </cell>
          <cell r="AB138">
            <v>979.04842653096898</v>
          </cell>
        </row>
        <row r="139">
          <cell r="A139" t="str">
            <v>Rwanda</v>
          </cell>
          <cell r="B139">
            <v>1.31010369754502</v>
          </cell>
          <cell r="C139">
            <v>1.4872103085094499</v>
          </cell>
          <cell r="D139">
            <v>1.5865191401851599</v>
          </cell>
          <cell r="E139">
            <v>1.6947782292904501</v>
          </cell>
          <cell r="F139">
            <v>1.62373810375561</v>
          </cell>
          <cell r="G139">
            <v>1.92872827582544</v>
          </cell>
          <cell r="H139">
            <v>2.1848490194800001</v>
          </cell>
          <cell r="I139">
            <v>2.42599673231914</v>
          </cell>
          <cell r="J139">
            <v>2.5958307456403098</v>
          </cell>
          <cell r="K139">
            <v>2.7104086946106301</v>
          </cell>
          <cell r="L139">
            <v>2.59180992736077</v>
          </cell>
          <cell r="M139">
            <v>1.9119705929359101</v>
          </cell>
          <cell r="N139">
            <v>2.0289896552106899</v>
          </cell>
          <cell r="O139">
            <v>1.9715250560559801</v>
          </cell>
          <cell r="P139">
            <v>1.1783615230436999</v>
          </cell>
          <cell r="Q139">
            <v>1.29342422756599</v>
          </cell>
          <cell r="R139">
            <v>1.3836406401621399</v>
          </cell>
          <cell r="S139">
            <v>1.8464201136584499</v>
          </cell>
          <cell r="T139">
            <v>1.9805657978448901</v>
          </cell>
          <cell r="U139">
            <v>1.90890305651062</v>
          </cell>
          <cell r="V139">
            <v>1.7936469721400099</v>
          </cell>
          <cell r="W139">
            <v>1.70356846233781</v>
          </cell>
          <cell r="X139">
            <v>1.7320178297173101</v>
          </cell>
          <cell r="Y139">
            <v>1.6837790398985799</v>
          </cell>
          <cell r="Z139">
            <v>1.8347248454146901</v>
          </cell>
          <cell r="AA139">
            <v>2.1534937027456098</v>
          </cell>
          <cell r="AB139">
            <v>2.3969727267685599</v>
          </cell>
        </row>
        <row r="140">
          <cell r="A140" t="str">
            <v>Samoa</v>
          </cell>
          <cell r="B140">
            <v>0.10439508436754601</v>
          </cell>
          <cell r="C140">
            <v>9.8123931930852004E-2</v>
          </cell>
          <cell r="D140">
            <v>0.10063610552694401</v>
          </cell>
          <cell r="E140">
            <v>9.2867212074256897E-2</v>
          </cell>
          <cell r="F140">
            <v>9.1133059004930503E-2</v>
          </cell>
          <cell r="G140">
            <v>8.69917301318852E-2</v>
          </cell>
          <cell r="H140">
            <v>9.2432844390324301E-2</v>
          </cell>
          <cell r="I140">
            <v>0.102054244847316</v>
          </cell>
          <cell r="J140">
            <v>0.113852705407713</v>
          </cell>
          <cell r="K140">
            <v>0.116459365531522</v>
          </cell>
          <cell r="L140">
            <v>0.14994790712214301</v>
          </cell>
          <cell r="M140">
            <v>0.14523422689825499</v>
          </cell>
          <cell r="N140">
            <v>0.158873527546087</v>
          </cell>
          <cell r="O140">
            <v>0.16323648775331701</v>
          </cell>
          <cell r="P140">
            <v>0.12994830617221301</v>
          </cell>
          <cell r="Q140">
            <v>0.19913535945842101</v>
          </cell>
          <cell r="R140">
            <v>0.21240199008855301</v>
          </cell>
          <cell r="S140">
            <v>0.23060348589451701</v>
          </cell>
          <cell r="T140">
            <v>0.224039659337125</v>
          </cell>
          <cell r="U140">
            <v>0.21824084915369299</v>
          </cell>
          <cell r="V140">
            <v>0.21965962883128601</v>
          </cell>
          <cell r="W140">
            <v>0.23189434115282601</v>
          </cell>
          <cell r="X140">
            <v>0.25561162794521203</v>
          </cell>
          <cell r="Y140">
            <v>0.28375777745292602</v>
          </cell>
          <cell r="Z140">
            <v>0.30888200224874701</v>
          </cell>
          <cell r="AA140">
            <v>0.33993790434494098</v>
          </cell>
          <cell r="AB140">
            <v>0.36462734651141498</v>
          </cell>
        </row>
        <row r="141">
          <cell r="A141" t="str">
            <v>Sao Tome and Principe</v>
          </cell>
          <cell r="B141">
            <v>3.9027109389215699E-2</v>
          </cell>
          <cell r="C141">
            <v>4.9654976178174201E-2</v>
          </cell>
          <cell r="D141">
            <v>5.2514980640217201E-2</v>
          </cell>
          <cell r="E141">
            <v>5.2223922766414299E-2</v>
          </cell>
          <cell r="F141">
            <v>4.8353690589006598E-2</v>
          </cell>
          <cell r="G141">
            <v>5.1995557426796901E-2</v>
          </cell>
          <cell r="H141">
            <v>6.4246822536167397E-2</v>
          </cell>
          <cell r="I141">
            <v>5.5867582721358403E-2</v>
          </cell>
          <cell r="J141">
            <v>4.88862376373927E-2</v>
          </cell>
          <cell r="K141">
            <v>4.6019398834555199E-2</v>
          </cell>
          <cell r="L141">
            <v>5.7562919079021502E-2</v>
          </cell>
          <cell r="M141">
            <v>5.6954363355050303E-2</v>
          </cell>
          <cell r="N141">
            <v>4.5459793927555101E-2</v>
          </cell>
          <cell r="O141">
            <v>4.7618381726044497E-2</v>
          </cell>
          <cell r="P141">
            <v>4.9540831717607502E-2</v>
          </cell>
          <cell r="Q141">
            <v>4.54925000201973E-2</v>
          </cell>
          <cell r="R141">
            <v>4.48933272809805E-2</v>
          </cell>
          <cell r="S141">
            <v>4.3931846037770297E-2</v>
          </cell>
          <cell r="T141">
            <v>4.0563761216295E-2</v>
          </cell>
          <cell r="U141">
            <v>4.6932012923163402E-2</v>
          </cell>
          <cell r="V141">
            <v>4.6317964602420401E-2</v>
          </cell>
          <cell r="W141">
            <v>4.7725096573822103E-2</v>
          </cell>
          <cell r="X141">
            <v>5.35608798446566E-2</v>
          </cell>
          <cell r="Y141">
            <v>5.91164162665785E-2</v>
          </cell>
          <cell r="Z141">
            <v>6.4341759444940805E-2</v>
          </cell>
          <cell r="AA141">
            <v>7.1787750573766795E-2</v>
          </cell>
          <cell r="AB141">
            <v>7.9046475476070605E-2</v>
          </cell>
        </row>
        <row r="142">
          <cell r="A142" t="str">
            <v>Saudi Arabia</v>
          </cell>
          <cell r="B142">
            <v>164.29275623685001</v>
          </cell>
          <cell r="C142">
            <v>183.91220809932</v>
          </cell>
          <cell r="D142">
            <v>152.96031514444101</v>
          </cell>
          <cell r="E142">
            <v>128.85962373371899</v>
          </cell>
          <cell r="F142">
            <v>119.292849035187</v>
          </cell>
          <cell r="G142">
            <v>103.894106798743</v>
          </cell>
          <cell r="H142">
            <v>86.954443703369705</v>
          </cell>
          <cell r="I142">
            <v>85.696128170894497</v>
          </cell>
          <cell r="J142">
            <v>88.256074766355098</v>
          </cell>
          <cell r="K142">
            <v>95.344459279038702</v>
          </cell>
          <cell r="L142">
            <v>116.778104138852</v>
          </cell>
          <cell r="M142">
            <v>131.33564753004001</v>
          </cell>
          <cell r="N142">
            <v>136.30387182910499</v>
          </cell>
          <cell r="O142">
            <v>132.15113484646201</v>
          </cell>
          <cell r="P142">
            <v>134.32683578104101</v>
          </cell>
          <cell r="Q142">
            <v>142.45740987983999</v>
          </cell>
          <cell r="R142">
            <v>157.74312416555401</v>
          </cell>
          <cell r="S142">
            <v>164.993858477971</v>
          </cell>
          <cell r="T142">
            <v>145.96742323097499</v>
          </cell>
          <cell r="U142">
            <v>161.17196261682199</v>
          </cell>
          <cell r="V142">
            <v>188.69292389853101</v>
          </cell>
          <cell r="W142">
            <v>183.25687583444599</v>
          </cell>
          <cell r="X142">
            <v>188.80267022696901</v>
          </cell>
          <cell r="Y142">
            <v>214.85922563417901</v>
          </cell>
          <cell r="Z142">
            <v>250.673217623498</v>
          </cell>
          <cell r="AA142">
            <v>309.94472630173601</v>
          </cell>
          <cell r="AB142">
            <v>348.604123028267</v>
          </cell>
        </row>
        <row r="143">
          <cell r="A143" t="str">
            <v>Senegal</v>
          </cell>
          <cell r="B143">
            <v>3.5032754706053399</v>
          </cell>
          <cell r="C143">
            <v>3.1767886396646401</v>
          </cell>
          <cell r="D143">
            <v>3.1097370751955902</v>
          </cell>
          <cell r="E143">
            <v>2.7742428746470602</v>
          </cell>
          <cell r="F143">
            <v>2.7055772415199502</v>
          </cell>
          <cell r="G143">
            <v>2.9622196164939698</v>
          </cell>
          <cell r="H143">
            <v>4.1899317997944001</v>
          </cell>
          <cell r="I143">
            <v>5.0406510896778096</v>
          </cell>
          <cell r="J143">
            <v>4.9851230756325302</v>
          </cell>
          <cell r="K143">
            <v>4.9130389289255501</v>
          </cell>
          <cell r="L143">
            <v>5.7167450575571497</v>
          </cell>
          <cell r="M143">
            <v>5.61717430703857</v>
          </cell>
          <cell r="N143">
            <v>6.0049084558094501</v>
          </cell>
          <cell r="O143">
            <v>5.6788498973865904</v>
          </cell>
          <cell r="P143">
            <v>3.8771984903860099</v>
          </cell>
          <cell r="Q143">
            <v>4.8787213957699898</v>
          </cell>
          <cell r="R143">
            <v>5.0658321185382098</v>
          </cell>
          <cell r="S143">
            <v>4.6722589680318496</v>
          </cell>
          <cell r="T143">
            <v>5.0582248867778601</v>
          </cell>
          <cell r="U143">
            <v>5.1507988865769896</v>
          </cell>
          <cell r="V143">
            <v>4.6933343536924701</v>
          </cell>
          <cell r="W143">
            <v>4.8818359233186701</v>
          </cell>
          <cell r="X143">
            <v>5.35249970979942</v>
          </cell>
          <cell r="Y143">
            <v>6.8282332494118698</v>
          </cell>
          <cell r="Z143">
            <v>7.9578061916080003</v>
          </cell>
          <cell r="AA143">
            <v>8.6152864131973796</v>
          </cell>
          <cell r="AB143">
            <v>9.2420528858045898</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16.0926464221874</v>
          </cell>
          <cell r="U144">
            <v>11.132937106405199</v>
          </cell>
          <cell r="V144">
            <v>8.9633246050937991</v>
          </cell>
          <cell r="W144">
            <v>11.758537858299601</v>
          </cell>
          <cell r="X144">
            <v>15.8314713297037</v>
          </cell>
          <cell r="Y144">
            <v>20.3396839185137</v>
          </cell>
          <cell r="Z144">
            <v>24.517897938345602</v>
          </cell>
          <cell r="AA144">
            <v>26.231505255507599</v>
          </cell>
          <cell r="AB144">
            <v>31.588885647207199</v>
          </cell>
        </row>
        <row r="145">
          <cell r="A145" t="str">
            <v>Seychelles</v>
          </cell>
          <cell r="B145">
            <v>0.147357211278102</v>
          </cell>
          <cell r="C145">
            <v>0.153905224008728</v>
          </cell>
          <cell r="D145">
            <v>0.14775944940743599</v>
          </cell>
          <cell r="E145">
            <v>0.14671375376795301</v>
          </cell>
          <cell r="F145">
            <v>0.151312527447619</v>
          </cell>
          <cell r="G145">
            <v>0.16888832821720401</v>
          </cell>
          <cell r="H145">
            <v>0.20785034321979001</v>
          </cell>
          <cell r="I145">
            <v>0.24926740571428599</v>
          </cell>
          <cell r="J145">
            <v>0.28382701779478398</v>
          </cell>
          <cell r="K145">
            <v>0.30483376729192102</v>
          </cell>
          <cell r="L145">
            <v>0.36858475894245701</v>
          </cell>
          <cell r="M145">
            <v>0.37435955608492599</v>
          </cell>
          <cell r="N145">
            <v>0.43365872705974201</v>
          </cell>
          <cell r="O145">
            <v>0.47391681945382602</v>
          </cell>
          <cell r="P145">
            <v>0.486441583100932</v>
          </cell>
          <cell r="Q145">
            <v>0.50821083578328397</v>
          </cell>
          <cell r="R145">
            <v>0.50305835010060396</v>
          </cell>
          <cell r="S145">
            <v>0.56295416978219703</v>
          </cell>
          <cell r="T145">
            <v>0.60835868451516495</v>
          </cell>
          <cell r="U145">
            <v>0.62297577638782797</v>
          </cell>
          <cell r="V145">
            <v>0.61487797123347199</v>
          </cell>
          <cell r="W145">
            <v>0.62225763083204699</v>
          </cell>
          <cell r="X145">
            <v>0.697514005389262</v>
          </cell>
          <cell r="Y145">
            <v>0.70570263823011103</v>
          </cell>
          <cell r="Z145">
            <v>0.69979999999999998</v>
          </cell>
          <cell r="AA145">
            <v>0.72261818181818205</v>
          </cell>
          <cell r="AB145">
            <v>0.74876323622406704</v>
          </cell>
        </row>
        <row r="146">
          <cell r="A146" t="str">
            <v>Sierra Leone</v>
          </cell>
          <cell r="B146">
            <v>1.1657960386867801</v>
          </cell>
          <cell r="C146">
            <v>1.24954867154774</v>
          </cell>
          <cell r="D146">
            <v>1.4049968875573799</v>
          </cell>
          <cell r="E146">
            <v>1.22143061691669</v>
          </cell>
          <cell r="F146">
            <v>1.41321543445813</v>
          </cell>
          <cell r="G146">
            <v>1.20264126300765</v>
          </cell>
          <cell r="H146">
            <v>0.90069172746497395</v>
          </cell>
          <cell r="I146">
            <v>0.78462300354315395</v>
          </cell>
          <cell r="J146">
            <v>1.2861964551751399</v>
          </cell>
          <cell r="K146">
            <v>1.18146696385248</v>
          </cell>
          <cell r="L146">
            <v>0.64964482122897105</v>
          </cell>
          <cell r="M146">
            <v>0.77999509047354298</v>
          </cell>
          <cell r="N146">
            <v>0.679977081081514</v>
          </cell>
          <cell r="O146">
            <v>0.76887373425050298</v>
          </cell>
          <cell r="P146">
            <v>0.91185067654574004</v>
          </cell>
          <cell r="Q146">
            <v>0.87215384615384595</v>
          </cell>
          <cell r="R146">
            <v>0.94170187347271295</v>
          </cell>
          <cell r="S146">
            <v>0.84987770413056196</v>
          </cell>
          <cell r="T146">
            <v>0.67237244343254798</v>
          </cell>
          <cell r="U146">
            <v>0.66939419133133804</v>
          </cell>
          <cell r="V146">
            <v>0.63587757342907603</v>
          </cell>
          <cell r="W146">
            <v>0.80566203110282097</v>
          </cell>
          <cell r="X146">
            <v>0.93580860812484501</v>
          </cell>
          <cell r="Y146">
            <v>0.99109588305031404</v>
          </cell>
          <cell r="Z146">
            <v>1.07304784883682</v>
          </cell>
          <cell r="AA146">
            <v>1.2147865114104699</v>
          </cell>
          <cell r="AB146">
            <v>1.4192404011200299</v>
          </cell>
        </row>
        <row r="147">
          <cell r="A147" t="str">
            <v>Singapore</v>
          </cell>
          <cell r="B147">
            <v>11.7302457765503</v>
          </cell>
          <cell r="C147">
            <v>13.9043006003887</v>
          </cell>
          <cell r="D147">
            <v>15.292998919519199</v>
          </cell>
          <cell r="E147">
            <v>17.4143063426868</v>
          </cell>
          <cell r="F147">
            <v>18.8242059645778</v>
          </cell>
          <cell r="G147">
            <v>17.7422448496303</v>
          </cell>
          <cell r="H147">
            <v>18.0074859365462</v>
          </cell>
          <cell r="I147">
            <v>20.571008001012999</v>
          </cell>
          <cell r="J147">
            <v>25.4210219014373</v>
          </cell>
          <cell r="K147">
            <v>30.1168819515363</v>
          </cell>
          <cell r="L147">
            <v>36.842412093570701</v>
          </cell>
          <cell r="M147">
            <v>43.165118231020799</v>
          </cell>
          <cell r="N147">
            <v>49.714890830587898</v>
          </cell>
          <cell r="O147">
            <v>58.158146501016802</v>
          </cell>
          <cell r="P147">
            <v>70.677935309146605</v>
          </cell>
          <cell r="Q147">
            <v>84.289619895934393</v>
          </cell>
          <cell r="R147">
            <v>92.551929642699506</v>
          </cell>
          <cell r="S147">
            <v>95.865261844000898</v>
          </cell>
          <cell r="T147">
            <v>82.398579510656205</v>
          </cell>
          <cell r="U147">
            <v>82.6107845431643</v>
          </cell>
          <cell r="V147">
            <v>92.716821123419095</v>
          </cell>
          <cell r="W147">
            <v>85.484610479580397</v>
          </cell>
          <cell r="X147">
            <v>88.068484008514901</v>
          </cell>
          <cell r="Y147">
            <v>92.349867503420001</v>
          </cell>
          <cell r="Z147">
            <v>107.405488607555</v>
          </cell>
          <cell r="AA147">
            <v>116.703912376701</v>
          </cell>
          <cell r="AB147">
            <v>132.154665419184</v>
          </cell>
        </row>
        <row r="148">
          <cell r="A148" t="str">
            <v>Slovak Republic</v>
          </cell>
          <cell r="B148">
            <v>40.411366095509401</v>
          </cell>
          <cell r="C148">
            <v>42.876817447540098</v>
          </cell>
          <cell r="D148">
            <v>43.0855821509154</v>
          </cell>
          <cell r="E148">
            <v>42.634353133323899</v>
          </cell>
          <cell r="F148">
            <v>38.613713805314703</v>
          </cell>
          <cell r="G148">
            <v>38.833864121894003</v>
          </cell>
          <cell r="H148">
            <v>45.558256264734602</v>
          </cell>
          <cell r="I148">
            <v>51.097247086498101</v>
          </cell>
          <cell r="J148">
            <v>50.683217756581001</v>
          </cell>
          <cell r="K148">
            <v>49.628402883162799</v>
          </cell>
          <cell r="L148">
            <v>44.939279359734897</v>
          </cell>
          <cell r="M148">
            <v>33.184327494727597</v>
          </cell>
          <cell r="N148">
            <v>11.7657465430656</v>
          </cell>
          <cell r="O148">
            <v>13.369060574589801</v>
          </cell>
          <cell r="P148">
            <v>15.467281270757899</v>
          </cell>
          <cell r="Q148">
            <v>19.696839425294201</v>
          </cell>
          <cell r="R148">
            <v>21.375351156492702</v>
          </cell>
          <cell r="S148">
            <v>21.5639866626314</v>
          </cell>
          <cell r="T148">
            <v>22.423229840988999</v>
          </cell>
          <cell r="U148">
            <v>20.6022878832446</v>
          </cell>
          <cell r="V148">
            <v>20.373953414547099</v>
          </cell>
          <cell r="W148">
            <v>21.108443453217099</v>
          </cell>
          <cell r="X148">
            <v>24.521590451554498</v>
          </cell>
          <cell r="Y148">
            <v>33.005021524057497</v>
          </cell>
          <cell r="Z148">
            <v>42.014508478779803</v>
          </cell>
          <cell r="AA148">
            <v>47.427917435703201</v>
          </cell>
          <cell r="AB148">
            <v>54.968807617508098</v>
          </cell>
        </row>
        <row r="149">
          <cell r="A149" t="str">
            <v>Slovenia</v>
          </cell>
          <cell r="B149">
            <v>7.4383791078617199</v>
          </cell>
          <cell r="C149">
            <v>7.3288758349705097</v>
          </cell>
          <cell r="D149">
            <v>6.3656380297314303</v>
          </cell>
          <cell r="E149">
            <v>4.7070528192422403</v>
          </cell>
          <cell r="F149">
            <v>4.5084121462593103</v>
          </cell>
          <cell r="G149">
            <v>4.5574034838620303</v>
          </cell>
          <cell r="H149">
            <v>6.3337130274625997</v>
          </cell>
          <cell r="I149">
            <v>7.2581047109105903</v>
          </cell>
          <cell r="J149">
            <v>6.47873814321827</v>
          </cell>
          <cell r="K149">
            <v>10.4338099473363</v>
          </cell>
          <cell r="L149">
            <v>16.7773420900423</v>
          </cell>
          <cell r="M149">
            <v>28.5842917764211</v>
          </cell>
          <cell r="N149">
            <v>28.655961128681099</v>
          </cell>
          <cell r="O149">
            <v>24.722333657577401</v>
          </cell>
          <cell r="P149">
            <v>25.048606959930702</v>
          </cell>
          <cell r="Q149">
            <v>31.797629483011999</v>
          </cell>
          <cell r="R149">
            <v>28.9513171270297</v>
          </cell>
          <cell r="S149">
            <v>26.2464322168846</v>
          </cell>
          <cell r="T149">
            <v>27.091460047210798</v>
          </cell>
          <cell r="U149">
            <v>26.752546140958401</v>
          </cell>
          <cell r="V149">
            <v>22.687624042502598</v>
          </cell>
          <cell r="W149">
            <v>21.840691949841101</v>
          </cell>
          <cell r="X149">
            <v>23.663570213315701</v>
          </cell>
          <cell r="Y149">
            <v>28.818743345787201</v>
          </cell>
          <cell r="Z149">
            <v>32.738476114001898</v>
          </cell>
          <cell r="AA149">
            <v>34.407359030785798</v>
          </cell>
          <cell r="AB149">
            <v>37.340342675491399</v>
          </cell>
        </row>
        <row r="150">
          <cell r="A150" t="str">
            <v>Solomon Islands</v>
          </cell>
          <cell r="B150">
            <v>0.17710115934381199</v>
          </cell>
          <cell r="C150">
            <v>0.18765681424303399</v>
          </cell>
          <cell r="D150">
            <v>0.18683497054358</v>
          </cell>
          <cell r="E150">
            <v>0.17552080265245401</v>
          </cell>
          <cell r="F150">
            <v>0.16672525143164099</v>
          </cell>
          <cell r="G150">
            <v>0.14721263817271801</v>
          </cell>
          <cell r="H150">
            <v>0.12534349831307301</v>
          </cell>
          <cell r="I150">
            <v>0.15245595173816301</v>
          </cell>
          <cell r="J150">
            <v>0.168063754188714</v>
          </cell>
          <cell r="K150">
            <v>0.16020363259135001</v>
          </cell>
          <cell r="L150">
            <v>0.20135790589090499</v>
          </cell>
          <cell r="M150">
            <v>0.21406406966709099</v>
          </cell>
          <cell r="N150">
            <v>0.26057314605784399</v>
          </cell>
          <cell r="O150">
            <v>0.28270583700045199</v>
          </cell>
          <cell r="P150">
            <v>0.319735766088241</v>
          </cell>
          <cell r="Q150">
            <v>0.35720397079641703</v>
          </cell>
          <cell r="R150">
            <v>0.39042835146046201</v>
          </cell>
          <cell r="S150">
            <v>0.390689488448695</v>
          </cell>
          <cell r="T150">
            <v>0.32415533884373599</v>
          </cell>
          <cell r="U150">
            <v>0.33174251737077098</v>
          </cell>
          <cell r="V150">
            <v>0.29933347633291002</v>
          </cell>
          <cell r="W150">
            <v>0.27420128762667501</v>
          </cell>
          <cell r="X150">
            <v>0.22778947437559299</v>
          </cell>
          <cell r="Y150">
            <v>0.23148685737545599</v>
          </cell>
          <cell r="Z150">
            <v>0.26505193571326602</v>
          </cell>
          <cell r="AA150">
            <v>0.29402304224319298</v>
          </cell>
          <cell r="AB150">
            <v>0.32091119340413399</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row>
        <row r="152">
          <cell r="A152" t="str">
            <v>South Africa</v>
          </cell>
          <cell r="B152">
            <v>80.546995377503805</v>
          </cell>
          <cell r="C152">
            <v>82.796581196581201</v>
          </cell>
          <cell r="D152">
            <v>75.938852564692894</v>
          </cell>
          <cell r="E152">
            <v>84.687191454986106</v>
          </cell>
          <cell r="F152">
            <v>74.936640238530899</v>
          </cell>
          <cell r="G152">
            <v>57.2727680775618</v>
          </cell>
          <cell r="H152">
            <v>65.423691701335699</v>
          </cell>
          <cell r="I152">
            <v>85.792110821830306</v>
          </cell>
          <cell r="J152">
            <v>92.234885153568598</v>
          </cell>
          <cell r="K152">
            <v>95.978948974143805</v>
          </cell>
          <cell r="L152">
            <v>111.997526761217</v>
          </cell>
          <cell r="M152">
            <v>120.243398891666</v>
          </cell>
          <cell r="N152">
            <v>130.53198204516801</v>
          </cell>
          <cell r="O152">
            <v>130.447546453608</v>
          </cell>
          <cell r="P152">
            <v>135.81992844465699</v>
          </cell>
          <cell r="Q152">
            <v>151.11662531017399</v>
          </cell>
          <cell r="R152">
            <v>143.830648915371</v>
          </cell>
          <cell r="S152">
            <v>148.83554359386201</v>
          </cell>
          <cell r="T152">
            <v>134.21505531853401</v>
          </cell>
          <cell r="U152">
            <v>133.10480770803699</v>
          </cell>
          <cell r="V152">
            <v>132.96439952129001</v>
          </cell>
          <cell r="W152">
            <v>118.56272738896401</v>
          </cell>
          <cell r="X152">
            <v>111.130033756478</v>
          </cell>
          <cell r="Y152">
            <v>166.65472523695601</v>
          </cell>
          <cell r="Z152">
            <v>216.771887936247</v>
          </cell>
          <cell r="AA152">
            <v>241.93342030397801</v>
          </cell>
          <cell r="AB152">
            <v>255.15545572762699</v>
          </cell>
        </row>
        <row r="153">
          <cell r="A153" t="str">
            <v>Spain</v>
          </cell>
          <cell r="B153">
            <v>226.315873802542</v>
          </cell>
          <cell r="C153">
            <v>198.050447409393</v>
          </cell>
          <cell r="D153">
            <v>191.43883723424801</v>
          </cell>
          <cell r="E153">
            <v>167.25520212847701</v>
          </cell>
          <cell r="F153">
            <v>167.435658559275</v>
          </cell>
          <cell r="G153">
            <v>176.11362382835</v>
          </cell>
          <cell r="H153">
            <v>244.09077424454301</v>
          </cell>
          <cell r="I153">
            <v>309.47280977888602</v>
          </cell>
          <cell r="J153">
            <v>364.102205861632</v>
          </cell>
          <cell r="K153">
            <v>401.35901017509099</v>
          </cell>
          <cell r="L153">
            <v>520.40047584157799</v>
          </cell>
          <cell r="M153">
            <v>560.326102943563</v>
          </cell>
          <cell r="N153">
            <v>612.89864139641202</v>
          </cell>
          <cell r="O153">
            <v>513.16521972087196</v>
          </cell>
          <cell r="P153">
            <v>515.81246301190095</v>
          </cell>
          <cell r="Q153">
            <v>597.27845435002905</v>
          </cell>
          <cell r="R153">
            <v>622.65041663339002</v>
          </cell>
          <cell r="S153">
            <v>573.37592127357402</v>
          </cell>
          <cell r="T153">
            <v>601.62493465954401</v>
          </cell>
          <cell r="U153">
            <v>618.69096149965503</v>
          </cell>
          <cell r="V153">
            <v>582.37666769833299</v>
          </cell>
          <cell r="W153">
            <v>609.63109928666699</v>
          </cell>
          <cell r="X153">
            <v>688.67612284833297</v>
          </cell>
          <cell r="Y153">
            <v>884.90757440250002</v>
          </cell>
          <cell r="Z153">
            <v>1044.50729024167</v>
          </cell>
          <cell r="AA153">
            <v>1127.9750935249999</v>
          </cell>
          <cell r="AB153">
            <v>1225.7501735197</v>
          </cell>
        </row>
        <row r="154">
          <cell r="A154" t="str">
            <v>Sri Lanka</v>
          </cell>
          <cell r="B154">
            <v>4.0018749243982104</v>
          </cell>
          <cell r="C154">
            <v>4.4167619245557503</v>
          </cell>
          <cell r="D154">
            <v>4.76830674610801</v>
          </cell>
          <cell r="E154">
            <v>5.1473138382306196</v>
          </cell>
          <cell r="F154">
            <v>6.0335927791222401</v>
          </cell>
          <cell r="G154">
            <v>5.9684348365457502</v>
          </cell>
          <cell r="H154">
            <v>6.3961748065871804</v>
          </cell>
          <cell r="I154">
            <v>6.6605798123721502</v>
          </cell>
          <cell r="J154">
            <v>6.9615931423792503</v>
          </cell>
          <cell r="K154">
            <v>6.9878491968818501</v>
          </cell>
          <cell r="L154">
            <v>8.0319663862050206</v>
          </cell>
          <cell r="M154">
            <v>9.0000362568434795</v>
          </cell>
          <cell r="N154">
            <v>9.7030946534450209</v>
          </cell>
          <cell r="O154">
            <v>10.338215892323101</v>
          </cell>
          <cell r="P154">
            <v>11.718756244922901</v>
          </cell>
          <cell r="Q154">
            <v>13.0292935469464</v>
          </cell>
          <cell r="R154">
            <v>13.8973752464975</v>
          </cell>
          <cell r="S154">
            <v>15.090752790022099</v>
          </cell>
          <cell r="T154">
            <v>15.7949438468836</v>
          </cell>
          <cell r="U154">
            <v>15.6573505230023</v>
          </cell>
          <cell r="V154">
            <v>16.331862796130199</v>
          </cell>
          <cell r="W154">
            <v>15.745687547492301</v>
          </cell>
          <cell r="X154">
            <v>16.536178682741198</v>
          </cell>
          <cell r="Y154">
            <v>18.246413703912499</v>
          </cell>
          <cell r="Z154">
            <v>20.054863182600698</v>
          </cell>
          <cell r="AA154">
            <v>23.534174584340398</v>
          </cell>
          <cell r="AB154">
            <v>26.794458818220601</v>
          </cell>
        </row>
        <row r="155">
          <cell r="A155" t="str">
            <v>St. Kitts and Nevis</v>
          </cell>
          <cell r="B155">
            <v>4.7962966969310898E-2</v>
          </cell>
          <cell r="C155">
            <v>5.51111152073974E-2</v>
          </cell>
          <cell r="D155">
            <v>6.1740752669846397E-2</v>
          </cell>
          <cell r="E155">
            <v>5.1629635254869501E-2</v>
          </cell>
          <cell r="F155">
            <v>6.0148155081583297E-2</v>
          </cell>
          <cell r="G155">
            <v>6.7037039252792599E-2</v>
          </cell>
          <cell r="H155">
            <v>7.8851849655718897E-2</v>
          </cell>
          <cell r="I155">
            <v>9.0185186992129504E-2</v>
          </cell>
          <cell r="J155">
            <v>0.10688889720901</v>
          </cell>
          <cell r="K155">
            <v>0.14322223233784101</v>
          </cell>
          <cell r="L155">
            <v>0.15919814814814801</v>
          </cell>
          <cell r="M155">
            <v>0.164533333333333</v>
          </cell>
          <cell r="N155">
            <v>0.18181481481481501</v>
          </cell>
          <cell r="O155">
            <v>0.19834074074074101</v>
          </cell>
          <cell r="P155">
            <v>0.22174074074074099</v>
          </cell>
          <cell r="Q155">
            <v>0.23062962962962999</v>
          </cell>
          <cell r="R155">
            <v>0.245737037037037</v>
          </cell>
          <cell r="S155">
            <v>0.27491851851851801</v>
          </cell>
          <cell r="T155">
            <v>0.287122222222222</v>
          </cell>
          <cell r="U155">
            <v>0.30502962962962998</v>
          </cell>
          <cell r="V155">
            <v>0.32957777777777802</v>
          </cell>
          <cell r="W155">
            <v>0.34472222222222199</v>
          </cell>
          <cell r="X155">
            <v>0.35524451851851901</v>
          </cell>
          <cell r="Y155">
            <v>0.366325925925926</v>
          </cell>
          <cell r="Z155">
            <v>0.40569148148148099</v>
          </cell>
          <cell r="AA155">
            <v>0.44226296296296302</v>
          </cell>
          <cell r="AB155">
            <v>0.48668087407407401</v>
          </cell>
        </row>
        <row r="156">
          <cell r="A156" t="str">
            <v>St. Lucia</v>
          </cell>
          <cell r="B156">
            <v>0.13340742972025499</v>
          </cell>
          <cell r="C156">
            <v>0.152259288338048</v>
          </cell>
          <cell r="D156">
            <v>0.14359261743326501</v>
          </cell>
          <cell r="E156">
            <v>0.154518547475683</v>
          </cell>
          <cell r="F156">
            <v>0.197074105444977</v>
          </cell>
          <cell r="G156">
            <v>0.22290530159272401</v>
          </cell>
          <cell r="H156">
            <v>0.2702711239483</v>
          </cell>
          <cell r="I156">
            <v>0.29591943204483601</v>
          </cell>
          <cell r="J156">
            <v>0.337213402260162</v>
          </cell>
          <cell r="K156">
            <v>0.381739753581401</v>
          </cell>
          <cell r="L156">
            <v>0.41561330016385201</v>
          </cell>
          <cell r="M156">
            <v>0.44741176728266102</v>
          </cell>
          <cell r="N156">
            <v>0.49612928282413399</v>
          </cell>
          <cell r="O156">
            <v>0.49774817178991598</v>
          </cell>
          <cell r="P156">
            <v>0.51773335792434605</v>
          </cell>
          <cell r="Q156">
            <v>0.55270743365959996</v>
          </cell>
          <cell r="R156">
            <v>0.56827224921370401</v>
          </cell>
          <cell r="S156">
            <v>0.57783206448258495</v>
          </cell>
          <cell r="T156">
            <v>0.63498558571575003</v>
          </cell>
          <cell r="U156">
            <v>0.67052743925574898</v>
          </cell>
          <cell r="V156">
            <v>0.68534818070043801</v>
          </cell>
          <cell r="W156">
            <v>0.66439632785342595</v>
          </cell>
          <cell r="X156">
            <v>0.68212595832516798</v>
          </cell>
          <cell r="Y156">
            <v>0.71567781177064704</v>
          </cell>
          <cell r="Z156">
            <v>0.76319114736074301</v>
          </cell>
          <cell r="AA156">
            <v>0.88240004191175003</v>
          </cell>
          <cell r="AB156">
            <v>0.93319572247256299</v>
          </cell>
        </row>
        <row r="157">
          <cell r="A157" t="str">
            <v>St. Vincent and the Grenadines</v>
          </cell>
          <cell r="B157">
            <v>6.0839368951516197E-2</v>
          </cell>
          <cell r="C157">
            <v>7.4800008836871906E-2</v>
          </cell>
          <cell r="D157">
            <v>8.5448158242992303E-2</v>
          </cell>
          <cell r="E157">
            <v>9.4044455554854994E-2</v>
          </cell>
          <cell r="F157">
            <v>0.103488891976667</v>
          </cell>
          <cell r="G157">
            <v>0.112881484849505</v>
          </cell>
          <cell r="H157">
            <v>0.127974077892413</v>
          </cell>
          <cell r="I157">
            <v>0.14232963387629199</v>
          </cell>
          <cell r="J157">
            <v>0.16457407898443999</v>
          </cell>
          <cell r="K157">
            <v>0.17729630158625301</v>
          </cell>
          <cell r="L157">
            <v>0.198207413321285</v>
          </cell>
          <cell r="M157">
            <v>0.21249259893269401</v>
          </cell>
          <cell r="N157">
            <v>0.23318889584650199</v>
          </cell>
          <cell r="O157">
            <v>0.23877408119833099</v>
          </cell>
          <cell r="P157">
            <v>0.243757653569247</v>
          </cell>
          <cell r="Q157">
            <v>0.26648148943243899</v>
          </cell>
          <cell r="R157">
            <v>0.28151482321431998</v>
          </cell>
          <cell r="S157">
            <v>0.29529260140318198</v>
          </cell>
          <cell r="T157">
            <v>0.32067824134723</v>
          </cell>
          <cell r="U157">
            <v>0.331837576917203</v>
          </cell>
          <cell r="V157">
            <v>0.33501482481058897</v>
          </cell>
          <cell r="W157">
            <v>0.34548149178954801</v>
          </cell>
          <cell r="X157">
            <v>0.36541906645849498</v>
          </cell>
          <cell r="Y157">
            <v>0.38238527437212</v>
          </cell>
          <cell r="Z157">
            <v>0.40785927142848</v>
          </cell>
          <cell r="AA157">
            <v>0.43015927209383997</v>
          </cell>
          <cell r="AB157">
            <v>0.465582185076928</v>
          </cell>
        </row>
        <row r="158">
          <cell r="A158" t="str">
            <v>Sudan</v>
          </cell>
          <cell r="B158">
            <v>9.9019996836483397</v>
          </cell>
          <cell r="C158">
            <v>7.1088887409810697</v>
          </cell>
          <cell r="D158">
            <v>5.1692308891454601</v>
          </cell>
          <cell r="E158">
            <v>7.0599987116229199</v>
          </cell>
          <cell r="F158">
            <v>8.7007680057000005</v>
          </cell>
          <cell r="G158">
            <v>6.0385624132270896</v>
          </cell>
          <cell r="H158">
            <v>8.0564002990722798</v>
          </cell>
          <cell r="I158">
            <v>13.025356986585001</v>
          </cell>
          <cell r="J158">
            <v>10.3980003568331</v>
          </cell>
          <cell r="K158">
            <v>18.347111234323499</v>
          </cell>
          <cell r="L158">
            <v>24.4444444444444</v>
          </cell>
          <cell r="M158">
            <v>27.5227857142857</v>
          </cell>
          <cell r="N158">
            <v>3.3761721930653898</v>
          </cell>
          <cell r="O158">
            <v>5.7121529641017004</v>
          </cell>
          <cell r="P158">
            <v>4.3680798639986804</v>
          </cell>
          <cell r="Q158">
            <v>7.3201069296945898</v>
          </cell>
          <cell r="R158">
            <v>8.7654641923057692</v>
          </cell>
          <cell r="S158">
            <v>11.6754612928054</v>
          </cell>
          <cell r="T158">
            <v>11.3266758549494</v>
          </cell>
          <cell r="U158">
            <v>10.7225205754232</v>
          </cell>
          <cell r="V158">
            <v>12.365418685587301</v>
          </cell>
          <cell r="W158">
            <v>13.380171720021499</v>
          </cell>
          <cell r="X158">
            <v>14.9757366103689</v>
          </cell>
          <cell r="Y158">
            <v>17.7803021665888</v>
          </cell>
          <cell r="Z158">
            <v>21.690532855377</v>
          </cell>
          <cell r="AA158">
            <v>27.8950247280141</v>
          </cell>
          <cell r="AB158">
            <v>37.564039124844797</v>
          </cell>
        </row>
        <row r="159">
          <cell r="A159" t="str">
            <v>Suriname</v>
          </cell>
          <cell r="B159">
            <v>1.1370788001226499</v>
          </cell>
          <cell r="C159">
            <v>1.2758023046776701</v>
          </cell>
          <cell r="D159">
            <v>1.31152476920864</v>
          </cell>
          <cell r="E159">
            <v>1.26824445182476</v>
          </cell>
          <cell r="F159">
            <v>1.2378065849809601</v>
          </cell>
          <cell r="G159">
            <v>1.23656877839598</v>
          </cell>
          <cell r="H159">
            <v>1.3082897675429499</v>
          </cell>
          <cell r="I159">
            <v>1.4312690056919899</v>
          </cell>
          <cell r="J159">
            <v>1.67172219864824</v>
          </cell>
          <cell r="K159">
            <v>2.1347892476738002</v>
          </cell>
          <cell r="L159">
            <v>0.40284264021373201</v>
          </cell>
          <cell r="M159">
            <v>0.44425729751071202</v>
          </cell>
          <cell r="N159">
            <v>0.41168094167446401</v>
          </cell>
          <cell r="O159">
            <v>0.32469933623637998</v>
          </cell>
          <cell r="P159">
            <v>0.60496480200297698</v>
          </cell>
          <cell r="Q159">
            <v>0.69361249013274595</v>
          </cell>
          <cell r="R159">
            <v>0.86085692859592799</v>
          </cell>
          <cell r="S159">
            <v>0.92411475711004998</v>
          </cell>
          <cell r="T159">
            <v>1.1099726212994201</v>
          </cell>
          <cell r="U159">
            <v>0.88602460856349996</v>
          </cell>
          <cell r="V159">
            <v>0.88993532100086703</v>
          </cell>
          <cell r="W159">
            <v>0.76361766307732604</v>
          </cell>
          <cell r="X159">
            <v>1.07989565159057</v>
          </cell>
          <cell r="Y159">
            <v>1.2710328640612301</v>
          </cell>
          <cell r="Z159">
            <v>1.4930710705207599</v>
          </cell>
          <cell r="AA159">
            <v>1.7775299196935399</v>
          </cell>
          <cell r="AB159">
            <v>2.1124069317954302</v>
          </cell>
        </row>
        <row r="160">
          <cell r="A160" t="str">
            <v>Swaziland</v>
          </cell>
          <cell r="B160">
            <v>0.542593560500084</v>
          </cell>
          <cell r="C160">
            <v>0.57560172129129195</v>
          </cell>
          <cell r="D160">
            <v>0.50542916137110805</v>
          </cell>
          <cell r="E160">
            <v>0.52111159742039803</v>
          </cell>
          <cell r="F160">
            <v>0.46053582400109</v>
          </cell>
          <cell r="G160">
            <v>0.36741251512316297</v>
          </cell>
          <cell r="H160">
            <v>0.452411000164476</v>
          </cell>
          <cell r="I160">
            <v>0.584477106999999</v>
          </cell>
          <cell r="J160">
            <v>0.69581683558333296</v>
          </cell>
          <cell r="K160">
            <v>0.69854403450000102</v>
          </cell>
          <cell r="L160">
            <v>0.859905893333335</v>
          </cell>
          <cell r="M160">
            <v>0.91019054933333499</v>
          </cell>
          <cell r="N160">
            <v>1.0025855825000001</v>
          </cell>
          <cell r="O160">
            <v>1.06270353191333</v>
          </cell>
          <cell r="P160">
            <v>1.1463578924443301</v>
          </cell>
          <cell r="Q160">
            <v>1.3646292424031701</v>
          </cell>
          <cell r="R160">
            <v>1.3313085686866699</v>
          </cell>
          <cell r="S160">
            <v>1.4365149512083299</v>
          </cell>
          <cell r="T160">
            <v>1.3573296540941699</v>
          </cell>
          <cell r="U160">
            <v>1.3770982038449999</v>
          </cell>
          <cell r="V160">
            <v>1.3896442835926399</v>
          </cell>
          <cell r="W160">
            <v>1.2607199730329799</v>
          </cell>
          <cell r="X160">
            <v>1.19431369752294</v>
          </cell>
          <cell r="Y160">
            <v>1.9065395851785301</v>
          </cell>
          <cell r="Z160">
            <v>2.3861145134033102</v>
          </cell>
          <cell r="AA160">
            <v>2.6085939462446599</v>
          </cell>
          <cell r="AB160">
            <v>2.6369185294117599</v>
          </cell>
        </row>
        <row r="161">
          <cell r="A161" t="str">
            <v>Sweden</v>
          </cell>
          <cell r="B161">
            <v>131.09496071101401</v>
          </cell>
          <cell r="C161">
            <v>120.30267124029299</v>
          </cell>
          <cell r="D161">
            <v>106.434933549229</v>
          </cell>
          <cell r="E161">
            <v>97.008076067475102</v>
          </cell>
          <cell r="F161">
            <v>100.922253716008</v>
          </cell>
          <cell r="G161">
            <v>105.947918432528</v>
          </cell>
          <cell r="H161">
            <v>139.73676707943801</v>
          </cell>
          <cell r="I161">
            <v>170.30577665232599</v>
          </cell>
          <cell r="J161">
            <v>192.45661123058301</v>
          </cell>
          <cell r="K161">
            <v>202.82184720276601</v>
          </cell>
          <cell r="L161">
            <v>242.84766498449099</v>
          </cell>
          <cell r="M161">
            <v>256.34355528349198</v>
          </cell>
          <cell r="N161">
            <v>266.223851502169</v>
          </cell>
          <cell r="O161">
            <v>200.48775059273399</v>
          </cell>
          <cell r="P161">
            <v>215.56231197067601</v>
          </cell>
          <cell r="Q161">
            <v>251.034379226716</v>
          </cell>
          <cell r="R161">
            <v>272.84967992316302</v>
          </cell>
          <cell r="S161">
            <v>249.68461718560101</v>
          </cell>
          <cell r="T161">
            <v>250.02741894557701</v>
          </cell>
          <cell r="U161">
            <v>253.88137359737101</v>
          </cell>
          <cell r="V161">
            <v>242.792005612043</v>
          </cell>
          <cell r="W161">
            <v>221.87864005907801</v>
          </cell>
          <cell r="X161">
            <v>244.31389179036699</v>
          </cell>
          <cell r="Y161">
            <v>304.85402336357998</v>
          </cell>
          <cell r="Z161">
            <v>349.55738607513899</v>
          </cell>
          <cell r="AA161">
            <v>358.48131142331101</v>
          </cell>
          <cell r="AB161">
            <v>385.29267322534298</v>
          </cell>
        </row>
        <row r="162">
          <cell r="A162" t="str">
            <v>Switzerland</v>
          </cell>
          <cell r="B162">
            <v>109.397812125375</v>
          </cell>
          <cell r="C162">
            <v>100.557876339155</v>
          </cell>
          <cell r="D162">
            <v>102.187066835812</v>
          </cell>
          <cell r="E162">
            <v>101.78971963536</v>
          </cell>
          <cell r="F162">
            <v>97.426045512578199</v>
          </cell>
          <cell r="G162">
            <v>99.477584314279497</v>
          </cell>
          <cell r="H162">
            <v>142.04508413335299</v>
          </cell>
          <cell r="I162">
            <v>177.23770933623501</v>
          </cell>
          <cell r="J162">
            <v>191.97430899736599</v>
          </cell>
          <cell r="K162">
            <v>184.898139139016</v>
          </cell>
          <cell r="L162">
            <v>236.91554927907401</v>
          </cell>
          <cell r="M162">
            <v>240.33891454968301</v>
          </cell>
          <cell r="N162">
            <v>250.275714103442</v>
          </cell>
          <cell r="O162">
            <v>242.613225417292</v>
          </cell>
          <cell r="P162">
            <v>269.55571510721802</v>
          </cell>
          <cell r="Q162">
            <v>315.27611433391502</v>
          </cell>
          <cell r="R162">
            <v>302.88297416384398</v>
          </cell>
          <cell r="S162">
            <v>262.36100703470601</v>
          </cell>
          <cell r="T162">
            <v>269.598559889483</v>
          </cell>
          <cell r="U162">
            <v>265.22953442730199</v>
          </cell>
          <cell r="V162">
            <v>246.321504460684</v>
          </cell>
          <cell r="W162">
            <v>250.57030650783801</v>
          </cell>
          <cell r="X162">
            <v>277.11345651626903</v>
          </cell>
          <cell r="Y162">
            <v>323.065294743734</v>
          </cell>
          <cell r="Z162">
            <v>360.15157294890503</v>
          </cell>
          <cell r="AA162">
            <v>366.51428576173498</v>
          </cell>
          <cell r="AB162">
            <v>377.239674282409</v>
          </cell>
        </row>
        <row r="163">
          <cell r="A163" t="str">
            <v>Syrian Arab Republic</v>
          </cell>
          <cell r="B163">
            <v>12.979747295258599</v>
          </cell>
          <cell r="C163">
            <v>16.652405653212899</v>
          </cell>
          <cell r="D163">
            <v>17.4146841612298</v>
          </cell>
          <cell r="E163">
            <v>18.6491099837591</v>
          </cell>
          <cell r="F163">
            <v>19.1709929513361</v>
          </cell>
          <cell r="G163">
            <v>21.1768454298393</v>
          </cell>
          <cell r="H163">
            <v>25.428245050647401</v>
          </cell>
          <cell r="I163">
            <v>32.4966931034621</v>
          </cell>
          <cell r="J163">
            <v>16.537511896600702</v>
          </cell>
          <cell r="K163">
            <v>9.8487514822554498</v>
          </cell>
          <cell r="L163">
            <v>12.3029802842733</v>
          </cell>
          <cell r="M163">
            <v>14.156428946312101</v>
          </cell>
          <cell r="N163">
            <v>13.682913538099699</v>
          </cell>
          <cell r="O163">
            <v>13.6436337654856</v>
          </cell>
          <cell r="P163">
            <v>15.152528915317699</v>
          </cell>
          <cell r="Q163">
            <v>16.644967700249801</v>
          </cell>
          <cell r="R163">
            <v>17.834532448809799</v>
          </cell>
          <cell r="S163">
            <v>16.645774736243801</v>
          </cell>
          <cell r="T163">
            <v>16.184052650614198</v>
          </cell>
          <cell r="U163">
            <v>16.834366253138601</v>
          </cell>
          <cell r="V163">
            <v>19.860650879566801</v>
          </cell>
          <cell r="W163">
            <v>21.017070616658302</v>
          </cell>
          <cell r="X163">
            <v>22.780284028495</v>
          </cell>
          <cell r="Y163">
            <v>22.718637462376801</v>
          </cell>
          <cell r="Z163">
            <v>24.702503347452101</v>
          </cell>
          <cell r="AA163">
            <v>27.369068488986901</v>
          </cell>
          <cell r="AB163">
            <v>31.5045703753118</v>
          </cell>
        </row>
        <row r="164">
          <cell r="A164" t="str">
            <v>Taiwan, China</v>
          </cell>
          <cell r="B164">
            <v>42.289821450486798</v>
          </cell>
          <cell r="C164">
            <v>49.230619037544301</v>
          </cell>
          <cell r="D164">
            <v>49.627089368928203</v>
          </cell>
          <cell r="E164">
            <v>53.472902831827703</v>
          </cell>
          <cell r="F164">
            <v>60.424608359366601</v>
          </cell>
          <cell r="G164">
            <v>63.432916544899101</v>
          </cell>
          <cell r="H164">
            <v>76.850350221291393</v>
          </cell>
          <cell r="I164">
            <v>104.072303950269</v>
          </cell>
          <cell r="J164">
            <v>125.89176340973</v>
          </cell>
          <cell r="K164">
            <v>152.87445740055799</v>
          </cell>
          <cell r="L164">
            <v>164.78863028380999</v>
          </cell>
          <cell r="M164">
            <v>184.37093315897999</v>
          </cell>
          <cell r="N164">
            <v>218.69405795581</v>
          </cell>
          <cell r="O164">
            <v>231.03355169999901</v>
          </cell>
          <cell r="P164">
            <v>252.28251618316699</v>
          </cell>
          <cell r="Q164">
            <v>274.022432739522</v>
          </cell>
          <cell r="R164">
            <v>289.34147319938597</v>
          </cell>
          <cell r="S164">
            <v>300.81791325366299</v>
          </cell>
          <cell r="T164">
            <v>276.321080683719</v>
          </cell>
          <cell r="U164">
            <v>298.82523092184499</v>
          </cell>
          <cell r="V164">
            <v>321.37351385924097</v>
          </cell>
          <cell r="W164">
            <v>291.88927554585803</v>
          </cell>
          <cell r="X164">
            <v>294.87567349531298</v>
          </cell>
          <cell r="Y164">
            <v>299.60562662895302</v>
          </cell>
          <cell r="Z164">
            <v>322.29854594863201</v>
          </cell>
          <cell r="AA164">
            <v>346.65082771002301</v>
          </cell>
          <cell r="AB164">
            <v>355.70750886198903</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0.291336029014093</v>
          </cell>
          <cell r="O165">
            <v>0.67798032991945101</v>
          </cell>
          <cell r="P165">
            <v>0.82936571892584199</v>
          </cell>
          <cell r="Q165">
            <v>0.56930146789796299</v>
          </cell>
          <cell r="R165">
            <v>1.0516937064923999</v>
          </cell>
          <cell r="S165">
            <v>1.1212847784345401</v>
          </cell>
          <cell r="T165">
            <v>1.3200311595338099</v>
          </cell>
          <cell r="U165">
            <v>1.0866857431408901</v>
          </cell>
          <cell r="V165">
            <v>0.99096809580400202</v>
          </cell>
          <cell r="W165">
            <v>1.05684880460324</v>
          </cell>
          <cell r="X165">
            <v>1.21189187753816</v>
          </cell>
          <cell r="Y165">
            <v>1.5547349802250501</v>
          </cell>
          <cell r="Z165">
            <v>2.07321842318215</v>
          </cell>
          <cell r="AA165">
            <v>2.3107440381832798</v>
          </cell>
          <cell r="AB165">
            <v>2.8113260973802299</v>
          </cell>
        </row>
        <row r="166">
          <cell r="A166" t="str">
            <v>Tanzania</v>
          </cell>
          <cell r="B166">
            <v>5.5718330569921104</v>
          </cell>
          <cell r="C166">
            <v>6.6643783510625498</v>
          </cell>
          <cell r="D166">
            <v>7.6517803807381002</v>
          </cell>
          <cell r="E166">
            <v>7.8369759065841196</v>
          </cell>
          <cell r="F166">
            <v>7.1302652887356199</v>
          </cell>
          <cell r="G166">
            <v>6.4339083158053203</v>
          </cell>
          <cell r="H166">
            <v>8.1343317858036208</v>
          </cell>
          <cell r="I166">
            <v>4.0074965875629402</v>
          </cell>
          <cell r="J166">
            <v>6.1544777779333399</v>
          </cell>
          <cell r="K166">
            <v>5.3067576186884002</v>
          </cell>
          <cell r="L166">
            <v>4.2586537475648498</v>
          </cell>
          <cell r="M166">
            <v>4.95652947618178</v>
          </cell>
          <cell r="N166">
            <v>4.60136710221356</v>
          </cell>
          <cell r="O166">
            <v>4.2577491548844</v>
          </cell>
          <cell r="P166">
            <v>4.5108529717638302</v>
          </cell>
          <cell r="Q166">
            <v>5.6310073383724397</v>
          </cell>
          <cell r="R166">
            <v>6.4630620121794298</v>
          </cell>
          <cell r="S166">
            <v>7.61503018867925</v>
          </cell>
          <cell r="T166">
            <v>8.3648277764606505</v>
          </cell>
          <cell r="U166">
            <v>8.6345924669428307</v>
          </cell>
          <cell r="V166">
            <v>9.0792960873555497</v>
          </cell>
          <cell r="W166">
            <v>9.4426107348468893</v>
          </cell>
          <cell r="X166">
            <v>9.7921435189871406</v>
          </cell>
          <cell r="Y166">
            <v>10.276061854710999</v>
          </cell>
          <cell r="Z166">
            <v>11.338690120504101</v>
          </cell>
          <cell r="AA166">
            <v>12.6068552492364</v>
          </cell>
          <cell r="AB166">
            <v>12.7872122534515</v>
          </cell>
        </row>
        <row r="167">
          <cell r="A167" t="str">
            <v>Thailand</v>
          </cell>
          <cell r="B167">
            <v>32.353377154337302</v>
          </cell>
          <cell r="C167">
            <v>34.847911285808301</v>
          </cell>
          <cell r="D167">
            <v>36.590963430993099</v>
          </cell>
          <cell r="E167">
            <v>40.043106342157202</v>
          </cell>
          <cell r="F167">
            <v>41.798734553983202</v>
          </cell>
          <cell r="G167">
            <v>38.900399729253401</v>
          </cell>
          <cell r="H167">
            <v>43.0965809294145</v>
          </cell>
          <cell r="I167">
            <v>50.535045891151498</v>
          </cell>
          <cell r="J167">
            <v>61.666953289264001</v>
          </cell>
          <cell r="K167">
            <v>72.2511876217511</v>
          </cell>
          <cell r="L167">
            <v>85.640026515762401</v>
          </cell>
          <cell r="M167">
            <v>96.187556037250204</v>
          </cell>
          <cell r="N167">
            <v>109.426058327319</v>
          </cell>
          <cell r="O167">
            <v>121.795521009697</v>
          </cell>
          <cell r="P167">
            <v>144.307793240557</v>
          </cell>
          <cell r="Q167">
            <v>168.01856224982299</v>
          </cell>
          <cell r="R167">
            <v>181.94762666986799</v>
          </cell>
          <cell r="S167">
            <v>150.89145305781699</v>
          </cell>
          <cell r="T167">
            <v>111.859659430401</v>
          </cell>
          <cell r="U167">
            <v>122.629745730968</v>
          </cell>
          <cell r="V167">
            <v>122.725247705559</v>
          </cell>
          <cell r="W167">
            <v>115.536405150354</v>
          </cell>
          <cell r="X167">
            <v>126.876918690024</v>
          </cell>
          <cell r="Y167">
            <v>142.640054927991</v>
          </cell>
          <cell r="Z167">
            <v>161.34901430734499</v>
          </cell>
          <cell r="AA167">
            <v>176.221706973278</v>
          </cell>
          <cell r="AB167">
            <v>206.25791974656801</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0.27013121372697402</v>
          </cell>
          <cell r="V168">
            <v>0.31630000000000003</v>
          </cell>
          <cell r="W168">
            <v>0.3679</v>
          </cell>
          <cell r="X168">
            <v>0.34329999999999999</v>
          </cell>
          <cell r="Y168">
            <v>0.3357</v>
          </cell>
          <cell r="Z168">
            <v>0.33860000000000001</v>
          </cell>
          <cell r="AA168">
            <v>0.34989999999999999</v>
          </cell>
          <cell r="AB168">
            <v>0.35572274123404801</v>
          </cell>
        </row>
        <row r="169">
          <cell r="A169" t="str">
            <v>Togo</v>
          </cell>
          <cell r="B169">
            <v>1.1424627923334301</v>
          </cell>
          <cell r="C169">
            <v>0.94866561815442096</v>
          </cell>
          <cell r="D169">
            <v>0.79979087591340403</v>
          </cell>
          <cell r="E169">
            <v>0.75065623773391299</v>
          </cell>
          <cell r="F169">
            <v>0.66316021412817805</v>
          </cell>
          <cell r="G169">
            <v>0.72067975351855496</v>
          </cell>
          <cell r="H169">
            <v>1.0609295265376799</v>
          </cell>
          <cell r="I169">
            <v>1.2490846720170401</v>
          </cell>
          <cell r="J169">
            <v>1.5178166942259299</v>
          </cell>
          <cell r="K169">
            <v>1.4892560249275399</v>
          </cell>
          <cell r="L169">
            <v>1.7890466359724899</v>
          </cell>
          <cell r="M169">
            <v>1.76759329596085</v>
          </cell>
          <cell r="N169">
            <v>1.85362732454316</v>
          </cell>
          <cell r="O169">
            <v>1.41282240577784</v>
          </cell>
          <cell r="P169">
            <v>1.09503882054378</v>
          </cell>
          <cell r="Q169">
            <v>1.4462060263737999</v>
          </cell>
          <cell r="R169">
            <v>1.58071172358882</v>
          </cell>
          <cell r="S169">
            <v>1.60975994850731</v>
          </cell>
          <cell r="T169">
            <v>1.52352446489652</v>
          </cell>
          <cell r="U169">
            <v>1.52878695426758</v>
          </cell>
          <cell r="V169">
            <v>1.29858520205881</v>
          </cell>
          <cell r="W169">
            <v>1.33358255793169</v>
          </cell>
          <cell r="X169">
            <v>1.47878229052148</v>
          </cell>
          <cell r="Y169">
            <v>1.6773540474629201</v>
          </cell>
          <cell r="Z169">
            <v>1.93990683320055</v>
          </cell>
          <cell r="AA169">
            <v>2.1117660833707701</v>
          </cell>
          <cell r="AB169">
            <v>2.2104077607359698</v>
          </cell>
        </row>
        <row r="170">
          <cell r="A170" t="str">
            <v>Tonga</v>
          </cell>
          <cell r="B170">
            <v>5.6081433643043799E-2</v>
          </cell>
          <cell r="C170">
            <v>6.2258808076529198E-2</v>
          </cell>
          <cell r="D170">
            <v>6.2052999946660303E-2</v>
          </cell>
          <cell r="E170">
            <v>6.0875948756832499E-2</v>
          </cell>
          <cell r="F170">
            <v>6.4212159437341002E-2</v>
          </cell>
          <cell r="G170">
            <v>6.0036476190785198E-2</v>
          </cell>
          <cell r="H170">
            <v>7.1350298398943898E-2</v>
          </cell>
          <cell r="I170">
            <v>7.7341602366520407E-2</v>
          </cell>
          <cell r="J170">
            <v>9.0926056077810999E-2</v>
          </cell>
          <cell r="K170">
            <v>0.110070557476212</v>
          </cell>
          <cell r="L170">
            <v>0.11304216441169899</v>
          </cell>
          <cell r="M170">
            <v>0.13503280151365599</v>
          </cell>
          <cell r="N170">
            <v>0.140232717243402</v>
          </cell>
          <cell r="O170">
            <v>0.14490605348845301</v>
          </cell>
          <cell r="P170">
            <v>0.14941713121693301</v>
          </cell>
          <cell r="Q170">
            <v>0.16081118930562199</v>
          </cell>
          <cell r="R170">
            <v>0.17458493600067301</v>
          </cell>
          <cell r="S170">
            <v>0.17297611152509099</v>
          </cell>
          <cell r="T170">
            <v>0.167164185898206</v>
          </cell>
          <cell r="U170">
            <v>0.155101485088258</v>
          </cell>
          <cell r="V170">
            <v>0.158134356848495</v>
          </cell>
          <cell r="W170">
            <v>0.14162418557678699</v>
          </cell>
          <cell r="X170">
            <v>0.142577775438747</v>
          </cell>
          <cell r="Y170">
            <v>0.15920269222838801</v>
          </cell>
          <cell r="Z170">
            <v>0.182078015714908</v>
          </cell>
          <cell r="AA170">
            <v>0.215388457520749</v>
          </cell>
          <cell r="AB170">
            <v>0.224055453623308</v>
          </cell>
        </row>
        <row r="171">
          <cell r="A171" t="str">
            <v>Trinidad and Tobago</v>
          </cell>
          <cell r="B171">
            <v>6.2357914188785797</v>
          </cell>
          <cell r="C171">
            <v>6.9922497221529696</v>
          </cell>
          <cell r="D171">
            <v>8.1402913432005608</v>
          </cell>
          <cell r="E171">
            <v>7.7638746914913401</v>
          </cell>
          <cell r="F171">
            <v>7.7570413584295403</v>
          </cell>
          <cell r="G171">
            <v>7.5296663674646096</v>
          </cell>
          <cell r="H171">
            <v>4.7943612381183103</v>
          </cell>
          <cell r="I171">
            <v>4.79775012709697</v>
          </cell>
          <cell r="J171">
            <v>4.5012240589435297</v>
          </cell>
          <cell r="K171">
            <v>4.3230352941176502</v>
          </cell>
          <cell r="L171">
            <v>5.0680705882352903</v>
          </cell>
          <cell r="M171">
            <v>5.2032235294117699</v>
          </cell>
          <cell r="N171">
            <v>5.3182588235294102</v>
          </cell>
          <cell r="O171">
            <v>4.5813599579899202</v>
          </cell>
          <cell r="P171">
            <v>4.9471815063893203</v>
          </cell>
          <cell r="Q171">
            <v>5.3292178965457104</v>
          </cell>
          <cell r="R171">
            <v>5.7595704959659804</v>
          </cell>
          <cell r="S171">
            <v>5.7377712171691497</v>
          </cell>
          <cell r="T171">
            <v>6.0433580041666604</v>
          </cell>
          <cell r="U171">
            <v>6.8076438793333303</v>
          </cell>
          <cell r="V171">
            <v>8.1565156001416703</v>
          </cell>
          <cell r="W171">
            <v>9.5045931534454393</v>
          </cell>
          <cell r="X171">
            <v>9.7091573083306599</v>
          </cell>
          <cell r="Y171">
            <v>12.022275828314701</v>
          </cell>
          <cell r="Z171">
            <v>13.5274038813264</v>
          </cell>
          <cell r="AA171">
            <v>16.211915800388599</v>
          </cell>
          <cell r="AB171">
            <v>19.934936507936499</v>
          </cell>
        </row>
        <row r="172">
          <cell r="A172" t="str">
            <v>Tunisia</v>
          </cell>
          <cell r="B172">
            <v>8.7419751357860704</v>
          </cell>
          <cell r="C172">
            <v>8.4285132450859308</v>
          </cell>
          <cell r="D172">
            <v>8.1334016737237498</v>
          </cell>
          <cell r="E172">
            <v>8.3501774849304393</v>
          </cell>
          <cell r="F172">
            <v>8.2548923766962297</v>
          </cell>
          <cell r="G172">
            <v>8.4100663922611307</v>
          </cell>
          <cell r="H172">
            <v>9.0181359897143292</v>
          </cell>
          <cell r="I172">
            <v>9.6962714228153892</v>
          </cell>
          <cell r="J172">
            <v>10.096292785504399</v>
          </cell>
          <cell r="K172">
            <v>10.101970240992999</v>
          </cell>
          <cell r="L172">
            <v>12.314357281111199</v>
          </cell>
          <cell r="M172">
            <v>13.0097339390007</v>
          </cell>
          <cell r="N172">
            <v>18.272274988692899</v>
          </cell>
          <cell r="O172">
            <v>14.608946896482999</v>
          </cell>
          <cell r="P172">
            <v>15.6324634242784</v>
          </cell>
          <cell r="Q172">
            <v>18.0289701839712</v>
          </cell>
          <cell r="R172">
            <v>19.587322786110501</v>
          </cell>
          <cell r="S172">
            <v>18.8970069626548</v>
          </cell>
          <cell r="T172">
            <v>19.835326182521499</v>
          </cell>
          <cell r="U172">
            <v>20.7603500504881</v>
          </cell>
          <cell r="V172">
            <v>19.455599300087499</v>
          </cell>
          <cell r="W172">
            <v>19.988322791408901</v>
          </cell>
          <cell r="X172">
            <v>21.053948232204899</v>
          </cell>
          <cell r="Y172">
            <v>25.000265174789099</v>
          </cell>
          <cell r="Z172">
            <v>28.129265355278999</v>
          </cell>
          <cell r="AA172">
            <v>28.958917835671301</v>
          </cell>
          <cell r="AB172">
            <v>30.619901838582301</v>
          </cell>
        </row>
        <row r="173">
          <cell r="A173" t="str">
            <v>Turkey</v>
          </cell>
          <cell r="B173">
            <v>70.119332003740894</v>
          </cell>
          <cell r="C173">
            <v>71.040533375736004</v>
          </cell>
          <cell r="D173">
            <v>64.546082497481194</v>
          </cell>
          <cell r="E173">
            <v>61.678317092703097</v>
          </cell>
          <cell r="F173">
            <v>59.990390704605801</v>
          </cell>
          <cell r="G173">
            <v>67.114863047808697</v>
          </cell>
          <cell r="H173">
            <v>75.495983572484306</v>
          </cell>
          <cell r="I173">
            <v>86.284064665127005</v>
          </cell>
          <cell r="J173">
            <v>89.217421322133205</v>
          </cell>
          <cell r="K173">
            <v>106.330150068213</v>
          </cell>
          <cell r="L173">
            <v>149.19726703359299</v>
          </cell>
          <cell r="M173">
            <v>147.75579482168999</v>
          </cell>
          <cell r="N173">
            <v>156.173118125982</v>
          </cell>
          <cell r="O173">
            <v>177.00378234755601</v>
          </cell>
          <cell r="P173">
            <v>128.08873056780399</v>
          </cell>
          <cell r="Q173">
            <v>166.442966293099</v>
          </cell>
          <cell r="R173">
            <v>178.06089849447301</v>
          </cell>
          <cell r="S173">
            <v>186.06096366755099</v>
          </cell>
          <cell r="T173">
            <v>197.586629043089</v>
          </cell>
          <cell r="U173">
            <v>181.689987645249</v>
          </cell>
          <cell r="V173">
            <v>198.23039419168299</v>
          </cell>
          <cell r="W173">
            <v>143.09610503356001</v>
          </cell>
          <cell r="X173">
            <v>182.973426327883</v>
          </cell>
          <cell r="Y173">
            <v>240.59631347464199</v>
          </cell>
          <cell r="Z173">
            <v>302.561408378198</v>
          </cell>
          <cell r="AA173">
            <v>362.46130461630003</v>
          </cell>
          <cell r="AB173">
            <v>392.42413112811897</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0.95061996705966001</v>
          </cell>
          <cell r="O174">
            <v>5.3627779198428902</v>
          </cell>
          <cell r="P174">
            <v>3.6333333333333302</v>
          </cell>
          <cell r="Q174">
            <v>5.8738738738738698</v>
          </cell>
          <cell r="R174">
            <v>2.3792817679558</v>
          </cell>
          <cell r="S174">
            <v>2.6811425209830899</v>
          </cell>
          <cell r="T174">
            <v>2.8618819051946902</v>
          </cell>
          <cell r="U174">
            <v>3.8571153846153798</v>
          </cell>
          <cell r="V174">
            <v>5.0221153846153799</v>
          </cell>
          <cell r="W174">
            <v>6.9334615384615397</v>
          </cell>
          <cell r="X174">
            <v>8.6999999999999993</v>
          </cell>
          <cell r="Y174">
            <v>11.4242307692308</v>
          </cell>
          <cell r="Z174">
            <v>14.195576923076899</v>
          </cell>
          <cell r="AA174">
            <v>17.174423076923102</v>
          </cell>
          <cell r="AB174">
            <v>21.845866153846199</v>
          </cell>
        </row>
        <row r="175">
          <cell r="A175" t="str">
            <v>Uganda</v>
          </cell>
          <cell r="B175">
            <v>4.6099590122603198</v>
          </cell>
          <cell r="C175">
            <v>7.4637444741896299</v>
          </cell>
          <cell r="D175">
            <v>5.1789247371928298</v>
          </cell>
          <cell r="E175">
            <v>5.9236067255473603</v>
          </cell>
          <cell r="F175">
            <v>4.5565928221620897</v>
          </cell>
          <cell r="G175">
            <v>4.1698706873309002</v>
          </cell>
          <cell r="H175">
            <v>4.1542634381374404</v>
          </cell>
          <cell r="I175">
            <v>6.6990606968917197</v>
          </cell>
          <cell r="J175">
            <v>6.9395052789787304</v>
          </cell>
          <cell r="K175">
            <v>5.62609916606496</v>
          </cell>
          <cell r="L175">
            <v>4.5892753882957802</v>
          </cell>
          <cell r="M175">
            <v>1.83543371677066</v>
          </cell>
          <cell r="N175">
            <v>2.7561185067384302</v>
          </cell>
          <cell r="O175">
            <v>3.0998329964046301</v>
          </cell>
          <cell r="P175">
            <v>3.82662453478228</v>
          </cell>
          <cell r="Q175">
            <v>5.5818892165538099</v>
          </cell>
          <cell r="R175">
            <v>5.8857953350527801</v>
          </cell>
          <cell r="S175">
            <v>6.1248606889524</v>
          </cell>
          <cell r="T175">
            <v>6.5762577467192198</v>
          </cell>
          <cell r="U175">
            <v>6.00766009917354</v>
          </cell>
          <cell r="V175">
            <v>5.9100236917645903</v>
          </cell>
          <cell r="W175">
            <v>5.6498800665586799</v>
          </cell>
          <cell r="X175">
            <v>5.8345259570674601</v>
          </cell>
          <cell r="Y175">
            <v>6.2429451078925</v>
          </cell>
          <cell r="Z175">
            <v>6.8174198114879099</v>
          </cell>
          <cell r="AA175">
            <v>8.7338409093309401</v>
          </cell>
          <cell r="AB175">
            <v>9.4426518469453207</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20.784329458197899</v>
          </cell>
          <cell r="O176">
            <v>29.654599999999999</v>
          </cell>
          <cell r="P176">
            <v>36.477848484848501</v>
          </cell>
          <cell r="Q176">
            <v>37.023036492887698</v>
          </cell>
          <cell r="R176">
            <v>44.596897020197297</v>
          </cell>
          <cell r="S176">
            <v>50.1490531302371</v>
          </cell>
          <cell r="T176">
            <v>41.891792568395303</v>
          </cell>
          <cell r="U176">
            <v>31.5687320821397</v>
          </cell>
          <cell r="V176">
            <v>31.261718319179401</v>
          </cell>
          <cell r="W176">
            <v>38.008637057443899</v>
          </cell>
          <cell r="X176">
            <v>42.392896031239403</v>
          </cell>
          <cell r="Y176">
            <v>50.132953288202998</v>
          </cell>
          <cell r="Z176">
            <v>64.883060725700304</v>
          </cell>
          <cell r="AA176">
            <v>86.044373185710995</v>
          </cell>
          <cell r="AB176">
            <v>106.072018742952</v>
          </cell>
        </row>
        <row r="177">
          <cell r="A177" t="str">
            <v>United Arab Emirates</v>
          </cell>
          <cell r="B177">
            <v>29.625623351427301</v>
          </cell>
          <cell r="C177">
            <v>32.9882861204796</v>
          </cell>
          <cell r="D177">
            <v>30.6763821425717</v>
          </cell>
          <cell r="E177">
            <v>28.1084164810819</v>
          </cell>
          <cell r="F177">
            <v>27.8646146172476</v>
          </cell>
          <cell r="G177">
            <v>27.349496437360099</v>
          </cell>
          <cell r="H177">
            <v>21.674203707275701</v>
          </cell>
          <cell r="I177">
            <v>23.798964103423401</v>
          </cell>
          <cell r="J177">
            <v>24.1895949222233</v>
          </cell>
          <cell r="K177">
            <v>27.921547233311799</v>
          </cell>
          <cell r="L177">
            <v>35.984996458730599</v>
          </cell>
          <cell r="M177">
            <v>33.1925796785617</v>
          </cell>
          <cell r="N177">
            <v>33.488068788423298</v>
          </cell>
          <cell r="O177">
            <v>36.720933537678803</v>
          </cell>
          <cell r="P177">
            <v>37.439124207036798</v>
          </cell>
          <cell r="Q177">
            <v>40.725608276072698</v>
          </cell>
          <cell r="R177">
            <v>48.005720512121997</v>
          </cell>
          <cell r="S177">
            <v>51.215527104331301</v>
          </cell>
          <cell r="T177">
            <v>48.514178352620803</v>
          </cell>
          <cell r="U177">
            <v>55.1814438393465</v>
          </cell>
          <cell r="V177">
            <v>70.221216473791699</v>
          </cell>
          <cell r="W177">
            <v>68.676848876786906</v>
          </cell>
          <cell r="X177">
            <v>75.284626957113701</v>
          </cell>
          <cell r="Y177">
            <v>88.578884955752201</v>
          </cell>
          <cell r="Z177">
            <v>103.78414091218499</v>
          </cell>
          <cell r="AA177">
            <v>130.255903335602</v>
          </cell>
          <cell r="AB177">
            <v>168.26258606382399</v>
          </cell>
        </row>
        <row r="178">
          <cell r="A178" t="str">
            <v>United Kingdom</v>
          </cell>
          <cell r="B178">
            <v>536.90580843586702</v>
          </cell>
          <cell r="C178">
            <v>513.37226211684595</v>
          </cell>
          <cell r="D178">
            <v>485.240411684469</v>
          </cell>
          <cell r="E178">
            <v>459.608020927523</v>
          </cell>
          <cell r="F178">
            <v>433.81816933813099</v>
          </cell>
          <cell r="G178">
            <v>460.54645470736602</v>
          </cell>
          <cell r="H178">
            <v>560.07673905425702</v>
          </cell>
          <cell r="I178">
            <v>688.68485842749999</v>
          </cell>
          <cell r="J178">
            <v>835.5205784625</v>
          </cell>
          <cell r="K178">
            <v>844.31768010333303</v>
          </cell>
          <cell r="L178">
            <v>996.15559413333301</v>
          </cell>
          <cell r="M178">
            <v>1038.7602718999999</v>
          </cell>
          <cell r="N178">
            <v>1080.45488637167</v>
          </cell>
          <cell r="O178">
            <v>965.28189734666705</v>
          </cell>
          <cell r="P178">
            <v>1042.98930969</v>
          </cell>
          <cell r="Q178">
            <v>1136.0966479333299</v>
          </cell>
          <cell r="R178">
            <v>1194.9691221066701</v>
          </cell>
          <cell r="S178">
            <v>1328.48835783</v>
          </cell>
          <cell r="T178">
            <v>1425.83253702</v>
          </cell>
          <cell r="U178">
            <v>1467.0286281025001</v>
          </cell>
          <cell r="V178">
            <v>1445.1922208349999</v>
          </cell>
          <cell r="W178">
            <v>1435.6255546325001</v>
          </cell>
          <cell r="X178">
            <v>1574.470198475</v>
          </cell>
          <cell r="Y178">
            <v>1814.6381745066701</v>
          </cell>
          <cell r="Z178">
            <v>2155.1621586000001</v>
          </cell>
          <cell r="AA178">
            <v>2230.6081367158299</v>
          </cell>
          <cell r="AB178">
            <v>2373.6851791499998</v>
          </cell>
        </row>
        <row r="179">
          <cell r="A179" t="str">
            <v>United States</v>
          </cell>
          <cell r="B179">
            <v>2789.5250027895299</v>
          </cell>
          <cell r="C179">
            <v>3128.42500312843</v>
          </cell>
          <cell r="D179">
            <v>3255.0250032550298</v>
          </cell>
          <cell r="E179">
            <v>3536.6750035366799</v>
          </cell>
          <cell r="F179">
            <v>3933.17500163882</v>
          </cell>
          <cell r="G179">
            <v>4220.25</v>
          </cell>
          <cell r="H179">
            <v>4462.8249999999998</v>
          </cell>
          <cell r="I179">
            <v>4739.4750000000004</v>
          </cell>
          <cell r="J179">
            <v>5103.75</v>
          </cell>
          <cell r="K179">
            <v>5484.35</v>
          </cell>
          <cell r="L179">
            <v>5803.0749999999998</v>
          </cell>
          <cell r="M179">
            <v>5995.9250000000002</v>
          </cell>
          <cell r="N179">
            <v>6337.75</v>
          </cell>
          <cell r="O179">
            <v>6657.4</v>
          </cell>
          <cell r="P179">
            <v>7072.2250000000004</v>
          </cell>
          <cell r="Q179">
            <v>7397.65</v>
          </cell>
          <cell r="R179">
            <v>7816.8249999999998</v>
          </cell>
          <cell r="S179">
            <v>8304.3250000000007</v>
          </cell>
          <cell r="T179">
            <v>8746.9750000000004</v>
          </cell>
          <cell r="U179">
            <v>9268.4249999999993</v>
          </cell>
          <cell r="V179">
            <v>9816.9750000000004</v>
          </cell>
          <cell r="W179">
            <v>10127.950000000001</v>
          </cell>
          <cell r="X179">
            <v>10469.6</v>
          </cell>
          <cell r="Y179">
            <v>10960.75</v>
          </cell>
          <cell r="Z179">
            <v>11712.475</v>
          </cell>
          <cell r="AA179">
            <v>12455.825000000001</v>
          </cell>
          <cell r="AB179">
            <v>13244.55</v>
          </cell>
        </row>
        <row r="180">
          <cell r="A180" t="str">
            <v>Uruguay</v>
          </cell>
          <cell r="B180">
            <v>10.140059736994999</v>
          </cell>
          <cell r="C180">
            <v>11.3172838689737</v>
          </cell>
          <cell r="D180">
            <v>9.2520491838072108</v>
          </cell>
          <cell r="E180">
            <v>5.0786624700225502</v>
          </cell>
          <cell r="F180">
            <v>4.8293836262984602</v>
          </cell>
          <cell r="G180">
            <v>4.7189295873470201</v>
          </cell>
          <cell r="H180">
            <v>5.8586155397733304</v>
          </cell>
          <cell r="I180">
            <v>7.3299382409467899</v>
          </cell>
          <cell r="J180">
            <v>7.5834922036578902</v>
          </cell>
          <cell r="K180">
            <v>7.9922186078437099</v>
          </cell>
          <cell r="L180">
            <v>9.2988071908168308</v>
          </cell>
          <cell r="M180">
            <v>11.2061758477999</v>
          </cell>
          <cell r="N180">
            <v>12.878150819996799</v>
          </cell>
          <cell r="O180">
            <v>15.0021382400392</v>
          </cell>
          <cell r="P180">
            <v>17.474590050721201</v>
          </cell>
          <cell r="Q180">
            <v>19.2976630965506</v>
          </cell>
          <cell r="R180">
            <v>20.515457255754601</v>
          </cell>
          <cell r="S180">
            <v>21.704001623978399</v>
          </cell>
          <cell r="T180">
            <v>22.3709583887062</v>
          </cell>
          <cell r="U180">
            <v>20.913375252440598</v>
          </cell>
          <cell r="V180">
            <v>20.085559801949199</v>
          </cell>
          <cell r="W180">
            <v>18.5606449126381</v>
          </cell>
          <cell r="X180">
            <v>12.0892537059913</v>
          </cell>
          <cell r="Y180">
            <v>11.210626974177201</v>
          </cell>
          <cell r="Z180">
            <v>13.2679973977425</v>
          </cell>
          <cell r="AA180">
            <v>16.877690073567098</v>
          </cell>
          <cell r="AB180">
            <v>19.2210197573811</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3.5709614135704899</v>
          </cell>
          <cell r="O181">
            <v>5.5018808911860004</v>
          </cell>
          <cell r="P181">
            <v>6.5213301150498797</v>
          </cell>
          <cell r="Q181">
            <v>10.1677564012872</v>
          </cell>
          <cell r="R181">
            <v>13.922375436300801</v>
          </cell>
          <cell r="S181">
            <v>14.7046106676083</v>
          </cell>
          <cell r="T181">
            <v>14.9481355902386</v>
          </cell>
          <cell r="U181">
            <v>17.041418664052699</v>
          </cell>
          <cell r="V181">
            <v>13.7173361625178</v>
          </cell>
          <cell r="W181">
            <v>11.6316943458627</v>
          </cell>
          <cell r="X181">
            <v>9.6570675833102992</v>
          </cell>
          <cell r="Y181">
            <v>10.128671285056599</v>
          </cell>
          <cell r="Z181">
            <v>12.0014530753682</v>
          </cell>
          <cell r="AA181">
            <v>13.6695664677547</v>
          </cell>
          <cell r="AB181">
            <v>16.0882491644625</v>
          </cell>
        </row>
        <row r="182">
          <cell r="A182" t="str">
            <v>Vanuatu</v>
          </cell>
          <cell r="B182">
            <v>0.108138398406475</v>
          </cell>
          <cell r="C182">
            <v>0.10152457160320399</v>
          </cell>
          <cell r="D182">
            <v>0.102166268610503</v>
          </cell>
          <cell r="E182">
            <v>0.104747876605656</v>
          </cell>
          <cell r="F182">
            <v>0.12751071592506399</v>
          </cell>
          <cell r="G182">
            <v>0.121221140517565</v>
          </cell>
          <cell r="H182">
            <v>0.11773876877273</v>
          </cell>
          <cell r="I182">
            <v>0.125130164109062</v>
          </cell>
          <cell r="J182">
            <v>0.14736055996893899</v>
          </cell>
          <cell r="K182">
            <v>0.14463702190039299</v>
          </cell>
          <cell r="L182">
            <v>0.156799456988896</v>
          </cell>
          <cell r="M182">
            <v>0.186934913403663</v>
          </cell>
          <cell r="N182">
            <v>0.19515825652670801</v>
          </cell>
          <cell r="O182">
            <v>0.20096507507113001</v>
          </cell>
          <cell r="P182">
            <v>0.219894005125845</v>
          </cell>
          <cell r="Q182">
            <v>0.23380170784097401</v>
          </cell>
          <cell r="R182">
            <v>0.245287379994999</v>
          </cell>
          <cell r="S182">
            <v>0.25588607466673302</v>
          </cell>
          <cell r="T182">
            <v>0.25426182115379498</v>
          </cell>
          <cell r="U182">
            <v>0.25100802235858199</v>
          </cell>
          <cell r="V182">
            <v>0.244557174237477</v>
          </cell>
          <cell r="W182">
            <v>0.23496258064516101</v>
          </cell>
          <cell r="X182">
            <v>0.229557346232594</v>
          </cell>
          <cell r="Y182">
            <v>0.27975475185334098</v>
          </cell>
          <cell r="Z182">
            <v>0.32973432328473001</v>
          </cell>
          <cell r="AA182">
            <v>0.367748579274573</v>
          </cell>
          <cell r="AB182">
            <v>0.38720681505801802</v>
          </cell>
        </row>
        <row r="183">
          <cell r="A183" t="str">
            <v>Venezuela, RB</v>
          </cell>
          <cell r="B183">
            <v>69.842745826633404</v>
          </cell>
          <cell r="C183">
            <v>78.369246919443</v>
          </cell>
          <cell r="D183">
            <v>79.999998222621997</v>
          </cell>
          <cell r="E183">
            <v>79.674755735149006</v>
          </cell>
          <cell r="F183">
            <v>59.8609764528412</v>
          </cell>
          <cell r="G183">
            <v>61.9654666666667</v>
          </cell>
          <cell r="H183">
            <v>60.516133230957799</v>
          </cell>
          <cell r="I183">
            <v>48.029034482758597</v>
          </cell>
          <cell r="J183">
            <v>60.226413793103397</v>
          </cell>
          <cell r="K183">
            <v>44.672020112392801</v>
          </cell>
          <cell r="L183">
            <v>48.392781316348199</v>
          </cell>
          <cell r="M183">
            <v>53.391915641476302</v>
          </cell>
          <cell r="N183">
            <v>60.409356725146203</v>
          </cell>
          <cell r="O183">
            <v>59.868276619099902</v>
          </cell>
          <cell r="P183">
            <v>58.338937457969102</v>
          </cell>
          <cell r="Q183">
            <v>77.320259887005605</v>
          </cell>
          <cell r="R183">
            <v>70.794716432088606</v>
          </cell>
          <cell r="S183">
            <v>85.837385778750999</v>
          </cell>
          <cell r="T183">
            <v>91.331203433162898</v>
          </cell>
          <cell r="U183">
            <v>97.976886247317097</v>
          </cell>
          <cell r="V183">
            <v>117.152783374759</v>
          </cell>
          <cell r="W183">
            <v>122.871560053369</v>
          </cell>
          <cell r="X183">
            <v>92.888895971158306</v>
          </cell>
          <cell r="Y183">
            <v>83.442413153235293</v>
          </cell>
          <cell r="Z183">
            <v>112.799899230439</v>
          </cell>
          <cell r="AA183">
            <v>143.443430273204</v>
          </cell>
          <cell r="AB183">
            <v>181.60807441860501</v>
          </cell>
        </row>
        <row r="184">
          <cell r="A184" t="str">
            <v>Vietnam</v>
          </cell>
          <cell r="B184">
            <v>27.846626139376198</v>
          </cell>
          <cell r="C184">
            <v>13.875014719423501</v>
          </cell>
          <cell r="D184">
            <v>18.404943852510002</v>
          </cell>
          <cell r="E184">
            <v>27.725834965200001</v>
          </cell>
          <cell r="F184">
            <v>48.176689869460503</v>
          </cell>
          <cell r="G184">
            <v>14.9992421681154</v>
          </cell>
          <cell r="H184">
            <v>33.872677273220503</v>
          </cell>
          <cell r="I184">
            <v>42.045011704520803</v>
          </cell>
          <cell r="J184">
            <v>23.234130859375</v>
          </cell>
          <cell r="K184">
            <v>6.2933109388464104</v>
          </cell>
          <cell r="L184">
            <v>6.4717448956846599</v>
          </cell>
          <cell r="M184">
            <v>7.6423965137307199</v>
          </cell>
          <cell r="N184">
            <v>9.86699775267188</v>
          </cell>
          <cell r="O184">
            <v>13.1809556626714</v>
          </cell>
          <cell r="P184">
            <v>16.2788181054263</v>
          </cell>
          <cell r="Q184">
            <v>20.737012318496401</v>
          </cell>
          <cell r="R184">
            <v>24.657335291472599</v>
          </cell>
          <cell r="S184">
            <v>26.843623395149901</v>
          </cell>
          <cell r="T184">
            <v>27.2095266807356</v>
          </cell>
          <cell r="U184">
            <v>28.6837279910111</v>
          </cell>
          <cell r="V184">
            <v>31.195607856503599</v>
          </cell>
          <cell r="W184">
            <v>32.504267041938803</v>
          </cell>
          <cell r="X184">
            <v>35.147899990615699</v>
          </cell>
          <cell r="Y184">
            <v>39.629851932787602</v>
          </cell>
          <cell r="Z184">
            <v>45.547853837178501</v>
          </cell>
          <cell r="AA184">
            <v>53.052506253770702</v>
          </cell>
          <cell r="AB184">
            <v>60.995258733934001</v>
          </cell>
        </row>
        <row r="185">
          <cell r="A185" t="str">
            <v>Yemen, Rep.</v>
          </cell>
          <cell r="B185">
            <v>3.96873651052899</v>
          </cell>
          <cell r="C185">
            <v>5.1160659443186596</v>
          </cell>
          <cell r="D185">
            <v>6.2154923407733902</v>
          </cell>
          <cell r="E185">
            <v>6.7985862443388898</v>
          </cell>
          <cell r="F185">
            <v>6.7384594650197798</v>
          </cell>
          <cell r="G185">
            <v>6.2282679332849504</v>
          </cell>
          <cell r="H185">
            <v>5.8175320894193501</v>
          </cell>
          <cell r="I185">
            <v>6.2551138878219197</v>
          </cell>
          <cell r="J185">
            <v>8.2802804168539907</v>
          </cell>
          <cell r="K185">
            <v>7.8105868378321901</v>
          </cell>
          <cell r="L185">
            <v>10.729960690480301</v>
          </cell>
          <cell r="M185">
            <v>12.5313905079101</v>
          </cell>
          <cell r="N185">
            <v>16.021898417985</v>
          </cell>
          <cell r="O185">
            <v>19.904579517069099</v>
          </cell>
          <cell r="P185">
            <v>25.861865112406299</v>
          </cell>
          <cell r="Q185">
            <v>12.7566172839506</v>
          </cell>
          <cell r="R185">
            <v>6.4250853989664503</v>
          </cell>
          <cell r="S185">
            <v>6.79724671307038</v>
          </cell>
          <cell r="T185">
            <v>6.2127907889670997</v>
          </cell>
          <cell r="U185">
            <v>7.5297760894571999</v>
          </cell>
          <cell r="V185">
            <v>9.56140372670807</v>
          </cell>
          <cell r="W185">
            <v>9.5326634655284792</v>
          </cell>
          <cell r="X185">
            <v>9.9845122350496105</v>
          </cell>
          <cell r="Y185">
            <v>11.8694097446194</v>
          </cell>
          <cell r="Z185">
            <v>13.5646911796631</v>
          </cell>
          <cell r="AA185">
            <v>15.193130920816101</v>
          </cell>
          <cell r="AB185">
            <v>18.699555547919701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row>
        <row r="187">
          <cell r="A187" t="str">
            <v>Zambia</v>
          </cell>
          <cell r="B187">
            <v>3.8857648</v>
          </cell>
          <cell r="C187">
            <v>4.0133260000000002</v>
          </cell>
          <cell r="D187">
            <v>3.8728935</v>
          </cell>
          <cell r="E187">
            <v>3.3431275999999999</v>
          </cell>
          <cell r="F187">
            <v>2.7480463000000102</v>
          </cell>
          <cell r="G187">
            <v>2.6060319999999999</v>
          </cell>
          <cell r="H187">
            <v>1.7954435</v>
          </cell>
          <cell r="I187">
            <v>2.225025</v>
          </cell>
          <cell r="J187">
            <v>3.7480768000000002</v>
          </cell>
          <cell r="K187">
            <v>3.9946358766468801</v>
          </cell>
          <cell r="L187">
            <v>3.7382878272640201</v>
          </cell>
          <cell r="M187">
            <v>3.3768100247524799</v>
          </cell>
          <cell r="N187">
            <v>3.3075725900116102</v>
          </cell>
          <cell r="O187">
            <v>3.2484131854644298</v>
          </cell>
          <cell r="P187">
            <v>3.3469765486329002</v>
          </cell>
          <cell r="Q187">
            <v>3.47037601720948</v>
          </cell>
          <cell r="R187">
            <v>3.2714472468056202</v>
          </cell>
          <cell r="S187">
            <v>3.9104467600795201</v>
          </cell>
          <cell r="T187">
            <v>3.23769895445681</v>
          </cell>
          <cell r="U187">
            <v>3.13189786129655</v>
          </cell>
          <cell r="V187">
            <v>3.2377226278014701</v>
          </cell>
          <cell r="W187">
            <v>3.6399834520748899</v>
          </cell>
          <cell r="X187">
            <v>3.77538611495953</v>
          </cell>
          <cell r="Y187">
            <v>4.3259768977702899</v>
          </cell>
          <cell r="Z187">
            <v>5.4395554227457499</v>
          </cell>
          <cell r="AA187">
            <v>7.2714794435401799</v>
          </cell>
          <cell r="AB187">
            <v>10.9419168453837</v>
          </cell>
        </row>
        <row r="188">
          <cell r="A188" t="str">
            <v>Zimbabwe</v>
          </cell>
          <cell r="B188">
            <v>5.3545401000000004</v>
          </cell>
          <cell r="C188">
            <v>6.4358294000000003</v>
          </cell>
          <cell r="D188">
            <v>6.8626385000000001</v>
          </cell>
          <cell r="E188">
            <v>6.2397869999999704</v>
          </cell>
          <cell r="F188">
            <v>5.1468948000000196</v>
          </cell>
          <cell r="G188">
            <v>5.6437788000000104</v>
          </cell>
          <cell r="H188">
            <v>6.2234171999999797</v>
          </cell>
          <cell r="I188">
            <v>6.7267199999999798</v>
          </cell>
          <cell r="J188">
            <v>7.8310500000000101</v>
          </cell>
          <cell r="K188">
            <v>8.2847856000000206</v>
          </cell>
          <cell r="L188">
            <v>8.7802989999999994</v>
          </cell>
          <cell r="M188">
            <v>8.1796523669248806</v>
          </cell>
          <cell r="N188">
            <v>6.7459374634975902</v>
          </cell>
          <cell r="O188">
            <v>6.5520130254746896</v>
          </cell>
          <cell r="P188">
            <v>6.88937404337043</v>
          </cell>
          <cell r="Q188">
            <v>7.1522175024386403</v>
          </cell>
          <cell r="R188">
            <v>8.7575383805075706</v>
          </cell>
          <cell r="S188">
            <v>8.9898019271635601</v>
          </cell>
          <cell r="T188">
            <v>6.26392332759798</v>
          </cell>
          <cell r="U188">
            <v>5.9627987095081298</v>
          </cell>
          <cell r="V188">
            <v>8.1359122672664999</v>
          </cell>
          <cell r="W188">
            <v>12.8826195931334</v>
          </cell>
          <cell r="X188">
            <v>30.855933465244899</v>
          </cell>
          <cell r="Y188">
            <v>10.5146403999127</v>
          </cell>
          <cell r="Z188">
            <v>4.7004308619697701</v>
          </cell>
          <cell r="AA188">
            <v>4.5516499550609399</v>
          </cell>
          <cell r="AB188">
            <v>5.5400662550877797</v>
          </cell>
        </row>
      </sheetData>
      <sheetData sheetId="5">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
          </cell>
        </row>
        <row r="4">
          <cell r="A4" t="str">
            <v>Albania</v>
          </cell>
          <cell r="B4">
            <v>686.30635085091501</v>
          </cell>
          <cell r="C4">
            <v>770.75526027405101</v>
          </cell>
          <cell r="D4">
            <v>777.30471982494896</v>
          </cell>
          <cell r="E4">
            <v>769.59860074322899</v>
          </cell>
          <cell r="F4">
            <v>744.38113493542699</v>
          </cell>
          <cell r="G4">
            <v>744.69180678675696</v>
          </cell>
          <cell r="H4">
            <v>807.58556492855303</v>
          </cell>
          <cell r="I4">
            <v>785.66687906358698</v>
          </cell>
          <cell r="J4">
            <v>759.16393725502701</v>
          </cell>
          <cell r="K4">
            <v>817.91435516105605</v>
          </cell>
          <cell r="L4">
            <v>654.23303759988903</v>
          </cell>
          <cell r="M4">
            <v>399.673866161967</v>
          </cell>
          <cell r="N4">
            <v>255.367324174494</v>
          </cell>
          <cell r="O4">
            <v>444.44968043606201</v>
          </cell>
          <cell r="P4">
            <v>732.96824989986703</v>
          </cell>
          <cell r="Q4">
            <v>893.55687735779702</v>
          </cell>
          <cell r="R4">
            <v>983.76134527248996</v>
          </cell>
          <cell r="S4">
            <v>700.666468587076</v>
          </cell>
          <cell r="T4">
            <v>894.29703043772599</v>
          </cell>
          <cell r="U4">
            <v>1129.6140566254701</v>
          </cell>
          <cell r="V4">
            <v>1208.0237532503299</v>
          </cell>
          <cell r="W4">
            <v>1336.9787076518201</v>
          </cell>
          <cell r="X4">
            <v>1444.7753012890801</v>
          </cell>
          <cell r="Y4">
            <v>1804.9118205130901</v>
          </cell>
          <cell r="Z4">
            <v>2388.93896680018</v>
          </cell>
          <cell r="AA4">
            <v>2671.9175116633301</v>
          </cell>
          <cell r="AB4">
            <v>2898.7886808329599</v>
          </cell>
          <cell r="AC4">
            <v>2091.0518314584101</v>
          </cell>
        </row>
        <row r="5">
          <cell r="A5" t="str">
            <v>Algeria</v>
          </cell>
          <cell r="B5">
            <v>2268.6074604452201</v>
          </cell>
          <cell r="C5">
            <v>2305.5055148820002</v>
          </cell>
          <cell r="D5">
            <v>2254.3285661293398</v>
          </cell>
          <cell r="E5">
            <v>2316.67885461795</v>
          </cell>
          <cell r="F5">
            <v>2432.7172761471002</v>
          </cell>
          <cell r="G5">
            <v>2753.6971404890301</v>
          </cell>
          <cell r="H5">
            <v>2698.9154605210401</v>
          </cell>
          <cell r="I5">
            <v>2705.11104474285</v>
          </cell>
          <cell r="J5">
            <v>2143.7423934808298</v>
          </cell>
          <cell r="K5">
            <v>2127.8657516316698</v>
          </cell>
          <cell r="L5">
            <v>1816.10674409798</v>
          </cell>
          <cell r="M5">
            <v>1819.98371769287</v>
          </cell>
          <cell r="N5">
            <v>1873.4216649743901</v>
          </cell>
          <cell r="O5">
            <v>1894.94645956457</v>
          </cell>
          <cell r="P5">
            <v>1542.97444626014</v>
          </cell>
          <cell r="Q5">
            <v>1499.1433754826801</v>
          </cell>
          <cell r="R5">
            <v>1643.26460296649</v>
          </cell>
          <cell r="S5">
            <v>1658.73176234436</v>
          </cell>
          <cell r="T5">
            <v>1633.09002823685</v>
          </cell>
          <cell r="U5">
            <v>1630.07092234173</v>
          </cell>
          <cell r="V5">
            <v>1800.01130805766</v>
          </cell>
          <cell r="W5">
            <v>1787.0114551663601</v>
          </cell>
          <cell r="X5">
            <v>1819.47037402097</v>
          </cell>
          <cell r="Y5">
            <v>2135.5482326177598</v>
          </cell>
          <cell r="Z5">
            <v>2626.8542495503002</v>
          </cell>
          <cell r="AA5">
            <v>3111.3016724282202</v>
          </cell>
          <cell r="AB5">
            <v>3413.2183077938598</v>
          </cell>
          <cell r="AC5">
            <v>2482.234048596245</v>
          </cell>
        </row>
        <row r="6">
          <cell r="A6" t="str">
            <v>Angola</v>
          </cell>
          <cell r="B6">
            <v>776.21820708852999</v>
          </cell>
          <cell r="C6">
            <v>707.36110046218403</v>
          </cell>
          <cell r="D6">
            <v>689.130144264705</v>
          </cell>
          <cell r="E6">
            <v>699.84327622002002</v>
          </cell>
          <cell r="F6">
            <v>722.73535592697101</v>
          </cell>
          <cell r="G6">
            <v>790.18445615922303</v>
          </cell>
          <cell r="H6">
            <v>719.26422262147003</v>
          </cell>
          <cell r="I6">
            <v>801.68277722203095</v>
          </cell>
          <cell r="J6">
            <v>846.71834055444401</v>
          </cell>
          <cell r="K6">
            <v>958.67815820915996</v>
          </cell>
          <cell r="L6">
            <v>1027.8193979933101</v>
          </cell>
          <cell r="M6">
            <v>969.14192095023498</v>
          </cell>
          <cell r="N6">
            <v>726.88917866393399</v>
          </cell>
          <cell r="O6">
            <v>513.18042918581796</v>
          </cell>
          <cell r="P6">
            <v>363.50584918081199</v>
          </cell>
          <cell r="Q6">
            <v>441.30697706894802</v>
          </cell>
          <cell r="R6">
            <v>549.42704488958896</v>
          </cell>
          <cell r="S6">
            <v>627.07619194895801</v>
          </cell>
          <cell r="T6">
            <v>516.58447114243097</v>
          </cell>
          <cell r="U6">
            <v>474.76262158727701</v>
          </cell>
          <cell r="V6">
            <v>684.80848206913504</v>
          </cell>
          <cell r="W6">
            <v>650.818957883488</v>
          </cell>
          <cell r="X6">
            <v>805.65797582214202</v>
          </cell>
          <cell r="Y6">
            <v>959.39101484967603</v>
          </cell>
          <cell r="Z6">
            <v>1322.3204036827599</v>
          </cell>
          <cell r="AA6">
            <v>1987.52876115449</v>
          </cell>
          <cell r="AB6">
            <v>2758.3748527388798</v>
          </cell>
          <cell r="AC6">
            <v>1414.0153276885728</v>
          </cell>
        </row>
        <row r="7">
          <cell r="A7" t="str">
            <v>Antigua and Barbuda</v>
          </cell>
          <cell r="B7">
            <v>1506.5811875345601</v>
          </cell>
          <cell r="C7">
            <v>1689.51200317076</v>
          </cell>
          <cell r="D7">
            <v>1846.91930367328</v>
          </cell>
          <cell r="E7">
            <v>2071.07432372008</v>
          </cell>
          <cell r="F7">
            <v>2346.3711568792901</v>
          </cell>
          <cell r="G7">
            <v>2731.5987503699498</v>
          </cell>
          <cell r="H7">
            <v>3615.1405568267201</v>
          </cell>
          <cell r="I7">
            <v>4263.06237484956</v>
          </cell>
          <cell r="J7">
            <v>5197.6263417312603</v>
          </cell>
          <cell r="K7">
            <v>5789.4741304199797</v>
          </cell>
          <cell r="L7">
            <v>6090.8111739031501</v>
          </cell>
          <cell r="M7">
            <v>6334.0479397428398</v>
          </cell>
          <cell r="N7">
            <v>6524.4044235761403</v>
          </cell>
          <cell r="O7">
            <v>6843.6555614668596</v>
          </cell>
          <cell r="P7">
            <v>7359.25540291168</v>
          </cell>
          <cell r="Q7">
            <v>7105.8166494533698</v>
          </cell>
          <cell r="R7">
            <v>7619.2848173493103</v>
          </cell>
          <cell r="S7">
            <v>8007.2698497756801</v>
          </cell>
          <cell r="T7">
            <v>8399.1123241053901</v>
          </cell>
          <cell r="U7">
            <v>8660.39419752709</v>
          </cell>
          <cell r="V7">
            <v>8870.8078973491702</v>
          </cell>
          <cell r="W7">
            <v>9152.9097225538208</v>
          </cell>
          <cell r="X7">
            <v>9128.1924879535309</v>
          </cell>
          <cell r="Y7">
            <v>9475.7121106087106</v>
          </cell>
          <cell r="Z7">
            <v>10164.9214205362</v>
          </cell>
          <cell r="AA7">
            <v>10747.741280299801</v>
          </cell>
          <cell r="AB7">
            <v>11685.168408903201</v>
          </cell>
          <cell r="AC7">
            <v>10059.107571809209</v>
          </cell>
        </row>
        <row r="8">
          <cell r="A8" t="str">
            <v>Argentina</v>
          </cell>
          <cell r="B8">
            <v>7478.2704756100502</v>
          </cell>
          <cell r="C8">
            <v>5966.9289799359203</v>
          </cell>
          <cell r="D8">
            <v>2913.82585339047</v>
          </cell>
          <cell r="E8">
            <v>3544.27247325605</v>
          </cell>
          <cell r="F8">
            <v>3912.80821740295</v>
          </cell>
          <cell r="G8">
            <v>2905.6797917826102</v>
          </cell>
          <cell r="H8">
            <v>3449.72715808773</v>
          </cell>
          <cell r="I8">
            <v>3497.0922601539201</v>
          </cell>
          <cell r="J8">
            <v>4046.7133725232502</v>
          </cell>
          <cell r="K8">
            <v>2564.5206032515698</v>
          </cell>
          <cell r="L8">
            <v>4344.8151296542501</v>
          </cell>
          <cell r="M8">
            <v>5750.5076344260797</v>
          </cell>
          <cell r="N8">
            <v>6845.4837644971904</v>
          </cell>
          <cell r="O8">
            <v>6972.9614027473799</v>
          </cell>
          <cell r="P8">
            <v>7493.9453730272598</v>
          </cell>
          <cell r="Q8">
            <v>7419.1620736778204</v>
          </cell>
          <cell r="R8">
            <v>7732.4990428484298</v>
          </cell>
          <cell r="S8">
            <v>8225.3685657953902</v>
          </cell>
          <cell r="T8">
            <v>8302.8756224728295</v>
          </cell>
          <cell r="U8">
            <v>7789.39792069344</v>
          </cell>
          <cell r="V8">
            <v>7726.3168608818296</v>
          </cell>
          <cell r="W8">
            <v>7231.5464487146801</v>
          </cell>
          <cell r="X8">
            <v>2605.1047777253202</v>
          </cell>
          <cell r="Y8">
            <v>3370.5889563555502</v>
          </cell>
          <cell r="Z8">
            <v>3975.2521005436602</v>
          </cell>
          <cell r="AA8">
            <v>4704.3002640031</v>
          </cell>
          <cell r="AB8">
            <v>5458.0070326775704</v>
          </cell>
          <cell r="AC8">
            <v>4557.4665966699804</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30.873770960332799</v>
          </cell>
          <cell r="O9">
            <v>225.774773688518</v>
          </cell>
          <cell r="P9">
            <v>174.00121551280401</v>
          </cell>
          <cell r="Q9">
            <v>341.13111579329097</v>
          </cell>
          <cell r="R9">
            <v>421.273800241787</v>
          </cell>
          <cell r="S9">
            <v>431.29536045672501</v>
          </cell>
          <cell r="T9">
            <v>497.834052828349</v>
          </cell>
          <cell r="U9">
            <v>485.71100329594799</v>
          </cell>
          <cell r="V9">
            <v>503.17349894687197</v>
          </cell>
          <cell r="W9">
            <v>659.34142049507</v>
          </cell>
          <cell r="X9">
            <v>740.21780923285905</v>
          </cell>
          <cell r="Y9">
            <v>873.88555503519501</v>
          </cell>
          <cell r="Z9">
            <v>1101.17185741769</v>
          </cell>
          <cell r="AA9">
            <v>1477.55953387148</v>
          </cell>
          <cell r="AB9">
            <v>1888.85068896914</v>
          </cell>
          <cell r="AC9">
            <v>1123.5044775035724</v>
          </cell>
        </row>
        <row r="10">
          <cell r="A10" t="str">
            <v>Australia</v>
          </cell>
          <cell r="B10">
            <v>10911.2495092016</v>
          </cell>
          <cell r="C10">
            <v>12422.6890119367</v>
          </cell>
          <cell r="D10">
            <v>12116.984845385799</v>
          </cell>
          <cell r="E10">
            <v>11454.7643806339</v>
          </cell>
          <cell r="F10">
            <v>12447.029507106499</v>
          </cell>
          <cell r="G10">
            <v>10882.014666351</v>
          </cell>
          <cell r="H10">
            <v>11130.1802206712</v>
          </cell>
          <cell r="I10">
            <v>12906.580814134</v>
          </cell>
          <cell r="J10">
            <v>16104.912415181399</v>
          </cell>
          <cell r="K10">
            <v>17975.721542007501</v>
          </cell>
          <cell r="L10">
            <v>18606.9780269441</v>
          </cell>
          <cell r="M10">
            <v>18479.015951801299</v>
          </cell>
          <cell r="N10">
            <v>17892.832452390601</v>
          </cell>
          <cell r="O10">
            <v>17221.581325028201</v>
          </cell>
          <cell r="P10">
            <v>19423.182590493299</v>
          </cell>
          <cell r="Q10">
            <v>20498.240571989099</v>
          </cell>
          <cell r="R10">
            <v>22760.887588301201</v>
          </cell>
          <cell r="S10">
            <v>22546.268509638401</v>
          </cell>
          <cell r="T10">
            <v>19910.7750730679</v>
          </cell>
          <cell r="U10">
            <v>21193.842659119899</v>
          </cell>
          <cell r="V10">
            <v>20326.932866872899</v>
          </cell>
          <cell r="W10">
            <v>18936.851158143701</v>
          </cell>
          <cell r="X10">
            <v>20988.9057558268</v>
          </cell>
          <cell r="Y10">
            <v>26502.125080699399</v>
          </cell>
          <cell r="Z10">
            <v>31740.975166799901</v>
          </cell>
          <cell r="AA10">
            <v>34932.394564475901</v>
          </cell>
          <cell r="AB10">
            <v>36553.428507262099</v>
          </cell>
          <cell r="AC10">
            <v>28275.780038867972</v>
          </cell>
        </row>
        <row r="11">
          <cell r="A11" t="str">
            <v>Austria</v>
          </cell>
          <cell r="B11">
            <v>10625.774172175101</v>
          </cell>
          <cell r="C11">
            <v>9188.9050548171199</v>
          </cell>
          <cell r="D11">
            <v>9175.9699274185605</v>
          </cell>
          <cell r="E11">
            <v>9324.0614498909999</v>
          </cell>
          <cell r="F11">
            <v>8794.7453643369299</v>
          </cell>
          <cell r="G11">
            <v>9000.8511650976307</v>
          </cell>
          <cell r="H11">
            <v>12758.601133718499</v>
          </cell>
          <cell r="I11">
            <v>15933.7912951532</v>
          </cell>
          <cell r="J11">
            <v>17426.478584801302</v>
          </cell>
          <cell r="K11">
            <v>17284.036885540099</v>
          </cell>
          <cell r="L11">
            <v>21541.9836973852</v>
          </cell>
          <cell r="M11">
            <v>22357.74423384</v>
          </cell>
          <cell r="N11">
            <v>24883.820337392699</v>
          </cell>
          <cell r="O11">
            <v>23996.944976627299</v>
          </cell>
          <cell r="P11">
            <v>25701.689139607101</v>
          </cell>
          <cell r="Q11">
            <v>30169.5982673012</v>
          </cell>
          <cell r="R11">
            <v>29711.300329797101</v>
          </cell>
          <cell r="S11">
            <v>26229.836458866099</v>
          </cell>
          <cell r="T11">
            <v>26846.104460332401</v>
          </cell>
          <cell r="U11">
            <v>26699.401237480401</v>
          </cell>
          <cell r="V11">
            <v>24265.7605135093</v>
          </cell>
          <cell r="W11">
            <v>24038.811198365602</v>
          </cell>
          <cell r="X11">
            <v>25800.526475641502</v>
          </cell>
          <cell r="Y11">
            <v>31516.3707530348</v>
          </cell>
          <cell r="Z11">
            <v>35865.838346693803</v>
          </cell>
          <cell r="AA11">
            <v>37085.752626515001</v>
          </cell>
          <cell r="AB11">
            <v>38960.9908750588</v>
          </cell>
          <cell r="AC11">
            <v>32211.381712551582</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163.828161141176</v>
          </cell>
          <cell r="O12">
            <v>179.09156957655699</v>
          </cell>
          <cell r="P12">
            <v>297.16241710947799</v>
          </cell>
          <cell r="Q12">
            <v>314.519455013754</v>
          </cell>
          <cell r="R12">
            <v>409.190776387428</v>
          </cell>
          <cell r="S12">
            <v>505.56664211707601</v>
          </cell>
          <cell r="T12">
            <v>540.85154467352402</v>
          </cell>
          <cell r="U12">
            <v>571.50675793350797</v>
          </cell>
          <cell r="V12">
            <v>652.47088182714697</v>
          </cell>
          <cell r="W12">
            <v>701.09547310753896</v>
          </cell>
          <cell r="X12">
            <v>760.21522904562698</v>
          </cell>
          <cell r="Y12">
            <v>880.20151820499302</v>
          </cell>
          <cell r="Z12">
            <v>1040.0800677864299</v>
          </cell>
          <cell r="AA12">
            <v>1492.91128372191</v>
          </cell>
          <cell r="AB12">
            <v>2336.0292718200099</v>
          </cell>
          <cell r="AC12">
            <v>1201.7554739477514</v>
          </cell>
        </row>
        <row r="13">
          <cell r="A13" t="str">
            <v>Bahamas, The</v>
          </cell>
          <cell r="B13">
            <v>6923.2715786707004</v>
          </cell>
          <cell r="C13">
            <v>7038.4439511277797</v>
          </cell>
          <cell r="D13">
            <v>7744.34560460987</v>
          </cell>
          <cell r="E13">
            <v>8427.0582195001898</v>
          </cell>
          <cell r="F13">
            <v>8803.5892927674504</v>
          </cell>
          <cell r="G13">
            <v>9463.1378660611299</v>
          </cell>
          <cell r="H13">
            <v>10056.267289451</v>
          </cell>
          <cell r="I13">
            <v>10887.5008870848</v>
          </cell>
          <cell r="J13">
            <v>11088.901420731399</v>
          </cell>
          <cell r="K13">
            <v>12289.2460112563</v>
          </cell>
          <cell r="L13">
            <v>12492.917045333599</v>
          </cell>
          <cell r="M13">
            <v>12035.4366440798</v>
          </cell>
          <cell r="N13">
            <v>11794.9928209114</v>
          </cell>
          <cell r="O13">
            <v>11499.360715467101</v>
          </cell>
          <cell r="P13">
            <v>12119.7981058803</v>
          </cell>
          <cell r="Q13">
            <v>12297.4833424157</v>
          </cell>
          <cell r="R13">
            <v>12724.1302032453</v>
          </cell>
          <cell r="S13">
            <v>13316.931476023499</v>
          </cell>
          <cell r="T13">
            <v>14603.5738653111</v>
          </cell>
          <cell r="U13">
            <v>15783.2299369385</v>
          </cell>
          <cell r="V13">
            <v>16522.801120078198</v>
          </cell>
          <cell r="W13">
            <v>16694.2178873638</v>
          </cell>
          <cell r="X13">
            <v>17280.862920887201</v>
          </cell>
          <cell r="Y13">
            <v>17396.885215840801</v>
          </cell>
          <cell r="Z13">
            <v>17653.937910280201</v>
          </cell>
          <cell r="AA13">
            <v>18062.278625919</v>
          </cell>
          <cell r="AB13">
            <v>18917.160662714701</v>
          </cell>
          <cell r="AC13">
            <v>17667.557203834283</v>
          </cell>
        </row>
        <row r="14">
          <cell r="A14" t="str">
            <v>Bahrain</v>
          </cell>
          <cell r="B14">
            <v>8852.76120550015</v>
          </cell>
          <cell r="C14">
            <v>9610.1682250874292</v>
          </cell>
          <cell r="D14">
            <v>9749.44155121931</v>
          </cell>
          <cell r="E14">
            <v>9659.0512007564303</v>
          </cell>
          <cell r="F14">
            <v>9698.8226215858394</v>
          </cell>
          <cell r="G14">
            <v>8846.4677413764202</v>
          </cell>
          <cell r="H14">
            <v>6686.1351434385197</v>
          </cell>
          <cell r="I14">
            <v>6993.3084910501502</v>
          </cell>
          <cell r="J14">
            <v>8342.9283556834107</v>
          </cell>
          <cell r="K14">
            <v>8642.8801119431391</v>
          </cell>
          <cell r="L14">
            <v>9433.3564583333391</v>
          </cell>
          <cell r="M14">
            <v>9229.9207999999999</v>
          </cell>
          <cell r="N14">
            <v>9134.1763461538394</v>
          </cell>
          <cell r="O14">
            <v>9628.0420370370393</v>
          </cell>
          <cell r="P14">
            <v>9937.0628571428606</v>
          </cell>
          <cell r="Q14">
            <v>10083.065534482799</v>
          </cell>
          <cell r="R14">
            <v>10166.6865</v>
          </cell>
          <cell r="S14">
            <v>10242.0391290323</v>
          </cell>
          <cell r="T14">
            <v>9660.2716406250001</v>
          </cell>
          <cell r="U14">
            <v>10025.880363636399</v>
          </cell>
          <cell r="V14">
            <v>11889.9764626866</v>
          </cell>
          <cell r="W14">
            <v>11657.4861323529</v>
          </cell>
          <cell r="X14">
            <v>12066.0481857143</v>
          </cell>
          <cell r="Y14">
            <v>13710.515563380301</v>
          </cell>
          <cell r="Z14">
            <v>15527.6736666667</v>
          </cell>
          <cell r="AA14">
            <v>18216.1413534858</v>
          </cell>
          <cell r="AB14">
            <v>21446.525647857201</v>
          </cell>
          <cell r="AC14">
            <v>15437.398424909532</v>
          </cell>
        </row>
        <row r="15">
          <cell r="A15" t="str">
            <v>Bangladesh</v>
          </cell>
          <cell r="B15">
            <v>237.34986608229701</v>
          </cell>
          <cell r="C15">
            <v>225.78873524957399</v>
          </cell>
          <cell r="D15">
            <v>201.739561522272</v>
          </cell>
          <cell r="E15">
            <v>206.26768377606899</v>
          </cell>
          <cell r="F15">
            <v>228.867443079183</v>
          </cell>
          <cell r="G15">
            <v>229.87894224466501</v>
          </cell>
          <cell r="H15">
            <v>235.44447920825399</v>
          </cell>
          <cell r="I15">
            <v>253.86963844443</v>
          </cell>
          <cell r="J15">
            <v>267.87361572391598</v>
          </cell>
          <cell r="K15">
            <v>288.51148464370499</v>
          </cell>
          <cell r="L15">
            <v>293.10610783351302</v>
          </cell>
          <cell r="M15">
            <v>295.26657642740702</v>
          </cell>
          <cell r="N15">
            <v>288.63685803758602</v>
          </cell>
          <cell r="O15">
            <v>295.74501346317101</v>
          </cell>
          <cell r="P15">
            <v>314.19960484846001</v>
          </cell>
          <cell r="Q15">
            <v>339.87342477753299</v>
          </cell>
          <cell r="R15">
            <v>349.03172600424898</v>
          </cell>
          <cell r="S15">
            <v>357.31929143563099</v>
          </cell>
          <cell r="T15">
            <v>361.22304882333901</v>
          </cell>
          <cell r="U15">
            <v>368.11940808050502</v>
          </cell>
          <cell r="V15">
            <v>364.95100312039102</v>
          </cell>
          <cell r="W15">
            <v>358.99466650332403</v>
          </cell>
          <cell r="X15">
            <v>369.76742731832297</v>
          </cell>
          <cell r="Y15">
            <v>398.75272328654</v>
          </cell>
          <cell r="Z15">
            <v>424.669774984507</v>
          </cell>
          <cell r="AA15">
            <v>432.09245765345702</v>
          </cell>
          <cell r="AB15">
            <v>451.48853544499599</v>
          </cell>
          <cell r="AC15">
            <v>405.96093086519119</v>
          </cell>
        </row>
        <row r="16">
          <cell r="A16" t="str">
            <v>Barbados</v>
          </cell>
          <cell r="B16">
            <v>3536.0151779101702</v>
          </cell>
          <cell r="C16">
            <v>3891.7788198570202</v>
          </cell>
          <cell r="D16">
            <v>4066.26427336909</v>
          </cell>
          <cell r="E16">
            <v>4316.7787719462704</v>
          </cell>
          <cell r="F16">
            <v>4705.42372244525</v>
          </cell>
          <cell r="G16">
            <v>4924.4707187307004</v>
          </cell>
          <cell r="H16">
            <v>5406.7010463740498</v>
          </cell>
          <cell r="I16">
            <v>5953.9098673184799</v>
          </cell>
          <cell r="J16">
            <v>6332.74646361348</v>
          </cell>
          <cell r="K16">
            <v>7008.6865415960001</v>
          </cell>
          <cell r="L16">
            <v>7029.3243649400501</v>
          </cell>
          <cell r="M16">
            <v>6932.0609598730098</v>
          </cell>
          <cell r="N16">
            <v>6492.7409579945297</v>
          </cell>
          <cell r="O16">
            <v>6758.9893126213401</v>
          </cell>
          <cell r="P16">
            <v>6663.0596044722497</v>
          </cell>
          <cell r="Q16">
            <v>7125.6745075190702</v>
          </cell>
          <cell r="R16">
            <v>7576.5087433144899</v>
          </cell>
          <cell r="S16">
            <v>8296.6835712828106</v>
          </cell>
          <cell r="T16">
            <v>8925.2069009661609</v>
          </cell>
          <cell r="U16">
            <v>9296.1469197868992</v>
          </cell>
          <cell r="V16">
            <v>9565.7895228731504</v>
          </cell>
          <cell r="W16">
            <v>9514.2461232441401</v>
          </cell>
          <cell r="X16">
            <v>9190.5700435754097</v>
          </cell>
          <cell r="Y16">
            <v>9967.4888763134804</v>
          </cell>
          <cell r="Z16">
            <v>10316.483863692099</v>
          </cell>
          <cell r="AA16">
            <v>11098.8472673995</v>
          </cell>
          <cell r="AB16">
            <v>12154.2301959123</v>
          </cell>
          <cell r="AC16">
            <v>10373.644395022822</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402.813143984237</v>
          </cell>
          <cell r="O17">
            <v>357.62380325772102</v>
          </cell>
          <cell r="P17">
            <v>474.57894021745699</v>
          </cell>
          <cell r="Q17">
            <v>1032.97953946198</v>
          </cell>
          <cell r="R17">
            <v>1425.3650655712299</v>
          </cell>
          <cell r="S17">
            <v>1384.39854330502</v>
          </cell>
          <cell r="T17">
            <v>1503.36176694352</v>
          </cell>
          <cell r="U17">
            <v>1208.0697439992</v>
          </cell>
          <cell r="V17">
            <v>1276.9988777823301</v>
          </cell>
          <cell r="W17">
            <v>1248.2366946209199</v>
          </cell>
          <cell r="X17">
            <v>1480.3646401035901</v>
          </cell>
          <cell r="Y17">
            <v>1809.58811369975</v>
          </cell>
          <cell r="Z17">
            <v>2361.3371348729602</v>
          </cell>
          <cell r="AA17">
            <v>3088.8223163422399</v>
          </cell>
          <cell r="AB17">
            <v>3808.3134258684199</v>
          </cell>
          <cell r="AC17">
            <v>2299.44372091798</v>
          </cell>
        </row>
        <row r="18">
          <cell r="A18" t="str">
            <v>Belgium</v>
          </cell>
          <cell r="B18">
            <v>12332.196906060301</v>
          </cell>
          <cell r="C18">
            <v>10248.7754315606</v>
          </cell>
          <cell r="D18">
            <v>9013.9214214620206</v>
          </cell>
          <cell r="E18">
            <v>8528.1796360579101</v>
          </cell>
          <cell r="F18">
            <v>8121.2437787707504</v>
          </cell>
          <cell r="G18">
            <v>8454.4157513998307</v>
          </cell>
          <cell r="H18">
            <v>11715.254153117199</v>
          </cell>
          <cell r="I18">
            <v>14552.2283421261</v>
          </cell>
          <cell r="J18">
            <v>15718.687172209</v>
          </cell>
          <cell r="K18">
            <v>15886.3139120903</v>
          </cell>
          <cell r="L18">
            <v>19823.823243457598</v>
          </cell>
          <cell r="M18">
            <v>20255.283091461399</v>
          </cell>
          <cell r="N18">
            <v>22425.369923444501</v>
          </cell>
          <cell r="O18">
            <v>21419.710763537401</v>
          </cell>
          <cell r="P18">
            <v>23308.384604209899</v>
          </cell>
          <cell r="Q18">
            <v>27313.616099607301</v>
          </cell>
          <cell r="R18">
            <v>27082.2077029635</v>
          </cell>
          <cell r="S18">
            <v>24492.6014985847</v>
          </cell>
          <cell r="T18">
            <v>25014.720754691501</v>
          </cell>
          <cell r="U18">
            <v>24796.291077791098</v>
          </cell>
          <cell r="V18">
            <v>22696.467883172601</v>
          </cell>
          <cell r="W18">
            <v>22495.434677982499</v>
          </cell>
          <cell r="X18">
            <v>24399.760042411101</v>
          </cell>
          <cell r="Y18">
            <v>29868.595923912999</v>
          </cell>
          <cell r="Z18">
            <v>34382.013969860898</v>
          </cell>
          <cell r="AA18">
            <v>35460.580224051002</v>
          </cell>
          <cell r="AB18">
            <v>37213.994032437397</v>
          </cell>
          <cell r="AC18">
            <v>30636.729811775982</v>
          </cell>
        </row>
        <row r="19">
          <cell r="A19" t="str">
            <v>Belize</v>
          </cell>
          <cell r="B19">
            <v>1148.1110780854699</v>
          </cell>
          <cell r="C19">
            <v>1193.6462469614901</v>
          </cell>
          <cell r="D19">
            <v>1170.80346101705</v>
          </cell>
          <cell r="E19">
            <v>1200.66716925075</v>
          </cell>
          <cell r="F19">
            <v>1304.2671402824601</v>
          </cell>
          <cell r="G19">
            <v>1258.6642290705599</v>
          </cell>
          <cell r="H19">
            <v>1332.6023727485799</v>
          </cell>
          <cell r="I19">
            <v>1518.6325033128601</v>
          </cell>
          <cell r="J19">
            <v>1759.2179102748501</v>
          </cell>
          <cell r="K19">
            <v>1976.8645976094699</v>
          </cell>
          <cell r="L19">
            <v>2179.9502429152499</v>
          </cell>
          <cell r="M19">
            <v>2291.9292260290999</v>
          </cell>
          <cell r="N19">
            <v>2603.2778265729899</v>
          </cell>
          <cell r="O19">
            <v>2729.9097046328502</v>
          </cell>
          <cell r="P19">
            <v>2751.7944781995998</v>
          </cell>
          <cell r="Q19">
            <v>2863.5801346880799</v>
          </cell>
          <cell r="R19">
            <v>2888.6034834299799</v>
          </cell>
          <cell r="S19">
            <v>2845.1504602377599</v>
          </cell>
          <cell r="T19">
            <v>2888.4050028530401</v>
          </cell>
          <cell r="U19">
            <v>3013.0800471688899</v>
          </cell>
          <cell r="V19">
            <v>3329.58886793293</v>
          </cell>
          <cell r="W19">
            <v>3386.6356602692299</v>
          </cell>
          <cell r="X19">
            <v>3514.8915288906501</v>
          </cell>
          <cell r="Y19">
            <v>3608.29375228352</v>
          </cell>
          <cell r="Z19">
            <v>3855.3891121666102</v>
          </cell>
          <cell r="AA19">
            <v>3807.0450620203601</v>
          </cell>
          <cell r="AB19">
            <v>4028.0012355036401</v>
          </cell>
          <cell r="AC19">
            <v>3700.0427251890019</v>
          </cell>
        </row>
        <row r="20">
          <cell r="A20" t="str">
            <v>Benin</v>
          </cell>
          <cell r="B20">
            <v>458.34265490843001</v>
          </cell>
          <cell r="C20">
            <v>299.64272246260998</v>
          </cell>
          <cell r="D20">
            <v>287.80689293881801</v>
          </cell>
          <cell r="E20">
            <v>246.75703561121799</v>
          </cell>
          <cell r="F20">
            <v>255.175014749821</v>
          </cell>
          <cell r="G20">
            <v>257.55407524009399</v>
          </cell>
          <cell r="H20">
            <v>318.77806887227001</v>
          </cell>
          <cell r="I20">
            <v>361.66498448137901</v>
          </cell>
          <cell r="J20">
            <v>364.66619295993701</v>
          </cell>
          <cell r="K20">
            <v>327.17323714281503</v>
          </cell>
          <cell r="L20">
            <v>389.49118467293198</v>
          </cell>
          <cell r="M20">
            <v>384.54779126999802</v>
          </cell>
          <cell r="N20">
            <v>427.84491905465802</v>
          </cell>
          <cell r="O20">
            <v>406.86325866833198</v>
          </cell>
          <cell r="P20">
            <v>300.11069684605098</v>
          </cell>
          <cell r="Q20">
            <v>396.31737890765902</v>
          </cell>
          <cell r="R20">
            <v>419.22162826681603</v>
          </cell>
          <cell r="S20">
            <v>391.606115971892</v>
          </cell>
          <cell r="T20">
            <v>412.071336352993</v>
          </cell>
          <cell r="U20">
            <v>406.76223617327003</v>
          </cell>
          <cell r="V20">
            <v>378.06349852156097</v>
          </cell>
          <cell r="W20">
            <v>381.62762943681599</v>
          </cell>
          <cell r="X20">
            <v>411.48681463849698</v>
          </cell>
          <cell r="Y20">
            <v>511.18075671620699</v>
          </cell>
          <cell r="Z20">
            <v>564.27408108314205</v>
          </cell>
          <cell r="AA20">
            <v>595.74027838175505</v>
          </cell>
          <cell r="AB20">
            <v>625.30882644006795</v>
          </cell>
          <cell r="AC20">
            <v>514.93639778274758</v>
          </cell>
        </row>
        <row r="21">
          <cell r="A21" t="str">
            <v>Bhutan</v>
          </cell>
          <cell r="B21">
            <v>285.42053920931602</v>
          </cell>
          <cell r="C21">
            <v>314.65411385620303</v>
          </cell>
          <cell r="D21">
            <v>323.76117286755101</v>
          </cell>
          <cell r="E21">
            <v>355.70120308987401</v>
          </cell>
          <cell r="F21">
            <v>340.81452984787302</v>
          </cell>
          <cell r="G21">
            <v>341.21963640922201</v>
          </cell>
          <cell r="H21">
            <v>393.12940054406403</v>
          </cell>
          <cell r="I21">
            <v>459.75468715680802</v>
          </cell>
          <cell r="J21">
            <v>483.02668570288699</v>
          </cell>
          <cell r="K21">
            <v>453.13473027595097</v>
          </cell>
          <cell r="L21">
            <v>478.494191644723</v>
          </cell>
          <cell r="M21">
            <v>402.12618525841799</v>
          </cell>
          <cell r="N21">
            <v>400.81481072392</v>
          </cell>
          <cell r="O21">
            <v>374.03136035867402</v>
          </cell>
          <cell r="P21">
            <v>435.33373363650099</v>
          </cell>
          <cell r="Q21">
            <v>478.21221312063801</v>
          </cell>
          <cell r="R21">
            <v>512.79556129323601</v>
          </cell>
          <cell r="S21">
            <v>574.34561753049002</v>
          </cell>
          <cell r="T21">
            <v>628.80702086437998</v>
          </cell>
          <cell r="U21">
            <v>640.99500761558897</v>
          </cell>
          <cell r="V21">
            <v>668.74826806778901</v>
          </cell>
          <cell r="W21">
            <v>700.852693082153</v>
          </cell>
          <cell r="X21">
            <v>757.76493423878901</v>
          </cell>
          <cell r="Y21">
            <v>831.57853471265196</v>
          </cell>
          <cell r="Z21">
            <v>944.34921192663205</v>
          </cell>
          <cell r="AA21">
            <v>1079.23988813353</v>
          </cell>
          <cell r="AB21">
            <v>1254.1346688134199</v>
          </cell>
          <cell r="AC21">
            <v>927.98665515119603</v>
          </cell>
        </row>
        <row r="22">
          <cell r="A22" t="str">
            <v>Bolivia</v>
          </cell>
          <cell r="B22">
            <v>644.19880576479704</v>
          </cell>
          <cell r="C22">
            <v>570.21927568549097</v>
          </cell>
          <cell r="D22">
            <v>630.24719811780199</v>
          </cell>
          <cell r="E22">
            <v>602.273678010092</v>
          </cell>
          <cell r="F22">
            <v>617.37369944045599</v>
          </cell>
          <cell r="G22">
            <v>638.94866831193303</v>
          </cell>
          <cell r="H22">
            <v>611.64317584979597</v>
          </cell>
          <cell r="I22">
            <v>649.21957493720595</v>
          </cell>
          <cell r="J22">
            <v>735.61450880208304</v>
          </cell>
          <cell r="K22">
            <v>739.10532427650003</v>
          </cell>
          <cell r="L22">
            <v>747.26009649257605</v>
          </cell>
          <cell r="M22">
            <v>803.52668072508004</v>
          </cell>
          <cell r="N22">
            <v>831.25490069754596</v>
          </cell>
          <cell r="O22">
            <v>821.25077722349204</v>
          </cell>
          <cell r="P22">
            <v>831.23079697947401</v>
          </cell>
          <cell r="Q22">
            <v>907.17127724884904</v>
          </cell>
          <cell r="R22">
            <v>970.52146153168701</v>
          </cell>
          <cell r="S22">
            <v>1012.9651979072</v>
          </cell>
          <cell r="T22">
            <v>1059.87007797519</v>
          </cell>
          <cell r="U22">
            <v>1007.86496483267</v>
          </cell>
          <cell r="V22">
            <v>998.10142442676204</v>
          </cell>
          <cell r="W22">
            <v>945.44322289300203</v>
          </cell>
          <cell r="X22">
            <v>897.27288396647305</v>
          </cell>
          <cell r="Y22">
            <v>897.72631042288799</v>
          </cell>
          <cell r="Z22">
            <v>948.22934587960799</v>
          </cell>
          <cell r="AA22">
            <v>992.65884391379996</v>
          </cell>
          <cell r="AB22">
            <v>1124.6794592977999</v>
          </cell>
          <cell r="AC22">
            <v>967.668344395595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327.82112566475598</v>
          </cell>
          <cell r="Q23">
            <v>450.725508423257</v>
          </cell>
          <cell r="R23">
            <v>833.64931031319395</v>
          </cell>
          <cell r="S23">
            <v>1062.4656453079499</v>
          </cell>
          <cell r="T23">
            <v>1260.7522840612801</v>
          </cell>
          <cell r="U23">
            <v>1340.9343939671</v>
          </cell>
          <cell r="V23">
            <v>1401.2151474206401</v>
          </cell>
          <cell r="W23">
            <v>1463.3529867438899</v>
          </cell>
          <cell r="X23">
            <v>1615.37602320423</v>
          </cell>
          <cell r="Y23">
            <v>2021.8598526876101</v>
          </cell>
          <cell r="Z23">
            <v>2399.4173235845101</v>
          </cell>
          <cell r="AA23">
            <v>2566.1785428353201</v>
          </cell>
          <cell r="AB23">
            <v>2884.6556100544899</v>
          </cell>
          <cell r="AC23">
            <v>2158.4733898516747</v>
          </cell>
        </row>
        <row r="24">
          <cell r="A24" t="str">
            <v>Botswana</v>
          </cell>
          <cell r="B24">
            <v>1143.6699669111999</v>
          </cell>
          <cell r="C24">
            <v>1161.753035636</v>
          </cell>
          <cell r="D24">
            <v>1058.98208003169</v>
          </cell>
          <cell r="E24">
            <v>1179.55262556458</v>
          </cell>
          <cell r="F24">
            <v>1204.08494139907</v>
          </cell>
          <cell r="G24">
            <v>1043.2783880752199</v>
          </cell>
          <cell r="H24">
            <v>1256.99064141694</v>
          </cell>
          <cell r="I24">
            <v>1711.0598542008299</v>
          </cell>
          <cell r="J24">
            <v>2221.3768944268299</v>
          </cell>
          <cell r="K24">
            <v>2499.4916585689198</v>
          </cell>
          <cell r="L24">
            <v>2962.36156346505</v>
          </cell>
          <cell r="M24">
            <v>2990.8646478734299</v>
          </cell>
          <cell r="N24">
            <v>3026.5988190967701</v>
          </cell>
          <cell r="O24">
            <v>3000.04463869968</v>
          </cell>
          <cell r="P24">
            <v>3055.7514420135899</v>
          </cell>
          <cell r="Q24">
            <v>3284.8345656194501</v>
          </cell>
          <cell r="R24">
            <v>3239.2681663045601</v>
          </cell>
          <cell r="S24">
            <v>3434.8484855390898</v>
          </cell>
          <cell r="T24">
            <v>3404.3087164930898</v>
          </cell>
          <cell r="U24">
            <v>3623.2946070073999</v>
          </cell>
          <cell r="V24">
            <v>3945.7562867039401</v>
          </cell>
          <cell r="W24">
            <v>3832.2771129081002</v>
          </cell>
          <cell r="X24">
            <v>3750.87544414492</v>
          </cell>
          <cell r="Y24">
            <v>5226.76060893465</v>
          </cell>
          <cell r="Z24">
            <v>6183.8506879296901</v>
          </cell>
          <cell r="AA24">
            <v>6438.2047846769901</v>
          </cell>
          <cell r="AB24">
            <v>6868.8118489479202</v>
          </cell>
          <cell r="AC24">
            <v>5383.4634145903783</v>
          </cell>
        </row>
        <row r="25">
          <cell r="A25" t="str">
            <v>Brazil</v>
          </cell>
          <cell r="B25">
            <v>1371.5550636308899</v>
          </cell>
          <cell r="C25">
            <v>1539.66195136078</v>
          </cell>
          <cell r="D25">
            <v>1608.0661548488299</v>
          </cell>
          <cell r="E25">
            <v>1260.01327995569</v>
          </cell>
          <cell r="F25">
            <v>1225.55770442221</v>
          </cell>
          <cell r="G25">
            <v>1902.85571569643</v>
          </cell>
          <cell r="H25">
            <v>2161.62620633189</v>
          </cell>
          <cell r="I25">
            <v>2305.7541405012398</v>
          </cell>
          <cell r="J25">
            <v>2526.1435241766899</v>
          </cell>
          <cell r="K25">
            <v>3403.1964327904202</v>
          </cell>
          <cell r="L25">
            <v>3463.9101213846102</v>
          </cell>
          <cell r="M25">
            <v>2986.3134978491298</v>
          </cell>
          <cell r="N25">
            <v>2814.4399847391901</v>
          </cell>
          <cell r="O25">
            <v>3108.2230881901501</v>
          </cell>
          <cell r="P25">
            <v>3814.8647381606402</v>
          </cell>
          <cell r="Q25">
            <v>4844.9496620016898</v>
          </cell>
          <cell r="R25">
            <v>5207.2604579807203</v>
          </cell>
          <cell r="S25">
            <v>5321.3146957249901</v>
          </cell>
          <cell r="T25">
            <v>5077.3838101738202</v>
          </cell>
          <cell r="U25">
            <v>3477.9814773819799</v>
          </cell>
          <cell r="V25">
            <v>3761.5804431132901</v>
          </cell>
          <cell r="W25">
            <v>3189.5277417247198</v>
          </cell>
          <cell r="X25">
            <v>2866.9956971366801</v>
          </cell>
          <cell r="Y25">
            <v>3085.3871566297198</v>
          </cell>
          <cell r="Z25">
            <v>3654.2020838020699</v>
          </cell>
          <cell r="AA25">
            <v>4788.9166971598297</v>
          </cell>
          <cell r="AB25">
            <v>5716.67436710327</v>
          </cell>
          <cell r="AC25">
            <v>3883.6172905927156</v>
          </cell>
        </row>
        <row r="26">
          <cell r="A26" t="str">
            <v>Brunei</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v>15661.907068426701</v>
          </cell>
          <cell r="O26">
            <v>15011.8078396612</v>
          </cell>
          <cell r="P26">
            <v>14571.193486272699</v>
          </cell>
          <cell r="Q26">
            <v>16477.909977260901</v>
          </cell>
          <cell r="R26">
            <v>17369.965006040598</v>
          </cell>
          <cell r="S26">
            <v>17224.5245831098</v>
          </cell>
          <cell r="T26">
            <v>13085.4544933202</v>
          </cell>
          <cell r="U26">
            <v>14514.129435811001</v>
          </cell>
          <cell r="V26">
            <v>18476.850239930602</v>
          </cell>
          <cell r="W26">
            <v>16829.9887408127</v>
          </cell>
          <cell r="X26">
            <v>17146.030440987</v>
          </cell>
          <cell r="Y26">
            <v>18799.896856900101</v>
          </cell>
          <cell r="Z26">
            <v>22001.651308332799</v>
          </cell>
          <cell r="AA26">
            <v>25753.680225738099</v>
          </cell>
          <cell r="AB26">
            <v>30298.412867708801</v>
          </cell>
          <cell r="AC26">
            <v>21804.943406746581</v>
          </cell>
        </row>
        <row r="27">
          <cell r="A27" t="str">
            <v>Bulgaria</v>
          </cell>
          <cell r="B27">
            <v>2939.8415251468</v>
          </cell>
          <cell r="C27">
            <v>3160.2375126477</v>
          </cell>
          <cell r="D27">
            <v>3284.65353881597</v>
          </cell>
          <cell r="E27">
            <v>3365.5647406416701</v>
          </cell>
          <cell r="F27">
            <v>3569.29801010438</v>
          </cell>
          <cell r="G27">
            <v>3056.8620212127398</v>
          </cell>
          <cell r="H27">
            <v>2711.7007518718201</v>
          </cell>
          <cell r="I27">
            <v>3156.3359391655399</v>
          </cell>
          <cell r="J27">
            <v>5187.9750756634103</v>
          </cell>
          <cell r="K27">
            <v>5321.3305558812499</v>
          </cell>
          <cell r="L27">
            <v>2365.2410612467402</v>
          </cell>
          <cell r="M27">
            <v>233.859080063585</v>
          </cell>
          <cell r="N27">
            <v>958.72860675710797</v>
          </cell>
          <cell r="O27">
            <v>525.82825356979595</v>
          </cell>
          <cell r="P27">
            <v>934.03723882075496</v>
          </cell>
          <cell r="Q27">
            <v>1579.6392328854599</v>
          </cell>
          <cell r="R27">
            <v>1203.6619239889001</v>
          </cell>
          <cell r="S27">
            <v>1269.92345595964</v>
          </cell>
          <cell r="T27">
            <v>1584.72304581409</v>
          </cell>
          <cell r="U27">
            <v>1611.83772859084</v>
          </cell>
          <cell r="V27">
            <v>1580.55729514174</v>
          </cell>
          <cell r="W27">
            <v>1712.9551902667399</v>
          </cell>
          <cell r="X27">
            <v>1979.4047161956901</v>
          </cell>
          <cell r="Y27">
            <v>2560.3870471232599</v>
          </cell>
          <cell r="Z27">
            <v>3135.0528136671301</v>
          </cell>
          <cell r="AA27">
            <v>3461.5207979858501</v>
          </cell>
          <cell r="AB27">
            <v>3994.5081141406199</v>
          </cell>
          <cell r="AC27">
            <v>2807.3047798965486</v>
          </cell>
        </row>
        <row r="28">
          <cell r="A28" t="str">
            <v>Burkina Faso</v>
          </cell>
          <cell r="B28">
            <v>304.69061564314399</v>
          </cell>
          <cell r="C28">
            <v>258.66582275131901</v>
          </cell>
          <cell r="D28">
            <v>235.025125196234</v>
          </cell>
          <cell r="E28">
            <v>209.476758872929</v>
          </cell>
          <cell r="F28">
            <v>182.63320889848799</v>
          </cell>
          <cell r="G28">
            <v>196.993211478901</v>
          </cell>
          <cell r="H28">
            <v>252.17028148238299</v>
          </cell>
          <cell r="I28">
            <v>286.47508986624598</v>
          </cell>
          <cell r="J28">
            <v>308.78007461064698</v>
          </cell>
          <cell r="K28">
            <v>301.51713999306497</v>
          </cell>
          <cell r="L28">
            <v>349.25172546380202</v>
          </cell>
          <cell r="M28">
            <v>344.86560914020299</v>
          </cell>
          <cell r="N28">
            <v>360.68698622183302</v>
          </cell>
          <cell r="O28">
            <v>335.81015928090301</v>
          </cell>
          <cell r="P28">
            <v>197.26263930674199</v>
          </cell>
          <cell r="Q28">
            <v>238.23780443506399</v>
          </cell>
          <cell r="R28">
            <v>252.96347001176099</v>
          </cell>
          <cell r="S28">
            <v>233.70126871512801</v>
          </cell>
          <cell r="T28">
            <v>261.40030377123298</v>
          </cell>
          <cell r="U28">
            <v>274.16730402733299</v>
          </cell>
          <cell r="V28">
            <v>231.587174827806</v>
          </cell>
          <cell r="W28">
            <v>243.62440795150701</v>
          </cell>
          <cell r="X28">
            <v>274.58972881934898</v>
          </cell>
          <cell r="Y28">
            <v>344.58363228470898</v>
          </cell>
          <cell r="Z28">
            <v>399.38541871281399</v>
          </cell>
          <cell r="AA28">
            <v>428.86971727153502</v>
          </cell>
          <cell r="AB28">
            <v>451.281213054109</v>
          </cell>
          <cell r="AC28">
            <v>357.05568634900391</v>
          </cell>
        </row>
        <row r="29">
          <cell r="A29" t="str">
            <v>Burundi</v>
          </cell>
          <cell r="B29">
            <v>232.54706063727201</v>
          </cell>
          <cell r="C29">
            <v>235.10797613681001</v>
          </cell>
          <cell r="D29">
            <v>241.25491056570399</v>
          </cell>
          <cell r="E29">
            <v>248.16771519221399</v>
          </cell>
          <cell r="F29">
            <v>219.15398576472899</v>
          </cell>
          <cell r="G29">
            <v>247.822668825915</v>
          </cell>
          <cell r="H29">
            <v>253.607580792063</v>
          </cell>
          <cell r="I29">
            <v>232.10509387271</v>
          </cell>
          <cell r="J29">
            <v>211.32698785060799</v>
          </cell>
          <cell r="K29">
            <v>213.322556772263</v>
          </cell>
          <cell r="L29">
            <v>207.26062968035799</v>
          </cell>
          <cell r="M29">
            <v>207.82261612987699</v>
          </cell>
          <cell r="N29">
            <v>187.37706287251299</v>
          </cell>
          <cell r="O29">
            <v>162.68803174322599</v>
          </cell>
          <cell r="P29">
            <v>157.58644035569699</v>
          </cell>
          <cell r="Q29">
            <v>167.29605643895999</v>
          </cell>
          <cell r="R29">
            <v>142.68971027818</v>
          </cell>
          <cell r="S29">
            <v>157.16578683053399</v>
          </cell>
          <cell r="T29">
            <v>141.85642491881401</v>
          </cell>
          <cell r="U29">
            <v>128.27790892335599</v>
          </cell>
          <cell r="V29">
            <v>110.350859677334</v>
          </cell>
          <cell r="W29">
            <v>98.1253317418645</v>
          </cell>
          <cell r="X29">
            <v>89.725309604027402</v>
          </cell>
          <cell r="Y29">
            <v>82.639047508169497</v>
          </cell>
          <cell r="Z29">
            <v>90.481153657485507</v>
          </cell>
          <cell r="AA29">
            <v>106.864086218898</v>
          </cell>
          <cell r="AB29">
            <v>118.83972664900099</v>
          </cell>
          <cell r="AC29">
            <v>97.779109229907647</v>
          </cell>
        </row>
        <row r="30">
          <cell r="A30" t="str">
            <v>Cambodia</v>
          </cell>
          <cell r="B30">
            <v>20.636181953024401</v>
          </cell>
          <cell r="C30">
            <v>20.4445148123033</v>
          </cell>
          <cell r="D30">
            <v>19.980569409936699</v>
          </cell>
          <cell r="E30">
            <v>22.0407448392011</v>
          </cell>
          <cell r="F30">
            <v>23.817802287069402</v>
          </cell>
          <cell r="G30">
            <v>25.648803274542999</v>
          </cell>
          <cell r="H30">
            <v>27.361631660533899</v>
          </cell>
          <cell r="I30">
            <v>18.1936247659537</v>
          </cell>
          <cell r="J30">
            <v>34.590121652629598</v>
          </cell>
          <cell r="K30">
            <v>42.081401030029603</v>
          </cell>
          <cell r="L30">
            <v>105.968769344253</v>
          </cell>
          <cell r="M30">
            <v>229.765198685298</v>
          </cell>
          <cell r="N30">
            <v>270.253421051857</v>
          </cell>
          <cell r="O30">
            <v>260.75776744881699</v>
          </cell>
          <cell r="P30">
            <v>253.73698588380401</v>
          </cell>
          <cell r="Q30">
            <v>304.83152711415403</v>
          </cell>
          <cell r="R30">
            <v>300.893242500935</v>
          </cell>
          <cell r="S30">
            <v>284.71208760659198</v>
          </cell>
          <cell r="T30">
            <v>254.81227495794499</v>
          </cell>
          <cell r="U30">
            <v>282.39827925092101</v>
          </cell>
          <cell r="V30">
            <v>287.92231043489602</v>
          </cell>
          <cell r="W30">
            <v>306.90564135161901</v>
          </cell>
          <cell r="X30">
            <v>324.94602765877102</v>
          </cell>
          <cell r="Y30">
            <v>342.10508005147602</v>
          </cell>
          <cell r="Z30">
            <v>389.29039684657101</v>
          </cell>
          <cell r="AA30">
            <v>449.578277819172</v>
          </cell>
          <cell r="AB30">
            <v>503.26569625244503</v>
          </cell>
          <cell r="AC30">
            <v>386.01518666334232</v>
          </cell>
        </row>
        <row r="31">
          <cell r="A31" t="str">
            <v>Cameroon</v>
          </cell>
          <cell r="B31">
            <v>879.08227617969305</v>
          </cell>
          <cell r="C31">
            <v>967.74558905046899</v>
          </cell>
          <cell r="D31">
            <v>902.717617854031</v>
          </cell>
          <cell r="E31">
            <v>885.62994734715005</v>
          </cell>
          <cell r="F31">
            <v>911.52797545368503</v>
          </cell>
          <cell r="G31">
            <v>927.27478381276399</v>
          </cell>
          <cell r="H31">
            <v>1176.2561107599099</v>
          </cell>
          <cell r="I31">
            <v>1324.70337573345</v>
          </cell>
          <cell r="J31">
            <v>1306.9285236896301</v>
          </cell>
          <cell r="K31">
            <v>1131.02719526685</v>
          </cell>
          <cell r="L31">
            <v>1098.03543442204</v>
          </cell>
          <cell r="M31">
            <v>1187.7538126751299</v>
          </cell>
          <cell r="N31">
            <v>1056.4075066714699</v>
          </cell>
          <cell r="O31">
            <v>1069.9190081674201</v>
          </cell>
          <cell r="P31">
            <v>686.30170193558502</v>
          </cell>
          <cell r="Q31">
            <v>676.86586432719002</v>
          </cell>
          <cell r="R31">
            <v>753.10131083536203</v>
          </cell>
          <cell r="S31">
            <v>733.14795279519899</v>
          </cell>
          <cell r="T31">
            <v>680.918125368917</v>
          </cell>
          <cell r="U31">
            <v>699.168995448803</v>
          </cell>
          <cell r="V31">
            <v>655.49018217722301</v>
          </cell>
          <cell r="W31">
            <v>602.81191659491901</v>
          </cell>
          <cell r="X31">
            <v>662.98512067812703</v>
          </cell>
          <cell r="Y31">
            <v>807.331259928892</v>
          </cell>
          <cell r="Z31">
            <v>909.42920718097002</v>
          </cell>
          <cell r="AA31">
            <v>946.08576565343503</v>
          </cell>
          <cell r="AB31">
            <v>1001.6820777002901</v>
          </cell>
          <cell r="AC31">
            <v>821.7208912894389</v>
          </cell>
        </row>
        <row r="32">
          <cell r="A32" t="str">
            <v>Canada</v>
          </cell>
          <cell r="B32">
            <v>10989.428249197101</v>
          </cell>
          <cell r="C32">
            <v>12131.8414975784</v>
          </cell>
          <cell r="D32">
            <v>12278.5311329081</v>
          </cell>
          <cell r="E32">
            <v>13175.079007464101</v>
          </cell>
          <cell r="F32">
            <v>13578.255972982201</v>
          </cell>
          <cell r="G32">
            <v>13782.0619575746</v>
          </cell>
          <cell r="H32">
            <v>14150.5013767648</v>
          </cell>
          <cell r="I32">
            <v>15967.6953451345</v>
          </cell>
          <cell r="J32">
            <v>18624.352010632501</v>
          </cell>
          <cell r="K32">
            <v>20410.353835055801</v>
          </cell>
          <cell r="L32">
            <v>21086.640050997801</v>
          </cell>
          <cell r="M32">
            <v>21374.962523314502</v>
          </cell>
          <cell r="N32">
            <v>20479.822279573302</v>
          </cell>
          <cell r="O32">
            <v>19684.992555703298</v>
          </cell>
          <cell r="P32">
            <v>19497.2809866637</v>
          </cell>
          <cell r="Q32">
            <v>20184.449879336898</v>
          </cell>
          <cell r="R32">
            <v>20757.375279306802</v>
          </cell>
          <cell r="S32">
            <v>21349.1152534418</v>
          </cell>
          <cell r="T32">
            <v>20495.2333362524</v>
          </cell>
          <cell r="U32">
            <v>21776.561793602501</v>
          </cell>
          <cell r="V32">
            <v>23658.831708985501</v>
          </cell>
          <cell r="W32">
            <v>23103.935316538002</v>
          </cell>
          <cell r="X32">
            <v>23457.935451328201</v>
          </cell>
          <cell r="Y32">
            <v>27455.059126919299</v>
          </cell>
          <cell r="Z32">
            <v>31111.038745251099</v>
          </cell>
          <cell r="AA32">
            <v>35105.445081198501</v>
          </cell>
          <cell r="AB32">
            <v>38951.454637577903</v>
          </cell>
          <cell r="AC32">
            <v>29864.144726468832</v>
          </cell>
        </row>
        <row r="33">
          <cell r="A33" t="str">
            <v>Cape Verde</v>
          </cell>
          <cell r="B33">
            <v>547.71367093526896</v>
          </cell>
          <cell r="C33">
            <v>522.54999262191302</v>
          </cell>
          <cell r="D33">
            <v>512.714859731253</v>
          </cell>
          <cell r="E33">
            <v>491.27031817787298</v>
          </cell>
          <cell r="F33">
            <v>455.738639814934</v>
          </cell>
          <cell r="G33">
            <v>462.62444289763698</v>
          </cell>
          <cell r="H33">
            <v>623.13417160695303</v>
          </cell>
          <cell r="I33">
            <v>750.71935747357497</v>
          </cell>
          <cell r="J33">
            <v>820.77284692608703</v>
          </cell>
          <cell r="K33">
            <v>807.67011623655696</v>
          </cell>
          <cell r="L33">
            <v>902.07555555459498</v>
          </cell>
          <cell r="M33">
            <v>914.93114243426203</v>
          </cell>
          <cell r="N33">
            <v>993.73535186211598</v>
          </cell>
          <cell r="O33">
            <v>975.26272310585796</v>
          </cell>
          <cell r="P33">
            <v>1073.60693910128</v>
          </cell>
          <cell r="Q33">
            <v>1257.98391086378</v>
          </cell>
          <cell r="R33">
            <v>1274.34769100216</v>
          </cell>
          <cell r="S33">
            <v>1223.70444754191</v>
          </cell>
          <cell r="T33">
            <v>1273.3295805405101</v>
          </cell>
          <cell r="U33">
            <v>1411.8069779335699</v>
          </cell>
          <cell r="V33">
            <v>1234.31658733983</v>
          </cell>
          <cell r="W33">
            <v>1266.1253904565101</v>
          </cell>
          <cell r="X33">
            <v>1371.67151164442</v>
          </cell>
          <cell r="Y33">
            <v>1774.3165624261301</v>
          </cell>
          <cell r="Z33">
            <v>1978.9902612634401</v>
          </cell>
          <cell r="AA33">
            <v>2099.2480456595399</v>
          </cell>
          <cell r="AB33">
            <v>2371.00518346127</v>
          </cell>
          <cell r="AC33">
            <v>1810.2261591518852</v>
          </cell>
        </row>
        <row r="34">
          <cell r="A34" t="str">
            <v>Central African Republic</v>
          </cell>
          <cell r="B34">
            <v>345.041806609395</v>
          </cell>
          <cell r="C34">
            <v>337.24158341804298</v>
          </cell>
          <cell r="D34">
            <v>299.82225179980702</v>
          </cell>
          <cell r="E34">
            <v>266.51970818243802</v>
          </cell>
          <cell r="F34">
            <v>249.146804055291</v>
          </cell>
          <cell r="G34">
            <v>321.52577394275198</v>
          </cell>
          <cell r="H34">
            <v>412.86902414752097</v>
          </cell>
          <cell r="I34">
            <v>434.82199409129697</v>
          </cell>
          <cell r="J34">
            <v>448.33084829478997</v>
          </cell>
          <cell r="K34">
            <v>431.626135704359</v>
          </cell>
          <cell r="L34">
            <v>494.51647448453502</v>
          </cell>
          <cell r="M34">
            <v>454.47513776028097</v>
          </cell>
          <cell r="N34">
            <v>450.329884146361</v>
          </cell>
          <cell r="O34">
            <v>397.67925869742498</v>
          </cell>
          <cell r="P34">
            <v>255.638155469325</v>
          </cell>
          <cell r="Q34">
            <v>327.73894600564603</v>
          </cell>
          <cell r="R34">
            <v>293.34878775539403</v>
          </cell>
          <cell r="S34">
            <v>274.82064728531799</v>
          </cell>
          <cell r="T34">
            <v>285.22987217311999</v>
          </cell>
          <cell r="U34">
            <v>283.30587987074</v>
          </cell>
          <cell r="V34">
            <v>258.79045841562402</v>
          </cell>
          <cell r="W34">
            <v>255.42953793497699</v>
          </cell>
          <cell r="X34">
            <v>270.27949695694599</v>
          </cell>
          <cell r="Y34">
            <v>303.61170374932402</v>
          </cell>
          <cell r="Z34">
            <v>325.35194200753602</v>
          </cell>
          <cell r="AA34">
            <v>335.37932767985399</v>
          </cell>
          <cell r="AB34">
            <v>355.42914294451703</v>
          </cell>
          <cell r="AC34">
            <v>307.58019187885901</v>
          </cell>
        </row>
        <row r="35">
          <cell r="A35" t="str">
            <v>Chad</v>
          </cell>
          <cell r="B35">
            <v>147.874529618221</v>
          </cell>
          <cell r="C35">
            <v>170.68029277418</v>
          </cell>
          <cell r="D35">
            <v>160.89199830091701</v>
          </cell>
          <cell r="E35">
            <v>157.05506830399401</v>
          </cell>
          <cell r="F35">
            <v>164.59328365544599</v>
          </cell>
          <cell r="G35">
            <v>174.038494751184</v>
          </cell>
          <cell r="H35">
            <v>209.07207796597299</v>
          </cell>
          <cell r="I35">
            <v>231.213780367504</v>
          </cell>
          <cell r="J35">
            <v>263.697817508686</v>
          </cell>
          <cell r="K35">
            <v>242.98025312026201</v>
          </cell>
          <cell r="L35">
            <v>285.694277325737</v>
          </cell>
          <cell r="M35">
            <v>276.427805162683</v>
          </cell>
          <cell r="N35">
            <v>281.379534865697</v>
          </cell>
          <cell r="O35">
            <v>240.15615495750501</v>
          </cell>
          <cell r="P35">
            <v>189.99161716055099</v>
          </cell>
          <cell r="Q35">
            <v>219.21093618666399</v>
          </cell>
          <cell r="R35">
            <v>237.738942621842</v>
          </cell>
          <cell r="S35">
            <v>222.83437894765299</v>
          </cell>
          <cell r="T35">
            <v>245.46986224397901</v>
          </cell>
          <cell r="U35">
            <v>210.80011647526601</v>
          </cell>
          <cell r="V35">
            <v>185.76114145735701</v>
          </cell>
          <cell r="W35">
            <v>223.20191835353501</v>
          </cell>
          <cell r="X35">
            <v>253.87241329516601</v>
          </cell>
          <cell r="Y35">
            <v>317.20237388896197</v>
          </cell>
          <cell r="Z35">
            <v>501.50072137021601</v>
          </cell>
          <cell r="AA35">
            <v>652.51238726084</v>
          </cell>
          <cell r="AB35">
            <v>706.96276424662096</v>
          </cell>
          <cell r="AC35">
            <v>442.54209640255675</v>
          </cell>
        </row>
        <row r="36">
          <cell r="A36" t="str">
            <v>Chile</v>
          </cell>
          <cell r="B36">
            <v>2492.8566912511501</v>
          </cell>
          <cell r="C36">
            <v>2884.7816162275299</v>
          </cell>
          <cell r="D36">
            <v>2118.38664094879</v>
          </cell>
          <cell r="E36">
            <v>1694.30130872629</v>
          </cell>
          <cell r="F36">
            <v>1621.8157209006899</v>
          </cell>
          <cell r="G36">
            <v>1368.47298348851</v>
          </cell>
          <cell r="H36">
            <v>1447.2102459057801</v>
          </cell>
          <cell r="I36">
            <v>1678.63910106614</v>
          </cell>
          <cell r="J36">
            <v>1945.7316012742799</v>
          </cell>
          <cell r="K36">
            <v>2203.7729315317902</v>
          </cell>
          <cell r="L36">
            <v>2409.1414102058502</v>
          </cell>
          <cell r="M36">
            <v>2734.6362533629799</v>
          </cell>
          <cell r="N36">
            <v>3283.0251452247498</v>
          </cell>
          <cell r="O36">
            <v>3463.3530024893598</v>
          </cell>
          <cell r="P36">
            <v>3941.20786044939</v>
          </cell>
          <cell r="Q36">
            <v>5020.8618174982203</v>
          </cell>
          <cell r="R36">
            <v>5254.8948043866703</v>
          </cell>
          <cell r="S36">
            <v>5663.2447058161997</v>
          </cell>
          <cell r="T36">
            <v>5355.2532813690796</v>
          </cell>
          <cell r="U36">
            <v>4860.5895423327802</v>
          </cell>
          <cell r="V36">
            <v>4944.3736228139396</v>
          </cell>
          <cell r="W36">
            <v>4451.9339531647502</v>
          </cell>
          <cell r="X36">
            <v>4314.9076905873499</v>
          </cell>
          <cell r="Y36">
            <v>4698.24531328803</v>
          </cell>
          <cell r="Z36">
            <v>6012.3587057548402</v>
          </cell>
          <cell r="AA36">
            <v>7351.32347384489</v>
          </cell>
          <cell r="AB36">
            <v>8864.3410386146898</v>
          </cell>
          <cell r="AC36">
            <v>5948.8516958757582</v>
          </cell>
        </row>
        <row r="37">
          <cell r="A37" t="str">
            <v>China</v>
          </cell>
          <cell r="B37">
            <v>311.63428252903202</v>
          </cell>
          <cell r="C37">
            <v>290.82132180397002</v>
          </cell>
          <cell r="D37">
            <v>275.21454683574001</v>
          </cell>
          <cell r="E37">
            <v>291.60680294650302</v>
          </cell>
          <cell r="F37">
            <v>296.184508222722</v>
          </cell>
          <cell r="G37">
            <v>288.38511086786701</v>
          </cell>
          <cell r="H37">
            <v>274.84427794600498</v>
          </cell>
          <cell r="I37">
            <v>294.044968121838</v>
          </cell>
          <cell r="J37">
            <v>361.24147829437499</v>
          </cell>
          <cell r="K37">
            <v>398.48064056079198</v>
          </cell>
          <cell r="L37">
            <v>339.15998406353498</v>
          </cell>
          <cell r="M37">
            <v>350.61265750433898</v>
          </cell>
          <cell r="N37">
            <v>412.25800905585601</v>
          </cell>
          <cell r="O37">
            <v>517.41486436580101</v>
          </cell>
          <cell r="P37">
            <v>466.60481230581303</v>
          </cell>
          <cell r="Q37">
            <v>601.01037153288701</v>
          </cell>
          <cell r="R37">
            <v>699.41445553211599</v>
          </cell>
          <cell r="S37">
            <v>770.58937996561804</v>
          </cell>
          <cell r="T37">
            <v>817.14406553668596</v>
          </cell>
          <cell r="U37">
            <v>861.21143857312904</v>
          </cell>
          <cell r="V37">
            <v>945.60077917824503</v>
          </cell>
          <cell r="W37">
            <v>1038.0340782241401</v>
          </cell>
          <cell r="X37">
            <v>1131.80464668586</v>
          </cell>
          <cell r="Y37">
            <v>1269.8318817542399</v>
          </cell>
          <cell r="Z37">
            <v>1486.0157801293799</v>
          </cell>
          <cell r="AA37">
            <v>1715.9351368246</v>
          </cell>
          <cell r="AB37">
            <v>2001.4594158361699</v>
          </cell>
          <cell r="AC37">
            <v>1440.5134899090651</v>
          </cell>
        </row>
        <row r="38">
          <cell r="A38" t="str">
            <v>Colombia</v>
          </cell>
          <cell r="B38">
            <v>1367.55248906508</v>
          </cell>
          <cell r="C38">
            <v>1457.42100574236</v>
          </cell>
          <cell r="D38">
            <v>1527.2191623149599</v>
          </cell>
          <cell r="E38">
            <v>1485.80432477517</v>
          </cell>
          <cell r="F38">
            <v>1437.0245307474299</v>
          </cell>
          <cell r="G38">
            <v>1283.7571565049</v>
          </cell>
          <cell r="H38">
            <v>1259.55656548403</v>
          </cell>
          <cell r="I38">
            <v>1285.1803563793801</v>
          </cell>
          <cell r="J38">
            <v>1357.4425999321099</v>
          </cell>
          <cell r="K38">
            <v>1342.1451442888399</v>
          </cell>
          <cell r="L38">
            <v>1341.3912510330399</v>
          </cell>
          <cell r="M38">
            <v>1387.6302212353301</v>
          </cell>
          <cell r="N38">
            <v>1575.90083760231</v>
          </cell>
          <cell r="O38">
            <v>1751.2985330643801</v>
          </cell>
          <cell r="P38">
            <v>2158.7599079751399</v>
          </cell>
          <cell r="Q38">
            <v>2399.8911111542102</v>
          </cell>
          <cell r="R38">
            <v>2472.2083272290201</v>
          </cell>
          <cell r="S38">
            <v>2662.2219542952898</v>
          </cell>
          <cell r="T38">
            <v>2411.2520356926502</v>
          </cell>
          <cell r="U38">
            <v>2072.3296853121601</v>
          </cell>
          <cell r="V38">
            <v>1979.7477077153501</v>
          </cell>
          <cell r="W38">
            <v>1903.6206117632801</v>
          </cell>
          <cell r="X38">
            <v>1850.6651402386999</v>
          </cell>
          <cell r="Y38">
            <v>1782.24038296509</v>
          </cell>
          <cell r="Z38">
            <v>2163.4585301478401</v>
          </cell>
          <cell r="AA38">
            <v>2673.4907798884101</v>
          </cell>
          <cell r="AB38">
            <v>2887.9266819273598</v>
          </cell>
          <cell r="AC38">
            <v>2210.2336878217798</v>
          </cell>
        </row>
        <row r="39">
          <cell r="A39" t="str">
            <v>Comoros</v>
          </cell>
          <cell r="B39">
            <v>383.75140047838403</v>
          </cell>
          <cell r="C39">
            <v>327.66600238479401</v>
          </cell>
          <cell r="D39">
            <v>303.61616705722099</v>
          </cell>
          <cell r="E39">
            <v>287.86841818942798</v>
          </cell>
          <cell r="F39">
            <v>274.75789824732698</v>
          </cell>
          <cell r="G39">
            <v>291.03294915467598</v>
          </cell>
          <cell r="H39">
            <v>398.18768642218203</v>
          </cell>
          <cell r="I39">
            <v>466.44934343234502</v>
          </cell>
          <cell r="J39">
            <v>477.39770692275403</v>
          </cell>
          <cell r="K39">
            <v>442.71232383575801</v>
          </cell>
          <cell r="L39">
            <v>541.66606723795098</v>
          </cell>
          <cell r="M39">
            <v>552.42388415254595</v>
          </cell>
          <cell r="N39">
            <v>580.10842024722206</v>
          </cell>
          <cell r="O39">
            <v>559.29266639546699</v>
          </cell>
          <cell r="P39">
            <v>383.82275341280001</v>
          </cell>
          <cell r="Q39">
            <v>466.59060479151401</v>
          </cell>
          <cell r="R39">
            <v>451.493134012398</v>
          </cell>
          <cell r="S39">
            <v>404.53069119598001</v>
          </cell>
          <cell r="T39">
            <v>415.74884246171899</v>
          </cell>
          <cell r="U39">
            <v>420.67711686105901</v>
          </cell>
          <cell r="V39">
            <v>365.82804936315</v>
          </cell>
          <cell r="W39">
            <v>390.87559405413901</v>
          </cell>
          <cell r="X39">
            <v>437.828457847518</v>
          </cell>
          <cell r="Y39">
            <v>553.13526620493599</v>
          </cell>
          <cell r="Z39">
            <v>604.735633276366</v>
          </cell>
          <cell r="AA39">
            <v>632.79472109857397</v>
          </cell>
          <cell r="AB39">
            <v>642.27011022231295</v>
          </cell>
          <cell r="AC39">
            <v>543.60663045064109</v>
          </cell>
        </row>
        <row r="40">
          <cell r="A40" t="str">
            <v>Congo, Dem. Rep.</v>
          </cell>
          <cell r="B40">
            <v>559.84738467209297</v>
          </cell>
          <cell r="C40">
            <v>471.80812815187699</v>
          </cell>
          <cell r="D40">
            <v>496.60837151885698</v>
          </cell>
          <cell r="E40">
            <v>387.75112100917698</v>
          </cell>
          <cell r="F40">
            <v>250.47719010688101</v>
          </cell>
          <cell r="G40">
            <v>221.605769164056</v>
          </cell>
          <cell r="H40">
            <v>240.69697691842501</v>
          </cell>
          <cell r="I40">
            <v>220.601243791065</v>
          </cell>
          <cell r="J40">
            <v>247.427994599622</v>
          </cell>
          <cell r="K40">
            <v>243.73846090085601</v>
          </cell>
          <cell r="L40">
            <v>244.46202480040901</v>
          </cell>
          <cell r="M40">
            <v>229.809995091877</v>
          </cell>
          <cell r="N40">
            <v>200.81960894471101</v>
          </cell>
          <cell r="O40">
            <v>253.88636546669599</v>
          </cell>
          <cell r="P40">
            <v>133.356188835061</v>
          </cell>
          <cell r="Q40">
            <v>125.45865025699</v>
          </cell>
          <cell r="R40">
            <v>156.98484780616499</v>
          </cell>
          <cell r="S40">
            <v>138.079226772439</v>
          </cell>
          <cell r="T40">
            <v>99.098925517926901</v>
          </cell>
          <cell r="U40">
            <v>88.209842471591699</v>
          </cell>
          <cell r="V40">
            <v>85.964386756242206</v>
          </cell>
          <cell r="W40">
            <v>100.47294000387799</v>
          </cell>
          <cell r="X40">
            <v>105.091035134525</v>
          </cell>
          <cell r="Y40">
            <v>104.747149828148</v>
          </cell>
          <cell r="Z40">
            <v>117.08106963837101</v>
          </cell>
          <cell r="AA40">
            <v>123.296146079224</v>
          </cell>
          <cell r="AB40">
            <v>144.129801451709</v>
          </cell>
          <cell r="AC40">
            <v>115.80302368930916</v>
          </cell>
        </row>
        <row r="41">
          <cell r="A41" t="str">
            <v>Congo, Rep.</v>
          </cell>
          <cell r="B41">
            <v>1304.1103638360601</v>
          </cell>
          <cell r="C41">
            <v>1037.08804450106</v>
          </cell>
          <cell r="D41">
            <v>877.10769915328694</v>
          </cell>
          <cell r="E41">
            <v>773.60776016736395</v>
          </cell>
          <cell r="F41">
            <v>690.00617916155397</v>
          </cell>
          <cell r="G41">
            <v>686.40018524825598</v>
          </cell>
          <cell r="H41">
            <v>910.74514522805202</v>
          </cell>
          <cell r="I41">
            <v>1073.3492376841</v>
          </cell>
          <cell r="J41">
            <v>1107.71051206226</v>
          </cell>
          <cell r="K41">
            <v>1101.25186089411</v>
          </cell>
          <cell r="L41">
            <v>1253.9865912299899</v>
          </cell>
          <cell r="M41">
            <v>1184.7479308909899</v>
          </cell>
          <cell r="N41">
            <v>1237.1294874523501</v>
          </cell>
          <cell r="O41">
            <v>1098.7858269554299</v>
          </cell>
          <cell r="P41">
            <v>703.25135272583998</v>
          </cell>
          <cell r="Q41">
            <v>816.99033177036904</v>
          </cell>
          <cell r="R41">
            <v>980.87308798802201</v>
          </cell>
          <cell r="S41">
            <v>871.48268724430898</v>
          </cell>
          <cell r="T41">
            <v>710.86767955098901</v>
          </cell>
          <cell r="U41">
            <v>834.14701897163104</v>
          </cell>
          <cell r="V41">
            <v>1108.8691141327399</v>
          </cell>
          <cell r="W41">
            <v>935.16717318847805</v>
          </cell>
          <cell r="X41">
            <v>982.23188420628003</v>
          </cell>
          <cell r="Y41">
            <v>1128.6247541189</v>
          </cell>
          <cell r="Z41">
            <v>1335.7631584657499</v>
          </cell>
          <cell r="AA41">
            <v>1785.5311169956899</v>
          </cell>
          <cell r="AB41">
            <v>2146.5883469011301</v>
          </cell>
          <cell r="AC41">
            <v>1385.6510723127046</v>
          </cell>
        </row>
        <row r="42">
          <cell r="A42" t="str">
            <v>Costa Rica</v>
          </cell>
          <cell r="B42">
            <v>2098.86988764341</v>
          </cell>
          <cell r="C42">
            <v>1106.14123591766</v>
          </cell>
          <cell r="D42">
            <v>1066.9105435850599</v>
          </cell>
          <cell r="E42">
            <v>1251.4615795524401</v>
          </cell>
          <cell r="F42">
            <v>1414.50245659346</v>
          </cell>
          <cell r="G42">
            <v>1471.43652940023</v>
          </cell>
          <cell r="H42">
            <v>1603.7704364451999</v>
          </cell>
          <cell r="I42">
            <v>1605.0052760057899</v>
          </cell>
          <cell r="J42">
            <v>1590.5475307209399</v>
          </cell>
          <cell r="K42">
            <v>1755.2153826344299</v>
          </cell>
          <cell r="L42">
            <v>1871.9342640498301</v>
          </cell>
          <cell r="M42">
            <v>2294.27534616611</v>
          </cell>
          <cell r="N42">
            <v>2686.9259938262999</v>
          </cell>
          <cell r="O42">
            <v>2943.87933060983</v>
          </cell>
          <cell r="P42">
            <v>3130.3137607191302</v>
          </cell>
          <cell r="Q42">
            <v>3378.0321266254</v>
          </cell>
          <cell r="R42">
            <v>3323.0675251067601</v>
          </cell>
          <cell r="S42">
            <v>3508.5216540166498</v>
          </cell>
          <cell r="T42">
            <v>3763.6187086935001</v>
          </cell>
          <cell r="U42">
            <v>4116.1826671046301</v>
          </cell>
          <cell r="V42">
            <v>4062.54746947172</v>
          </cell>
          <cell r="W42">
            <v>4092.64998348273</v>
          </cell>
          <cell r="X42">
            <v>4127.2669041216404</v>
          </cell>
          <cell r="Y42">
            <v>4194.68412762756</v>
          </cell>
          <cell r="Z42">
            <v>4370.1940371820401</v>
          </cell>
          <cell r="AA42">
            <v>4608.9321561197003</v>
          </cell>
          <cell r="AB42">
            <v>4858.0676098894401</v>
          </cell>
          <cell r="AC42">
            <v>4375.2991364038508</v>
          </cell>
        </row>
        <row r="43">
          <cell r="A43" t="str">
            <v>Cote d'Ivoire</v>
          </cell>
          <cell r="B43">
            <v>1205.2321058501</v>
          </cell>
          <cell r="C43">
            <v>976.61497388753605</v>
          </cell>
          <cell r="D43">
            <v>843.59346412875095</v>
          </cell>
          <cell r="E43">
            <v>724.39956039262802</v>
          </cell>
          <cell r="F43">
            <v>702.58474530309002</v>
          </cell>
          <cell r="G43">
            <v>689.93194803983795</v>
          </cell>
          <cell r="H43">
            <v>888.56221342621495</v>
          </cell>
          <cell r="I43">
            <v>941.01319850648201</v>
          </cell>
          <cell r="J43">
            <v>942.22088757575898</v>
          </cell>
          <cell r="K43">
            <v>866.55974727508396</v>
          </cell>
          <cell r="L43">
            <v>921.17307358141898</v>
          </cell>
          <cell r="M43">
            <v>860.776909179737</v>
          </cell>
          <cell r="N43">
            <v>880.26951147600005</v>
          </cell>
          <cell r="O43">
            <v>838.107083341411</v>
          </cell>
          <cell r="P43">
            <v>606.83687277943295</v>
          </cell>
          <cell r="Q43">
            <v>773.61026706995597</v>
          </cell>
          <cell r="R43">
            <v>799.94587608317102</v>
          </cell>
          <cell r="S43">
            <v>758.82060130648495</v>
          </cell>
          <cell r="T43">
            <v>805.12176540587097</v>
          </cell>
          <cell r="U43">
            <v>767.46883009490602</v>
          </cell>
          <cell r="V43">
            <v>624.30391042395001</v>
          </cell>
          <cell r="W43">
            <v>618.99239793440097</v>
          </cell>
          <cell r="X43">
            <v>664.89219532262905</v>
          </cell>
          <cell r="Y43">
            <v>781.89097709428199</v>
          </cell>
          <cell r="Z43">
            <v>867.36678301317295</v>
          </cell>
          <cell r="AA43">
            <v>899.60727328598796</v>
          </cell>
          <cell r="AB43">
            <v>938.60850951498696</v>
          </cell>
          <cell r="AC43">
            <v>795.22635602757657</v>
          </cell>
        </row>
        <row r="44">
          <cell r="A44" t="str">
            <v>Croatia</v>
          </cell>
          <cell r="B44">
            <v>3983.2862599432201</v>
          </cell>
          <cell r="C44">
            <v>3905.1020535172001</v>
          </cell>
          <cell r="D44">
            <v>3375.4723618335802</v>
          </cell>
          <cell r="E44">
            <v>2484.7868745158098</v>
          </cell>
          <cell r="F44">
            <v>2370.6444746707298</v>
          </cell>
          <cell r="G44">
            <v>2388.7739586938101</v>
          </cell>
          <cell r="H44">
            <v>3312.7179640519598</v>
          </cell>
          <cell r="I44">
            <v>3790.5159782667101</v>
          </cell>
          <cell r="J44">
            <v>3378.4357036180199</v>
          </cell>
          <cell r="K44">
            <v>5436.2219131032098</v>
          </cell>
          <cell r="L44">
            <v>9066.4423964691705</v>
          </cell>
          <cell r="M44">
            <v>14506.9476346255</v>
          </cell>
          <cell r="N44">
            <v>2077.1022556272501</v>
          </cell>
          <cell r="O44">
            <v>2358.0200813394699</v>
          </cell>
          <cell r="P44">
            <v>3223.3390193003302</v>
          </cell>
          <cell r="Q44">
            <v>4224.5151108409</v>
          </cell>
          <cell r="R44">
            <v>4421.7464778212498</v>
          </cell>
          <cell r="S44">
            <v>4398.20912695474</v>
          </cell>
          <cell r="T44">
            <v>4805.1566683308802</v>
          </cell>
          <cell r="U44">
            <v>4371.0771300760298</v>
          </cell>
          <cell r="V44">
            <v>4206.1758190333603</v>
          </cell>
          <cell r="W44">
            <v>4469.2822376460599</v>
          </cell>
          <cell r="X44">
            <v>5183.8926089284496</v>
          </cell>
          <cell r="Y44">
            <v>6666.2810438634096</v>
          </cell>
          <cell r="Z44">
            <v>7943.3497349152203</v>
          </cell>
          <cell r="AA44">
            <v>8669.5681181075997</v>
          </cell>
          <cell r="AB44">
            <v>9557.7735514020205</v>
          </cell>
          <cell r="AC44">
            <v>7081.6912158104606</v>
          </cell>
        </row>
        <row r="45">
          <cell r="A45" t="str">
            <v>Cyprus</v>
          </cell>
          <cell r="B45">
            <v>4236.2383456897496</v>
          </cell>
          <cell r="C45">
            <v>4053.2576921862301</v>
          </cell>
          <cell r="D45">
            <v>4146.5351705180101</v>
          </cell>
          <cell r="E45">
            <v>4096.7664067763099</v>
          </cell>
          <cell r="F45">
            <v>4259.7915025877401</v>
          </cell>
          <cell r="G45">
            <v>4486.9048064163799</v>
          </cell>
          <cell r="H45">
            <v>5635.4136772168404</v>
          </cell>
          <cell r="I45">
            <v>6686.4939580644104</v>
          </cell>
          <cell r="J45">
            <v>7718.2009882517495</v>
          </cell>
          <cell r="K45">
            <v>8113.8969118451196</v>
          </cell>
          <cell r="L45">
            <v>9688.9607910461309</v>
          </cell>
          <cell r="M45">
            <v>9732.8154716111603</v>
          </cell>
          <cell r="N45">
            <v>11415.842149898899</v>
          </cell>
          <cell r="O45">
            <v>10613.3451687573</v>
          </cell>
          <cell r="P45">
            <v>11718.1877410009</v>
          </cell>
          <cell r="Q45">
            <v>14217.1229004858</v>
          </cell>
          <cell r="R45">
            <v>14139.6159842338</v>
          </cell>
          <cell r="S45">
            <v>13271.065812340499</v>
          </cell>
          <cell r="T45">
            <v>14071.1476632717</v>
          </cell>
          <cell r="U45">
            <v>14242.605797976399</v>
          </cell>
          <cell r="V45">
            <v>13424.9011576748</v>
          </cell>
          <cell r="W45">
            <v>13796.812119706299</v>
          </cell>
          <cell r="X45">
            <v>14842.8244474488</v>
          </cell>
          <cell r="Y45">
            <v>18386.881328908701</v>
          </cell>
          <cell r="Z45">
            <v>21342.6935168991</v>
          </cell>
          <cell r="AA45">
            <v>22378.2888042499</v>
          </cell>
          <cell r="AB45">
            <v>23676.084746944001</v>
          </cell>
          <cell r="AC45">
            <v>19070.597494026133</v>
          </cell>
        </row>
        <row r="46">
          <cell r="A46" t="str">
            <v>Czech Republic</v>
          </cell>
          <cell r="B46">
            <v>4585.1730659795403</v>
          </cell>
          <cell r="C46">
            <v>4855.8726668146301</v>
          </cell>
          <cell r="D46">
            <v>4875.4974891572001</v>
          </cell>
          <cell r="E46">
            <v>4825.13170342787</v>
          </cell>
          <cell r="F46">
            <v>4372.4373427340097</v>
          </cell>
          <cell r="G46">
            <v>4399.2430766899297</v>
          </cell>
          <cell r="H46">
            <v>5162.1589051703704</v>
          </cell>
          <cell r="I46">
            <v>5790.5327993286301</v>
          </cell>
          <cell r="J46">
            <v>5721.5649226384503</v>
          </cell>
          <cell r="K46">
            <v>5579.8142897322896</v>
          </cell>
          <cell r="L46">
            <v>5058.6421298929499</v>
          </cell>
          <cell r="M46">
            <v>2636.3041397091001</v>
          </cell>
          <cell r="N46">
            <v>3090.9375397081799</v>
          </cell>
          <cell r="O46">
            <v>3551.5004005569999</v>
          </cell>
          <cell r="P46">
            <v>4117.9014377814401</v>
          </cell>
          <cell r="Q46">
            <v>5348.6542454406499</v>
          </cell>
          <cell r="R46">
            <v>6011.5410932437198</v>
          </cell>
          <cell r="S46">
            <v>5545.14186275056</v>
          </cell>
          <cell r="T46">
            <v>6007.4815828513101</v>
          </cell>
          <cell r="U46">
            <v>5853.6808781250902</v>
          </cell>
          <cell r="V46">
            <v>5521.2005539412603</v>
          </cell>
          <cell r="W46">
            <v>6048.6807696404603</v>
          </cell>
          <cell r="X46">
            <v>7379.4618716024397</v>
          </cell>
          <cell r="Y46">
            <v>8955.1899699969599</v>
          </cell>
          <cell r="Z46">
            <v>10601.971232898801</v>
          </cell>
          <cell r="AA46">
            <v>12120.1699940041</v>
          </cell>
          <cell r="AB46">
            <v>13848.432343984099</v>
          </cell>
          <cell r="AC46">
            <v>9825.6510303544765</v>
          </cell>
        </row>
        <row r="47">
          <cell r="A47" t="str">
            <v>Denmark</v>
          </cell>
          <cell r="B47">
            <v>13626.860436294601</v>
          </cell>
          <cell r="C47">
            <v>11834.520070738099</v>
          </cell>
          <cell r="D47">
            <v>11548.424741848999</v>
          </cell>
          <cell r="E47">
            <v>11606.756494454399</v>
          </cell>
          <cell r="F47">
            <v>11319.0731169951</v>
          </cell>
          <cell r="G47">
            <v>12058.847602059501</v>
          </cell>
          <cell r="H47">
            <v>16929.7625528608</v>
          </cell>
          <cell r="I47">
            <v>20973.489976205001</v>
          </cell>
          <cell r="J47">
            <v>22118.885163963601</v>
          </cell>
          <cell r="K47">
            <v>21479.648101944498</v>
          </cell>
          <cell r="L47">
            <v>26518.749371983398</v>
          </cell>
          <cell r="M47">
            <v>26659.379353160199</v>
          </cell>
          <cell r="N47">
            <v>29163.189569674501</v>
          </cell>
          <cell r="O47">
            <v>27182.998173829099</v>
          </cell>
          <cell r="P47">
            <v>29613.337232422698</v>
          </cell>
          <cell r="Q47">
            <v>34926.979920758997</v>
          </cell>
          <cell r="R47">
            <v>35132.479877038102</v>
          </cell>
          <cell r="S47">
            <v>32349.167520766099</v>
          </cell>
          <cell r="T47">
            <v>32842.625243691</v>
          </cell>
          <cell r="U47">
            <v>32776.109534654803</v>
          </cell>
          <cell r="V47">
            <v>30118.8244673429</v>
          </cell>
          <cell r="W47">
            <v>30021.1674358005</v>
          </cell>
          <cell r="X47">
            <v>32492.600059877299</v>
          </cell>
          <cell r="Y47">
            <v>39558.044206487597</v>
          </cell>
          <cell r="Z47">
            <v>45174.145426400799</v>
          </cell>
          <cell r="AA47">
            <v>47905.5240580557</v>
          </cell>
          <cell r="AB47">
            <v>50965.179977284097</v>
          </cell>
          <cell r="AC47">
            <v>41019.443527317664</v>
          </cell>
        </row>
        <row r="48">
          <cell r="A48" t="str">
            <v>Djibouti</v>
          </cell>
          <cell r="B48">
            <v>1031.00034698784</v>
          </cell>
          <cell r="C48">
            <v>1068.5153567156101</v>
          </cell>
          <cell r="D48">
            <v>1079.05276434812</v>
          </cell>
          <cell r="E48">
            <v>1057.9997868302301</v>
          </cell>
          <cell r="F48">
            <v>1031.1438677106601</v>
          </cell>
          <cell r="G48">
            <v>1032.97192472344</v>
          </cell>
          <cell r="H48">
            <v>1067.5068754814299</v>
          </cell>
          <cell r="I48">
            <v>1047.48642403449</v>
          </cell>
          <cell r="J48">
            <v>1043.4204162118201</v>
          </cell>
          <cell r="K48">
            <v>983.36803300011798</v>
          </cell>
          <cell r="L48">
            <v>923.11854547525695</v>
          </cell>
          <cell r="M48">
            <v>912.57893614970601</v>
          </cell>
          <cell r="N48">
            <v>911.14261048852302</v>
          </cell>
          <cell r="O48">
            <v>857.84212418984703</v>
          </cell>
          <cell r="P48">
            <v>875.016409355203</v>
          </cell>
          <cell r="Q48">
            <v>858.14475963778204</v>
          </cell>
          <cell r="R48">
            <v>826.20525778426895</v>
          </cell>
          <cell r="S48">
            <v>815.92575964359605</v>
          </cell>
          <cell r="T48">
            <v>811.30138670416204</v>
          </cell>
          <cell r="U48">
            <v>830.806892922413</v>
          </cell>
          <cell r="V48">
            <v>834.68729795032402</v>
          </cell>
          <cell r="W48">
            <v>849.10968316543199</v>
          </cell>
          <cell r="X48">
            <v>859.68521366438597</v>
          </cell>
          <cell r="Y48">
            <v>889.54630571495397</v>
          </cell>
          <cell r="Z48">
            <v>931.08613544958303</v>
          </cell>
          <cell r="AA48">
            <v>973.17847081387401</v>
          </cell>
          <cell r="AB48">
            <v>1028.2205646952</v>
          </cell>
          <cell r="AC48">
            <v>921.80439558390481</v>
          </cell>
        </row>
        <row r="49">
          <cell r="A49" t="str">
            <v>Dominica</v>
          </cell>
          <cell r="B49">
            <v>849.56852608037104</v>
          </cell>
          <cell r="C49">
            <v>948.91698683667801</v>
          </cell>
          <cell r="D49">
            <v>1029.14239864605</v>
          </cell>
          <cell r="E49">
            <v>1138.4197598283299</v>
          </cell>
          <cell r="F49">
            <v>1275.95964704889</v>
          </cell>
          <cell r="G49">
            <v>1395.7792004737</v>
          </cell>
          <cell r="H49">
            <v>1581.9960091109399</v>
          </cell>
          <cell r="I49">
            <v>1778.1330872189801</v>
          </cell>
          <cell r="J49">
            <v>2017.1989995438701</v>
          </cell>
          <cell r="K49">
            <v>2148.5501619431798</v>
          </cell>
          <cell r="L49">
            <v>2319.6963345152999</v>
          </cell>
          <cell r="M49">
            <v>2516.5556822971098</v>
          </cell>
          <cell r="N49">
            <v>2674.4667361331099</v>
          </cell>
          <cell r="O49">
            <v>2795.2374407024899</v>
          </cell>
          <cell r="P49">
            <v>2977.6769743004902</v>
          </cell>
          <cell r="Q49">
            <v>3057.8298834745601</v>
          </cell>
          <cell r="R49">
            <v>3270.85954225763</v>
          </cell>
          <cell r="S49">
            <v>3380.95209610436</v>
          </cell>
          <cell r="T49">
            <v>3563.0786402026101</v>
          </cell>
          <cell r="U49">
            <v>3699.7192842366098</v>
          </cell>
          <cell r="V49">
            <v>3752.0524019847999</v>
          </cell>
          <cell r="W49">
            <v>3675.6103300653499</v>
          </cell>
          <cell r="X49">
            <v>3530.4755021583301</v>
          </cell>
          <cell r="Y49">
            <v>3595.9108583320999</v>
          </cell>
          <cell r="Z49">
            <v>3789.75238827879</v>
          </cell>
          <cell r="AA49">
            <v>3978.5550730044802</v>
          </cell>
          <cell r="AB49">
            <v>4181.3096670658197</v>
          </cell>
          <cell r="AC49">
            <v>3791.9356364841447</v>
          </cell>
        </row>
        <row r="50">
          <cell r="A50" t="str">
            <v>Dominican Republic</v>
          </cell>
          <cell r="B50">
            <v>1239.93663202217</v>
          </cell>
          <cell r="C50">
            <v>1355.6048370266301</v>
          </cell>
          <cell r="D50">
            <v>1248.6498393325301</v>
          </cell>
          <cell r="E50">
            <v>1262.41279788662</v>
          </cell>
          <cell r="F50">
            <v>1937.58490674983</v>
          </cell>
          <cell r="G50">
            <v>826.40818021370103</v>
          </cell>
          <cell r="H50">
            <v>979.74626828406997</v>
          </cell>
          <cell r="I50">
            <v>1006.3490565921099</v>
          </cell>
          <cell r="J50">
            <v>900.12995694376696</v>
          </cell>
          <cell r="K50">
            <v>994.60837895248096</v>
          </cell>
          <cell r="L50">
            <v>907.73369925418103</v>
          </cell>
          <cell r="M50">
            <v>1093.0827339483999</v>
          </cell>
          <cell r="N50">
            <v>1266.9185501639399</v>
          </cell>
          <cell r="O50">
            <v>1351.45027196862</v>
          </cell>
          <cell r="P50">
            <v>1472.90613846209</v>
          </cell>
          <cell r="Q50">
            <v>1637.3668633692</v>
          </cell>
          <cell r="R50">
            <v>1807.3408295343399</v>
          </cell>
          <cell r="S50">
            <v>1993.46535693341</v>
          </cell>
          <cell r="T50">
            <v>2078.7577591358099</v>
          </cell>
          <cell r="U50">
            <v>2249.20857894647</v>
          </cell>
          <cell r="V50">
            <v>2526.761562573</v>
          </cell>
          <cell r="W50">
            <v>2724.7571266990499</v>
          </cell>
          <cell r="X50">
            <v>2646.99920844505</v>
          </cell>
          <cell r="Y50">
            <v>1985.98037383621</v>
          </cell>
          <cell r="Z50">
            <v>2192.8898646758598</v>
          </cell>
          <cell r="AA50">
            <v>3411.3451152082998</v>
          </cell>
          <cell r="AB50">
            <v>3652.7030227366199</v>
          </cell>
          <cell r="AC50">
            <v>2769.1124519335149</v>
          </cell>
        </row>
        <row r="51">
          <cell r="A51" t="str">
            <v>Ecuador</v>
          </cell>
          <cell r="B51">
            <v>1779.8523349408199</v>
          </cell>
          <cell r="C51">
            <v>1770.5408240914601</v>
          </cell>
          <cell r="D51">
            <v>1757.5528421613501</v>
          </cell>
          <cell r="E51">
            <v>1503.7624790554401</v>
          </cell>
          <cell r="F51">
            <v>1558.77136690673</v>
          </cell>
          <cell r="G51">
            <v>1776.7338109514201</v>
          </cell>
          <cell r="H51">
            <v>1271.4319256716899</v>
          </cell>
          <cell r="I51">
            <v>1159.2297689280099</v>
          </cell>
          <cell r="J51">
            <v>1076.18272007733</v>
          </cell>
          <cell r="K51">
            <v>1031.5223426477</v>
          </cell>
          <cell r="L51">
            <v>1023.48349997869</v>
          </cell>
          <cell r="M51">
            <v>1122.4907266544401</v>
          </cell>
          <cell r="N51">
            <v>1200.0107931463101</v>
          </cell>
          <cell r="O51">
            <v>1371.15946780319</v>
          </cell>
          <cell r="P51">
            <v>1655.1853667231101</v>
          </cell>
          <cell r="Q51">
            <v>1762.24884599611</v>
          </cell>
          <cell r="R51">
            <v>1818.01511317787</v>
          </cell>
          <cell r="S51">
            <v>1980.05830708398</v>
          </cell>
          <cell r="T51">
            <v>1910.1355280666301</v>
          </cell>
          <cell r="U51">
            <v>1343.50385136006</v>
          </cell>
          <cell r="V51">
            <v>1259.9767515419901</v>
          </cell>
          <cell r="W51">
            <v>1747.9857045649601</v>
          </cell>
          <cell r="X51">
            <v>1966.6705579647601</v>
          </cell>
          <cell r="Y51">
            <v>2229.7632920742199</v>
          </cell>
          <cell r="Z51">
            <v>2505.2572793659901</v>
          </cell>
          <cell r="AA51">
            <v>2761.15582725171</v>
          </cell>
          <cell r="AB51">
            <v>2987.2592423891801</v>
          </cell>
          <cell r="AC51">
            <v>2366.3486506018035</v>
          </cell>
        </row>
        <row r="52">
          <cell r="A52" t="str">
            <v>Egypt, Arab Rep.</v>
          </cell>
          <cell r="B52">
            <v>551.64546276127896</v>
          </cell>
          <cell r="C52">
            <v>587.42153650319506</v>
          </cell>
          <cell r="D52">
            <v>676.52592962217796</v>
          </cell>
          <cell r="E52">
            <v>804.95289000345099</v>
          </cell>
          <cell r="F52">
            <v>880.63817627388005</v>
          </cell>
          <cell r="G52">
            <v>997.95907978677803</v>
          </cell>
          <cell r="H52">
            <v>1077.0156081421301</v>
          </cell>
          <cell r="I52">
            <v>1507.6112668922699</v>
          </cell>
          <cell r="J52">
            <v>1767.06830318536</v>
          </cell>
          <cell r="K52">
            <v>2155.4869859078399</v>
          </cell>
          <cell r="L52">
            <v>1760.3860108107999</v>
          </cell>
          <cell r="M52">
            <v>869.29595688303095</v>
          </cell>
          <cell r="N52">
            <v>776.71120825084699</v>
          </cell>
          <cell r="O52">
            <v>853.26324659214094</v>
          </cell>
          <cell r="P52">
            <v>920.76093842285195</v>
          </cell>
          <cell r="Q52">
            <v>1046.1389892351201</v>
          </cell>
          <cell r="R52">
            <v>1151.0896254182401</v>
          </cell>
          <cell r="S52">
            <v>1262.7254635024799</v>
          </cell>
          <cell r="T52">
            <v>1382.7830784550699</v>
          </cell>
          <cell r="U52">
            <v>1435.87095049149</v>
          </cell>
          <cell r="V52">
            <v>1549.8947862514599</v>
          </cell>
          <cell r="W52">
            <v>1460.97791923509</v>
          </cell>
          <cell r="X52">
            <v>1313.34834712216</v>
          </cell>
          <cell r="Y52">
            <v>1197.24631626665</v>
          </cell>
          <cell r="Z52">
            <v>1136.6169947708499</v>
          </cell>
          <cell r="AA52">
            <v>1269.7676315153999</v>
          </cell>
          <cell r="AB52">
            <v>1488.60898740427</v>
          </cell>
          <cell r="AC52">
            <v>1311.0943660524033</v>
          </cell>
        </row>
        <row r="53">
          <cell r="A53" t="str">
            <v>El Salvador</v>
          </cell>
          <cell r="B53">
            <v>850.10781872313896</v>
          </cell>
          <cell r="C53">
            <v>741.11206772201501</v>
          </cell>
          <cell r="D53">
            <v>726.09598798159402</v>
          </cell>
          <cell r="E53">
            <v>691.17576641230505</v>
          </cell>
          <cell r="F53">
            <v>502.34526907152298</v>
          </cell>
          <cell r="G53">
            <v>484.58442874986798</v>
          </cell>
          <cell r="H53">
            <v>482.97599614189897</v>
          </cell>
          <cell r="I53">
            <v>485.246706013199</v>
          </cell>
          <cell r="J53">
            <v>558.54792861502801</v>
          </cell>
          <cell r="K53">
            <v>628.43581908443002</v>
          </cell>
          <cell r="L53">
            <v>939.479950345514</v>
          </cell>
          <cell r="M53">
            <v>1019.89908256817</v>
          </cell>
          <cell r="N53">
            <v>1120.4682640927001</v>
          </cell>
          <cell r="O53">
            <v>1277.9404405319101</v>
          </cell>
          <cell r="P53">
            <v>1457.3913090051301</v>
          </cell>
          <cell r="Q53">
            <v>1675.9855041053199</v>
          </cell>
          <cell r="R53">
            <v>1782.50641204453</v>
          </cell>
          <cell r="S53">
            <v>1884.5400930394501</v>
          </cell>
          <cell r="T53">
            <v>1991.0165588560701</v>
          </cell>
          <cell r="U53">
            <v>2025.3572299042901</v>
          </cell>
          <cell r="V53">
            <v>2093.9590222926799</v>
          </cell>
          <cell r="W53">
            <v>2161.08589652203</v>
          </cell>
          <cell r="X53">
            <v>2197.5503433021499</v>
          </cell>
          <cell r="Y53">
            <v>2266.4084952553098</v>
          </cell>
          <cell r="Z53">
            <v>2341.58506985555</v>
          </cell>
          <cell r="AA53">
            <v>2467.7178467966301</v>
          </cell>
          <cell r="AB53">
            <v>2619.3540179052002</v>
          </cell>
          <cell r="AC53">
            <v>2342.2836116061449</v>
          </cell>
        </row>
        <row r="54">
          <cell r="A54" t="str">
            <v>Equatorial Guinea</v>
          </cell>
          <cell r="B54">
            <v>143.87192481054799</v>
          </cell>
          <cell r="C54">
            <v>123.796553288273</v>
          </cell>
          <cell r="D54">
            <v>136.39545414068499</v>
          </cell>
          <cell r="E54">
            <v>142.57167164405701</v>
          </cell>
          <cell r="F54">
            <v>147.245304417407</v>
          </cell>
          <cell r="G54">
            <v>230.56779401237699</v>
          </cell>
          <cell r="H54">
            <v>264.68191903439902</v>
          </cell>
          <cell r="I54">
            <v>301.77263506093601</v>
          </cell>
          <cell r="J54">
            <v>303.32669599391897</v>
          </cell>
          <cell r="K54">
            <v>248.54004775834099</v>
          </cell>
          <cell r="L54">
            <v>294.64164824107303</v>
          </cell>
          <cell r="M54">
            <v>272.00463457579701</v>
          </cell>
          <cell r="N54">
            <v>308.33280373061899</v>
          </cell>
          <cell r="O54">
            <v>290.62211676517597</v>
          </cell>
          <cell r="P54">
            <v>200.97189468630901</v>
          </cell>
          <cell r="Q54">
            <v>258.69885358180898</v>
          </cell>
          <cell r="R54">
            <v>394.52383387893099</v>
          </cell>
          <cell r="S54">
            <v>702.491439941056</v>
          </cell>
          <cell r="T54">
            <v>545.87464363277604</v>
          </cell>
          <cell r="U54">
            <v>846.56654725119495</v>
          </cell>
          <cell r="V54">
            <v>1308.93822024109</v>
          </cell>
          <cell r="W54">
            <v>1740.07992672713</v>
          </cell>
          <cell r="X54">
            <v>2114.7781430740501</v>
          </cell>
          <cell r="Y54">
            <v>2781.8429149153299</v>
          </cell>
          <cell r="Z54">
            <v>4385.5220622000797</v>
          </cell>
          <cell r="AA54">
            <v>6570.8718572637499</v>
          </cell>
          <cell r="AB54">
            <v>7801.6517487041001</v>
          </cell>
          <cell r="AC54">
            <v>4232.4577754807397</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235.405918302923</v>
          </cell>
          <cell r="O55">
            <v>138.364178049038</v>
          </cell>
          <cell r="P55">
            <v>153.08074188265701</v>
          </cell>
          <cell r="Q55">
            <v>164.43650428828201</v>
          </cell>
          <cell r="R55">
            <v>189.32530916192101</v>
          </cell>
          <cell r="S55">
            <v>182.67277366586501</v>
          </cell>
          <cell r="T55">
            <v>192.75940800274401</v>
          </cell>
          <cell r="U55">
            <v>182.83825998202701</v>
          </cell>
          <cell r="V55">
            <v>155.78723645781699</v>
          </cell>
          <cell r="W55">
            <v>160.78014770560799</v>
          </cell>
          <cell r="X55">
            <v>147.486613959604</v>
          </cell>
          <cell r="Y55">
            <v>132.541085940382</v>
          </cell>
          <cell r="Z55">
            <v>140.37759044245999</v>
          </cell>
          <cell r="AA55">
            <v>207.35118884174099</v>
          </cell>
          <cell r="AB55">
            <v>244.38635770012601</v>
          </cell>
          <cell r="AC55">
            <v>172.15383076498685</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612.76220433832805</v>
          </cell>
          <cell r="O56">
            <v>1141.95249766045</v>
          </cell>
          <cell r="P56">
            <v>1633.84898137185</v>
          </cell>
          <cell r="Q56">
            <v>2593.7280105617601</v>
          </cell>
          <cell r="R56">
            <v>3257.9795469262599</v>
          </cell>
          <cell r="S56">
            <v>3513.5365743870502</v>
          </cell>
          <cell r="T56">
            <v>3979.5681286469098</v>
          </cell>
          <cell r="U56">
            <v>4039.5396800284402</v>
          </cell>
          <cell r="V56">
            <v>4101.4640150066298</v>
          </cell>
          <cell r="W56">
            <v>4529.5150409273701</v>
          </cell>
          <cell r="X56">
            <v>5367.4425880358904</v>
          </cell>
          <cell r="Y56">
            <v>7073.1550942620097</v>
          </cell>
          <cell r="Z56">
            <v>8620.1798844480309</v>
          </cell>
          <cell r="AA56">
            <v>10206.0838044661</v>
          </cell>
          <cell r="AB56">
            <v>12203.4502732684</v>
          </cell>
          <cell r="AC56">
            <v>7999.9711142346323</v>
          </cell>
        </row>
        <row r="57">
          <cell r="A57" t="str">
            <v>Ethiopia</v>
          </cell>
          <cell r="B57">
            <v>190.29648078642001</v>
          </cell>
          <cell r="C57">
            <v>187.601954927631</v>
          </cell>
          <cell r="D57">
            <v>193.205669212196</v>
          </cell>
          <cell r="E57">
            <v>210.41190294747301</v>
          </cell>
          <cell r="F57">
            <v>195.10480751265601</v>
          </cell>
          <cell r="G57">
            <v>220.39717017558499</v>
          </cell>
          <cell r="H57">
            <v>220.87569319460201</v>
          </cell>
          <cell r="I57">
            <v>228.403771869396</v>
          </cell>
          <cell r="J57">
            <v>245.20754844029301</v>
          </cell>
          <cell r="K57">
            <v>250.589020319067</v>
          </cell>
          <cell r="L57">
            <v>257.45955540739698</v>
          </cell>
          <cell r="M57">
            <v>271.85039143786503</v>
          </cell>
          <cell r="N57">
            <v>277.73861861216602</v>
          </cell>
          <cell r="O57">
            <v>167.38713593874999</v>
          </cell>
          <cell r="P57">
            <v>145.92378567023201</v>
          </cell>
          <cell r="Q57">
            <v>148.00690317664899</v>
          </cell>
          <cell r="R57">
            <v>150.20190297604401</v>
          </cell>
          <cell r="S57">
            <v>147.054579747595</v>
          </cell>
          <cell r="T57">
            <v>129.40607093321299</v>
          </cell>
          <cell r="U57">
            <v>123.305117780419</v>
          </cell>
          <cell r="V57">
            <v>124.403881372041</v>
          </cell>
          <cell r="W57">
            <v>120.46498883049399</v>
          </cell>
          <cell r="X57">
            <v>110.510054967044</v>
          </cell>
          <cell r="Y57">
            <v>116.198766848131</v>
          </cell>
          <cell r="Z57">
            <v>133.51839372401099</v>
          </cell>
          <cell r="AA57">
            <v>155.74278714233401</v>
          </cell>
          <cell r="AB57">
            <v>177.37130118683601</v>
          </cell>
          <cell r="AC57">
            <v>135.634382116475</v>
          </cell>
        </row>
        <row r="58">
          <cell r="A58" t="str">
            <v>Fiji</v>
          </cell>
          <cell r="B58">
            <v>1898.05372459604</v>
          </cell>
          <cell r="C58">
            <v>1903.6758891065699</v>
          </cell>
          <cell r="D58">
            <v>1792.5362224311</v>
          </cell>
          <cell r="E58">
            <v>1644.19891646461</v>
          </cell>
          <cell r="F58">
            <v>1688.2998434712599</v>
          </cell>
          <cell r="G58">
            <v>1610.32374284345</v>
          </cell>
          <cell r="H58">
            <v>1803.9037991313501</v>
          </cell>
          <cell r="I58">
            <v>1640.3328792708301</v>
          </cell>
          <cell r="J58">
            <v>1543.9531534155899</v>
          </cell>
          <cell r="K58">
            <v>1642.2175313063599</v>
          </cell>
          <cell r="L58">
            <v>1847.8370200480199</v>
          </cell>
          <cell r="M58">
            <v>1896.6300719611299</v>
          </cell>
          <cell r="N58">
            <v>2076.6546224794001</v>
          </cell>
          <cell r="O58">
            <v>2188.1055828538601</v>
          </cell>
          <cell r="P58">
            <v>2408.63660206643</v>
          </cell>
          <cell r="Q58">
            <v>2592.5556743329398</v>
          </cell>
          <cell r="R58">
            <v>2715.2578192071001</v>
          </cell>
          <cell r="S58">
            <v>2694.89843304023</v>
          </cell>
          <cell r="T58">
            <v>2076.7535185973002</v>
          </cell>
          <cell r="U58">
            <v>2321.5349364077701</v>
          </cell>
          <cell r="V58">
            <v>2031.06619167138</v>
          </cell>
          <cell r="W58">
            <v>2021.11465337402</v>
          </cell>
          <cell r="X58">
            <v>2180.8177879216901</v>
          </cell>
          <cell r="Y58">
            <v>2669.3034552836298</v>
          </cell>
          <cell r="Z58">
            <v>3102.7755445561602</v>
          </cell>
          <cell r="AA58">
            <v>3295.6202197171201</v>
          </cell>
          <cell r="AB58">
            <v>3453.6346838540398</v>
          </cell>
          <cell r="AC58">
            <v>2787.2110574511103</v>
          </cell>
        </row>
        <row r="59">
          <cell r="A59" t="str">
            <v>Finland</v>
          </cell>
          <cell r="B59">
            <v>11118.261772579101</v>
          </cell>
          <cell r="C59">
            <v>10839.089902322699</v>
          </cell>
          <cell r="D59">
            <v>10884.192640000399</v>
          </cell>
          <cell r="E59">
            <v>10388.2108416294</v>
          </cell>
          <cell r="F59">
            <v>10726.4269971307</v>
          </cell>
          <cell r="G59">
            <v>11314.268840233701</v>
          </cell>
          <cell r="H59">
            <v>14766.4066344724</v>
          </cell>
          <cell r="I59">
            <v>18350.2576409168</v>
          </cell>
          <cell r="J59">
            <v>21787.470450740198</v>
          </cell>
          <cell r="K59">
            <v>23671.345128310299</v>
          </cell>
          <cell r="L59">
            <v>28042.0388823584</v>
          </cell>
          <cell r="M59">
            <v>25215.139441028001</v>
          </cell>
          <cell r="N59">
            <v>21977.509725182401</v>
          </cell>
          <cell r="O59">
            <v>17254.829057995801</v>
          </cell>
          <cell r="P59">
            <v>19793.1022721603</v>
          </cell>
          <cell r="Q59">
            <v>25598.206438280798</v>
          </cell>
          <cell r="R59">
            <v>25080.169115612902</v>
          </cell>
          <cell r="S59">
            <v>24014.019032443801</v>
          </cell>
          <cell r="T59">
            <v>25315.975195364499</v>
          </cell>
          <cell r="U59">
            <v>25350.6976809552</v>
          </cell>
          <cell r="V59">
            <v>23612.298864542201</v>
          </cell>
          <cell r="W59">
            <v>24145.884969080002</v>
          </cell>
          <cell r="X59">
            <v>26145.417335019301</v>
          </cell>
          <cell r="Y59">
            <v>31657.444943558599</v>
          </cell>
          <cell r="Z59">
            <v>36228.948334299901</v>
          </cell>
          <cell r="AA59">
            <v>37320.199117591503</v>
          </cell>
          <cell r="AB59">
            <v>40196.819389851698</v>
          </cell>
          <cell r="AC59">
            <v>32615.785681566835</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
          </cell>
        </row>
        <row r="61">
          <cell r="A61" t="str">
            <v>France</v>
          </cell>
          <cell r="B61">
            <v>12864.1545525274</v>
          </cell>
          <cell r="C61">
            <v>10942.9083927722</v>
          </cell>
          <cell r="D61">
            <v>10336.610646769501</v>
          </cell>
          <cell r="E61">
            <v>9901.5695575124792</v>
          </cell>
          <cell r="F61">
            <v>9352.3996769608202</v>
          </cell>
          <cell r="G61">
            <v>9788.6895542423699</v>
          </cell>
          <cell r="H61">
            <v>13463.0800420053</v>
          </cell>
          <cell r="I61">
            <v>16208.826082699599</v>
          </cell>
          <cell r="J61">
            <v>17508.460648466898</v>
          </cell>
          <cell r="K61">
            <v>17451.335910675301</v>
          </cell>
          <cell r="L61">
            <v>21413.835613019401</v>
          </cell>
          <cell r="M61">
            <v>21270.2637125605</v>
          </cell>
          <cell r="N61">
            <v>23360.0042094815</v>
          </cell>
          <cell r="O61">
            <v>21909.3848388515</v>
          </cell>
          <cell r="P61">
            <v>23078.662205124601</v>
          </cell>
          <cell r="Q61">
            <v>26454.4639237335</v>
          </cell>
          <cell r="R61">
            <v>26421.053192343501</v>
          </cell>
          <cell r="S61">
            <v>23851.878069718601</v>
          </cell>
          <cell r="T61">
            <v>24573.360755269201</v>
          </cell>
          <cell r="U61">
            <v>24144.883451831101</v>
          </cell>
          <cell r="V61">
            <v>21955.959737628</v>
          </cell>
          <cell r="W61">
            <v>21946.802837687101</v>
          </cell>
          <cell r="X61">
            <v>23791.5191124304</v>
          </cell>
          <cell r="Y61">
            <v>29144.451358496201</v>
          </cell>
          <cell r="Z61">
            <v>33048.130877446602</v>
          </cell>
          <cell r="AA61">
            <v>33924.822214380998</v>
          </cell>
          <cell r="AB61">
            <v>35404.203495498499</v>
          </cell>
          <cell r="AC61">
            <v>29543.321649323305</v>
          </cell>
        </row>
        <row r="62">
          <cell r="A62" t="str">
            <v>Gabon</v>
          </cell>
          <cell r="B62">
            <v>5722.2232587512299</v>
          </cell>
          <cell r="C62">
            <v>5048.9242245169999</v>
          </cell>
          <cell r="D62">
            <v>4630.0229429476303</v>
          </cell>
          <cell r="E62">
            <v>4337.4972613807204</v>
          </cell>
          <cell r="F62">
            <v>4081.4859994411399</v>
          </cell>
          <cell r="G62">
            <v>4205.5164653198199</v>
          </cell>
          <cell r="H62">
            <v>5385.7983992090903</v>
          </cell>
          <cell r="I62">
            <v>3987.1737490048699</v>
          </cell>
          <cell r="J62">
            <v>4301.9337827489398</v>
          </cell>
          <cell r="K62">
            <v>4600.6375248863596</v>
          </cell>
          <cell r="L62">
            <v>6400.2319056248398</v>
          </cell>
          <cell r="M62">
            <v>5628.0795271264296</v>
          </cell>
          <cell r="N62">
            <v>5648.9180596627002</v>
          </cell>
          <cell r="O62">
            <v>5331.6292626495097</v>
          </cell>
          <cell r="P62">
            <v>4032.18818594918</v>
          </cell>
          <cell r="Q62">
            <v>4654.6369728397103</v>
          </cell>
          <cell r="R62">
            <v>5214.5042499080801</v>
          </cell>
          <cell r="S62">
            <v>4759.1994154699296</v>
          </cell>
          <cell r="T62">
            <v>3907.9877071907399</v>
          </cell>
          <cell r="U62">
            <v>3970.5924846139101</v>
          </cell>
          <cell r="V62">
            <v>4227.8020191985097</v>
          </cell>
          <cell r="W62">
            <v>3811.28496597401</v>
          </cell>
          <cell r="X62">
            <v>3924.6203728534401</v>
          </cell>
          <cell r="Y62">
            <v>4684.2044181560505</v>
          </cell>
          <cell r="Z62">
            <v>5402.3326846022801</v>
          </cell>
          <cell r="AA62">
            <v>6365.5311596506099</v>
          </cell>
          <cell r="AB62">
            <v>6527.4742824611003</v>
          </cell>
          <cell r="AC62">
            <v>5119.2413139495811</v>
          </cell>
        </row>
        <row r="63">
          <cell r="A63" t="str">
            <v>Gambia, The</v>
          </cell>
          <cell r="B63">
            <v>420.89861105338503</v>
          </cell>
          <cell r="C63">
            <v>427.81576277564102</v>
          </cell>
          <cell r="D63">
            <v>362.70738809830198</v>
          </cell>
          <cell r="E63">
            <v>356.18156771364397</v>
          </cell>
          <cell r="F63">
            <v>293.403072600722</v>
          </cell>
          <cell r="G63">
            <v>256.45037143804802</v>
          </cell>
          <cell r="H63">
            <v>276.842821293589</v>
          </cell>
          <cell r="I63">
            <v>252.415460669326</v>
          </cell>
          <cell r="J63">
            <v>289.04227716745697</v>
          </cell>
          <cell r="K63">
            <v>316.19947823922502</v>
          </cell>
          <cell r="L63">
            <v>319.908465916149</v>
          </cell>
          <cell r="M63">
            <v>369.86257759571401</v>
          </cell>
          <cell r="N63">
            <v>337.87526607659601</v>
          </cell>
          <cell r="O63">
            <v>359.72468705379299</v>
          </cell>
          <cell r="P63">
            <v>339.67263667991801</v>
          </cell>
          <cell r="Q63">
            <v>342.73963462883</v>
          </cell>
          <cell r="R63">
            <v>349.33244426269499</v>
          </cell>
          <cell r="S63">
            <v>343.27137568332199</v>
          </cell>
          <cell r="T63">
            <v>340.96124340042297</v>
          </cell>
          <cell r="U63">
            <v>338.75291359891298</v>
          </cell>
          <cell r="V63">
            <v>319.86383355262001</v>
          </cell>
          <cell r="W63">
            <v>308.054528343058</v>
          </cell>
          <cell r="X63">
            <v>264.60206083091799</v>
          </cell>
          <cell r="Y63">
            <v>245.54906015513399</v>
          </cell>
          <cell r="Z63">
            <v>271.38844037388299</v>
          </cell>
          <cell r="AA63">
            <v>304.08442118202998</v>
          </cell>
          <cell r="AB63">
            <v>325.329990349387</v>
          </cell>
          <cell r="AC63">
            <v>286.50141687240165</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2789.6314480024698</v>
          </cell>
          <cell r="O64">
            <v>159.97646730942</v>
          </cell>
          <cell r="P64">
            <v>166.843473832412</v>
          </cell>
          <cell r="Q64">
            <v>395.59461286946902</v>
          </cell>
          <cell r="R64">
            <v>651.62009434360903</v>
          </cell>
          <cell r="S64">
            <v>784.25917615232299</v>
          </cell>
          <cell r="T64">
            <v>803.55988998360704</v>
          </cell>
          <cell r="U64">
            <v>627.15872044905905</v>
          </cell>
          <cell r="V64">
            <v>685.89065025756997</v>
          </cell>
          <cell r="W64">
            <v>728.26457139903505</v>
          </cell>
          <cell r="X64">
            <v>776.66544896675202</v>
          </cell>
          <cell r="Y64">
            <v>919.23629418053997</v>
          </cell>
          <cell r="Z64">
            <v>1184.4812634811601</v>
          </cell>
          <cell r="AA64">
            <v>1479.3493963640699</v>
          </cell>
          <cell r="AB64">
            <v>1778.9406052531001</v>
          </cell>
          <cell r="AC64">
            <v>1144.489596607443</v>
          </cell>
        </row>
        <row r="65">
          <cell r="A65" t="str">
            <v>Germany</v>
          </cell>
          <cell r="B65">
            <v>10749.604965741401</v>
          </cell>
          <cell r="C65">
            <v>9027.1597058839707</v>
          </cell>
          <cell r="D65">
            <v>8722.7443282901095</v>
          </cell>
          <cell r="E65">
            <v>8732.6408140567401</v>
          </cell>
          <cell r="F65">
            <v>8261.0005383084808</v>
          </cell>
          <cell r="G65">
            <v>8397.5152277731995</v>
          </cell>
          <cell r="H65">
            <v>11985.4674035799</v>
          </cell>
          <cell r="I65">
            <v>14911.9432226668</v>
          </cell>
          <cell r="J65">
            <v>15979.3087387709</v>
          </cell>
          <cell r="K65">
            <v>15705.9350310757</v>
          </cell>
          <cell r="L65">
            <v>19592.736417608201</v>
          </cell>
          <cell r="M65">
            <v>22692.8013964286</v>
          </cell>
          <cell r="N65">
            <v>25523.1610476282</v>
          </cell>
          <cell r="O65">
            <v>24657.046770180201</v>
          </cell>
          <cell r="P65">
            <v>26380.4499249486</v>
          </cell>
          <cell r="Q65">
            <v>30860.746337938301</v>
          </cell>
          <cell r="R65">
            <v>29743.7145792185</v>
          </cell>
          <cell r="S65">
            <v>26362.4485695193</v>
          </cell>
          <cell r="T65">
            <v>26664.5985868065</v>
          </cell>
          <cell r="U65">
            <v>26123.9225154081</v>
          </cell>
          <cell r="V65">
            <v>23168.071681177898</v>
          </cell>
          <cell r="W65">
            <v>22957.162978138898</v>
          </cell>
          <cell r="X65">
            <v>24523.1607282564</v>
          </cell>
          <cell r="Y65">
            <v>29616.3110674204</v>
          </cell>
          <cell r="Z65">
            <v>33262.942017319903</v>
          </cell>
          <cell r="AA65">
            <v>33864.687696492401</v>
          </cell>
          <cell r="AB65">
            <v>35203.869466555501</v>
          </cell>
          <cell r="AC65">
            <v>29904.688992363921</v>
          </cell>
        </row>
        <row r="66">
          <cell r="A66" t="str">
            <v>Ghana</v>
          </cell>
          <cell r="B66">
            <v>1569.57697449442</v>
          </cell>
          <cell r="C66">
            <v>2639.4584775016501</v>
          </cell>
          <cell r="D66">
            <v>2984.8951802161</v>
          </cell>
          <cell r="E66">
            <v>1880.03243654482</v>
          </cell>
          <cell r="F66">
            <v>644.26250759762002</v>
          </cell>
          <cell r="G66">
            <v>527.11820263051902</v>
          </cell>
          <cell r="H66">
            <v>467.06201922150001</v>
          </cell>
          <cell r="I66">
            <v>385.50357546102998</v>
          </cell>
          <cell r="J66">
            <v>404.98854908255203</v>
          </cell>
          <cell r="K66">
            <v>399.79284243690802</v>
          </cell>
          <cell r="L66">
            <v>462.29264326174001</v>
          </cell>
          <cell r="M66">
            <v>499.43813673850298</v>
          </cell>
          <cell r="N66">
            <v>449.06213815990401</v>
          </cell>
          <cell r="O66">
            <v>386.60486878784201</v>
          </cell>
          <cell r="P66">
            <v>343.77234913954601</v>
          </cell>
          <cell r="Q66">
            <v>397.87755065722001</v>
          </cell>
          <cell r="R66">
            <v>416.086453892517</v>
          </cell>
          <cell r="S66">
            <v>403.28712832119197</v>
          </cell>
          <cell r="T66">
            <v>426.94123809301999</v>
          </cell>
          <cell r="U66">
            <v>429.43618714433001</v>
          </cell>
          <cell r="V66">
            <v>270.33596671371902</v>
          </cell>
          <cell r="W66">
            <v>281.16247078559297</v>
          </cell>
          <cell r="X66">
            <v>318.070945707053</v>
          </cell>
          <cell r="Y66">
            <v>383.88489207078601</v>
          </cell>
          <cell r="Z66">
            <v>435.57440203471202</v>
          </cell>
          <cell r="AA66">
            <v>513.20913281189098</v>
          </cell>
          <cell r="AB66">
            <v>601.87181221402705</v>
          </cell>
          <cell r="AC66">
            <v>422.29560927067701</v>
          </cell>
        </row>
        <row r="67">
          <cell r="A67" t="str">
            <v>Greece</v>
          </cell>
          <cell r="B67">
            <v>6389.2499187144504</v>
          </cell>
          <cell r="C67">
            <v>5843.5803695704699</v>
          </cell>
          <cell r="D67">
            <v>6056.1315999953104</v>
          </cell>
          <cell r="E67">
            <v>5446.5869250798096</v>
          </cell>
          <cell r="F67">
            <v>5280.4069844015303</v>
          </cell>
          <cell r="G67">
            <v>5217.5621255202896</v>
          </cell>
          <cell r="H67">
            <v>6115.12365122347</v>
          </cell>
          <cell r="I67">
            <v>7089.8226192550201</v>
          </cell>
          <cell r="J67">
            <v>8225.0244390542994</v>
          </cell>
          <cell r="K67">
            <v>8482.2943291454103</v>
          </cell>
          <cell r="L67">
            <v>10420.966774062799</v>
          </cell>
          <cell r="M67">
            <v>11145.533438955699</v>
          </cell>
          <cell r="N67">
            <v>12162.284838740499</v>
          </cell>
          <cell r="O67">
            <v>11271.9774919192</v>
          </cell>
          <cell r="P67">
            <v>11942.7130945563</v>
          </cell>
          <cell r="Q67">
            <v>13889.961531503701</v>
          </cell>
          <cell r="R67">
            <v>14571.215297615199</v>
          </cell>
          <cell r="S67">
            <v>14140.0543000753</v>
          </cell>
          <cell r="T67">
            <v>14137.994709989</v>
          </cell>
          <cell r="U67">
            <v>14484.9312671185</v>
          </cell>
          <cell r="V67">
            <v>13352.9763711742</v>
          </cell>
          <cell r="W67">
            <v>13659.323432959</v>
          </cell>
          <cell r="X67">
            <v>15472.9271886158</v>
          </cell>
          <cell r="Y67">
            <v>20074.5932226392</v>
          </cell>
          <cell r="Z67">
            <v>23831.854301259398</v>
          </cell>
          <cell r="AA67">
            <v>25560.185597143001</v>
          </cell>
          <cell r="AB67">
            <v>27610.324421080099</v>
          </cell>
          <cell r="AC67">
            <v>21034.868027282751</v>
          </cell>
        </row>
        <row r="68">
          <cell r="A68" t="str">
            <v>Grenada</v>
          </cell>
          <cell r="B68">
            <v>913.99865541774398</v>
          </cell>
          <cell r="C68">
            <v>999.53251199528495</v>
          </cell>
          <cell r="D68">
            <v>1069.9838918314699</v>
          </cell>
          <cell r="E68">
            <v>1133.82757251915</v>
          </cell>
          <cell r="F68">
            <v>1229.2611903818899</v>
          </cell>
          <cell r="G68">
            <v>1427.2321685843599</v>
          </cell>
          <cell r="H68">
            <v>1599.39495656893</v>
          </cell>
          <cell r="I68">
            <v>1853.7610872638199</v>
          </cell>
          <cell r="J68">
            <v>2042.17910790316</v>
          </cell>
          <cell r="K68">
            <v>2353.5848753882601</v>
          </cell>
          <cell r="L68">
            <v>2436.5205879661398</v>
          </cell>
          <cell r="M68">
            <v>2655.23238808424</v>
          </cell>
          <cell r="N68">
            <v>2749.6310577078898</v>
          </cell>
          <cell r="O68">
            <v>2731.27230791394</v>
          </cell>
          <cell r="P68">
            <v>2863.47078928464</v>
          </cell>
          <cell r="Q68">
            <v>3007.42289535088</v>
          </cell>
          <cell r="R68">
            <v>3226.48408588961</v>
          </cell>
          <cell r="S68">
            <v>3373.6051710992601</v>
          </cell>
          <cell r="T68">
            <v>3485.6581932679801</v>
          </cell>
          <cell r="U68">
            <v>3744.0632498059399</v>
          </cell>
          <cell r="V68">
            <v>4028.991197932</v>
          </cell>
          <cell r="W68">
            <v>3829.650189387</v>
          </cell>
          <cell r="X68">
            <v>3921.6608800194799</v>
          </cell>
          <cell r="Y68">
            <v>4228.0703983196499</v>
          </cell>
          <cell r="Z68">
            <v>4099.1976495726503</v>
          </cell>
          <cell r="AA68">
            <v>4796.7853516120804</v>
          </cell>
          <cell r="AB68">
            <v>4988.9266344760899</v>
          </cell>
          <cell r="AC68">
            <v>4310.7151838978252</v>
          </cell>
        </row>
        <row r="69">
          <cell r="A69" t="str">
            <v>Guatemala</v>
          </cell>
          <cell r="B69">
            <v>1138.64150479207</v>
          </cell>
          <cell r="C69">
            <v>1210.6469009781999</v>
          </cell>
          <cell r="D69">
            <v>1190.98355761362</v>
          </cell>
          <cell r="E69">
            <v>1203.4575070220801</v>
          </cell>
          <cell r="F69">
            <v>1223.5143061810199</v>
          </cell>
          <cell r="G69">
            <v>1404.52267304563</v>
          </cell>
          <cell r="H69">
            <v>1031.3716932017001</v>
          </cell>
          <cell r="I69">
            <v>840.38201572095704</v>
          </cell>
          <cell r="J69">
            <v>903.55143175281898</v>
          </cell>
          <cell r="K69">
            <v>929.57633649784805</v>
          </cell>
          <cell r="L69">
            <v>827.07346820109501</v>
          </cell>
          <cell r="M69">
            <v>994.67627780405405</v>
          </cell>
          <cell r="N69">
            <v>1068.31235286425</v>
          </cell>
          <cell r="O69">
            <v>1136.82150700033</v>
          </cell>
          <cell r="P69">
            <v>1259.8312583099</v>
          </cell>
          <cell r="Q69">
            <v>1387.0156442550899</v>
          </cell>
          <cell r="R69">
            <v>1443.9711581956401</v>
          </cell>
          <cell r="S69">
            <v>1595.7715040185401</v>
          </cell>
          <cell r="T69">
            <v>1678.4070589901401</v>
          </cell>
          <cell r="U69">
            <v>1559.81542294469</v>
          </cell>
          <cell r="V69">
            <v>1599.3434763303601</v>
          </cell>
          <cell r="W69">
            <v>1699.7593572805999</v>
          </cell>
          <cell r="X69">
            <v>1834.5085575303401</v>
          </cell>
          <cell r="Y69">
            <v>1909.6619455100199</v>
          </cell>
          <cell r="Z69">
            <v>2038.7766600672301</v>
          </cell>
          <cell r="AA69">
            <v>2317.1063672028099</v>
          </cell>
          <cell r="AB69">
            <v>2508.1097637736698</v>
          </cell>
          <cell r="AC69">
            <v>2051.3204418941118</v>
          </cell>
        </row>
        <row r="70">
          <cell r="A70" t="str">
            <v>Guinea</v>
          </cell>
          <cell r="B70">
            <v>391.41033030086101</v>
          </cell>
          <cell r="C70">
            <v>379.88541684325099</v>
          </cell>
          <cell r="D70">
            <v>364.08069618958501</v>
          </cell>
          <cell r="E70">
            <v>348.10589748760799</v>
          </cell>
          <cell r="F70">
            <v>346.29860600427099</v>
          </cell>
          <cell r="G70">
            <v>359.51409865484698</v>
          </cell>
          <cell r="H70">
            <v>379.21122275820602</v>
          </cell>
          <cell r="I70">
            <v>391.62441147687099</v>
          </cell>
          <cell r="J70">
            <v>444.58246573289</v>
          </cell>
          <cell r="K70">
            <v>440.58503268785199</v>
          </cell>
          <cell r="L70">
            <v>469.49838389082299</v>
          </cell>
          <cell r="M70">
            <v>515.65900557277405</v>
          </cell>
          <cell r="N70">
            <v>538.46235926253303</v>
          </cell>
          <cell r="O70">
            <v>507.60009384111203</v>
          </cell>
          <cell r="P70">
            <v>498.24638428859299</v>
          </cell>
          <cell r="Q70">
            <v>523.93058719405497</v>
          </cell>
          <cell r="R70">
            <v>535.86825727454902</v>
          </cell>
          <cell r="S70">
            <v>509.24635774194502</v>
          </cell>
          <cell r="T70">
            <v>477.81305038819301</v>
          </cell>
          <cell r="U70">
            <v>447.65677376391301</v>
          </cell>
          <cell r="V70">
            <v>390.59794639268301</v>
          </cell>
          <cell r="W70">
            <v>370.12709310471399</v>
          </cell>
          <cell r="X70">
            <v>379.35212044466402</v>
          </cell>
          <cell r="Y70">
            <v>413.16441088294698</v>
          </cell>
          <cell r="Z70">
            <v>441.41632609476699</v>
          </cell>
          <cell r="AA70">
            <v>359.07264048552503</v>
          </cell>
          <cell r="AB70">
            <v>347.16179804061102</v>
          </cell>
          <cell r="AC70">
            <v>385.04906484220464</v>
          </cell>
        </row>
        <row r="71">
          <cell r="A71" t="str">
            <v>Guinea-Bissau</v>
          </cell>
          <cell r="B71">
            <v>174.59283941838399</v>
          </cell>
          <cell r="C71">
            <v>218.69407916511</v>
          </cell>
          <cell r="D71">
            <v>243.62333217957601</v>
          </cell>
          <cell r="E71">
            <v>269.15478929024999</v>
          </cell>
          <cell r="F71">
            <v>183.326080903828</v>
          </cell>
          <cell r="G71">
            <v>263.818472228514</v>
          </cell>
          <cell r="H71">
            <v>252.28406957059801</v>
          </cell>
          <cell r="I71">
            <v>209.08501535665999</v>
          </cell>
          <cell r="J71">
            <v>190.61018716795701</v>
          </cell>
          <cell r="K71">
            <v>224.60971417894601</v>
          </cell>
          <cell r="L71">
            <v>267.429229653417</v>
          </cell>
          <cell r="M71">
            <v>256.58622808261703</v>
          </cell>
          <cell r="N71">
            <v>222.32772026825</v>
          </cell>
          <cell r="O71">
            <v>227.54053084687899</v>
          </cell>
          <cell r="P71">
            <v>221.79492868003899</v>
          </cell>
          <cell r="Q71">
            <v>234.23031882644699</v>
          </cell>
          <cell r="R71">
            <v>244.35564556836201</v>
          </cell>
          <cell r="S71">
            <v>240.26721058930201</v>
          </cell>
          <cell r="T71">
            <v>178.781282891861</v>
          </cell>
          <cell r="U71">
            <v>191.025769095019</v>
          </cell>
          <cell r="V71">
            <v>158.228230528751</v>
          </cell>
          <cell r="W71">
            <v>141.649330009099</v>
          </cell>
          <cell r="X71">
            <v>141.00772141575899</v>
          </cell>
          <cell r="Y71">
            <v>158.24475021295399</v>
          </cell>
          <cell r="Z71">
            <v>175.51236534598399</v>
          </cell>
          <cell r="AA71">
            <v>190.14525961675301</v>
          </cell>
          <cell r="AB71">
            <v>186.58994590306</v>
          </cell>
          <cell r="AC71">
            <v>165.52489541726814</v>
          </cell>
        </row>
        <row r="72">
          <cell r="A72" t="str">
            <v>Guyana</v>
          </cell>
          <cell r="B72">
            <v>446.60101997254299</v>
          </cell>
          <cell r="C72">
            <v>423.94312802057499</v>
          </cell>
          <cell r="D72">
            <v>355.02877699018899</v>
          </cell>
          <cell r="E72">
            <v>383.26150576341598</v>
          </cell>
          <cell r="F72">
            <v>356.39156899731398</v>
          </cell>
          <cell r="G72">
            <v>380.20991289283</v>
          </cell>
          <cell r="H72">
            <v>430.07512077781701</v>
          </cell>
          <cell r="I72">
            <v>397.26802813716</v>
          </cell>
          <cell r="J72">
            <v>504.90885988651002</v>
          </cell>
          <cell r="K72">
            <v>533.45901273496497</v>
          </cell>
          <cell r="L72">
            <v>555.74742776015898</v>
          </cell>
          <cell r="M72">
            <v>429.13324491370003</v>
          </cell>
          <cell r="N72">
            <v>510.25789983013402</v>
          </cell>
          <cell r="O72">
            <v>611.31506742526699</v>
          </cell>
          <cell r="P72">
            <v>725.35665584204298</v>
          </cell>
          <cell r="Q72">
            <v>867.27258982754404</v>
          </cell>
          <cell r="R72">
            <v>967.67833486242898</v>
          </cell>
          <cell r="S72">
            <v>1020.63123449451</v>
          </cell>
          <cell r="T72">
            <v>973.70596545950002</v>
          </cell>
          <cell r="U72">
            <v>939.69223492587503</v>
          </cell>
          <cell r="V72">
            <v>956.99518142392503</v>
          </cell>
          <cell r="W72">
            <v>930.71651349532704</v>
          </cell>
          <cell r="X72">
            <v>964.52501146390398</v>
          </cell>
          <cell r="Y72">
            <v>991.49707981930999</v>
          </cell>
          <cell r="Z72">
            <v>1042.5817261479899</v>
          </cell>
          <cell r="AA72">
            <v>1080.8045567067199</v>
          </cell>
          <cell r="AB72">
            <v>1146.7747015211201</v>
          </cell>
          <cell r="AC72">
            <v>1026.1499315257286</v>
          </cell>
        </row>
        <row r="73">
          <cell r="A73" t="str">
            <v>Haiti</v>
          </cell>
          <cell r="B73">
            <v>285.130330125022</v>
          </cell>
          <cell r="C73">
            <v>308.31685845267702</v>
          </cell>
          <cell r="D73">
            <v>315.017569865947</v>
          </cell>
          <cell r="E73">
            <v>332.14606064060501</v>
          </cell>
          <cell r="F73">
            <v>361.525786033793</v>
          </cell>
          <cell r="G73">
            <v>394.33942911224699</v>
          </cell>
          <cell r="H73">
            <v>430.38012935153898</v>
          </cell>
          <cell r="I73">
            <v>208.27731222417199</v>
          </cell>
          <cell r="J73">
            <v>135.344099128441</v>
          </cell>
          <cell r="K73">
            <v>122.615084316718</v>
          </cell>
          <cell r="L73">
            <v>152.926579423672</v>
          </cell>
          <cell r="M73">
            <v>134.65551504073699</v>
          </cell>
          <cell r="N73">
            <v>79.275886396467399</v>
          </cell>
          <cell r="O73">
            <v>88.9550229883355</v>
          </cell>
          <cell r="P73">
            <v>246.97949283886999</v>
          </cell>
          <cell r="Q73">
            <v>354.573736261497</v>
          </cell>
          <cell r="R73">
            <v>390.44275189635101</v>
          </cell>
          <cell r="S73">
            <v>437.4517934685</v>
          </cell>
          <cell r="T73">
            <v>502.796960041972</v>
          </cell>
          <cell r="U73">
            <v>537.16391104198999</v>
          </cell>
          <cell r="V73">
            <v>465.14227456077401</v>
          </cell>
          <cell r="W73">
            <v>442.46263457553499</v>
          </cell>
          <cell r="X73">
            <v>392.63459984325101</v>
          </cell>
          <cell r="Y73">
            <v>333.93132452861403</v>
          </cell>
          <cell r="Z73">
            <v>431.63452600375501</v>
          </cell>
          <cell r="AA73">
            <v>478.31200132640299</v>
          </cell>
          <cell r="AB73">
            <v>527.58558522570797</v>
          </cell>
          <cell r="AC73">
            <v>434.42677858387771</v>
          </cell>
        </row>
        <row r="74">
          <cell r="A74" t="str">
            <v>Honduras</v>
          </cell>
          <cell r="B74">
            <v>719.21075225025402</v>
          </cell>
          <cell r="C74">
            <v>764.87135103729304</v>
          </cell>
          <cell r="D74">
            <v>762.77744446288102</v>
          </cell>
          <cell r="E74">
            <v>783.18246092605796</v>
          </cell>
          <cell r="F74">
            <v>818.72690504323305</v>
          </cell>
          <cell r="G74">
            <v>870.29344463467396</v>
          </cell>
          <cell r="H74">
            <v>883.03505775237704</v>
          </cell>
          <cell r="I74">
            <v>933.81909102428699</v>
          </cell>
          <cell r="J74">
            <v>1009.14904003749</v>
          </cell>
          <cell r="K74">
            <v>1093.89530349492</v>
          </cell>
          <cell r="L74">
            <v>626.48666321454698</v>
          </cell>
          <cell r="M74">
            <v>612.10391976257495</v>
          </cell>
          <cell r="N74">
            <v>662.40183274429899</v>
          </cell>
          <cell r="O74">
            <v>659.73131095649205</v>
          </cell>
          <cell r="P74">
            <v>627.65718837934901</v>
          </cell>
          <cell r="Q74">
            <v>695.606289520686</v>
          </cell>
          <cell r="R74">
            <v>697.76679238784504</v>
          </cell>
          <cell r="S74">
            <v>784.38963197170801</v>
          </cell>
          <cell r="T74">
            <v>852.14032852754997</v>
          </cell>
          <cell r="U74">
            <v>857.84108442784702</v>
          </cell>
          <cell r="V74">
            <v>926.85138976983899</v>
          </cell>
          <cell r="W74">
            <v>960.41935660561398</v>
          </cell>
          <cell r="X74">
            <v>965.02936267257996</v>
          </cell>
          <cell r="Y74">
            <v>995.16736189625396</v>
          </cell>
          <cell r="Z74">
            <v>1057.58523845012</v>
          </cell>
          <cell r="AA74">
            <v>1148.06579181039</v>
          </cell>
          <cell r="AB74">
            <v>1212.8428009817001</v>
          </cell>
          <cell r="AC74">
            <v>1056.5183187361097</v>
          </cell>
        </row>
        <row r="75">
          <cell r="A75" t="str">
            <v>Hong Kong, China</v>
          </cell>
          <cell r="B75">
            <v>5649.1469889631298</v>
          </cell>
          <cell r="C75">
            <v>5928.6115143453899</v>
          </cell>
          <cell r="D75">
            <v>6064.2213483257301</v>
          </cell>
          <cell r="E75">
            <v>5522.7617966538401</v>
          </cell>
          <cell r="F75">
            <v>6064.0768723780902</v>
          </cell>
          <cell r="G75">
            <v>6368.0963510290903</v>
          </cell>
          <cell r="H75">
            <v>7350.3513158268497</v>
          </cell>
          <cell r="I75">
            <v>9016.0551787521708</v>
          </cell>
          <cell r="J75">
            <v>10508.6746671696</v>
          </cell>
          <cell r="K75">
            <v>12006.1180772238</v>
          </cell>
          <cell r="L75">
            <v>13367.5438435371</v>
          </cell>
          <cell r="M75">
            <v>15275.5658240839</v>
          </cell>
          <cell r="N75">
            <v>17665.597030587702</v>
          </cell>
          <cell r="O75">
            <v>20000.791703429499</v>
          </cell>
          <cell r="P75">
            <v>22148.759450510799</v>
          </cell>
          <cell r="Q75">
            <v>23003.190882532301</v>
          </cell>
          <cell r="R75">
            <v>24582.5978749026</v>
          </cell>
          <cell r="S75">
            <v>27055.497816470801</v>
          </cell>
          <cell r="T75">
            <v>25352.975954583599</v>
          </cell>
          <cell r="U75">
            <v>24600.419235452999</v>
          </cell>
          <cell r="V75">
            <v>25144.015564912199</v>
          </cell>
          <cell r="W75">
            <v>24744.985862893202</v>
          </cell>
          <cell r="X75">
            <v>24340.5103836136</v>
          </cell>
          <cell r="Y75">
            <v>23428.221890935401</v>
          </cell>
          <cell r="Z75">
            <v>24393.9177215372</v>
          </cell>
          <cell r="AA75">
            <v>26000.1123891446</v>
          </cell>
          <cell r="AB75">
            <v>27466.424277869501</v>
          </cell>
          <cell r="AC75">
            <v>25062.362087665588</v>
          </cell>
        </row>
        <row r="76">
          <cell r="A76" t="str">
            <v>Hungary</v>
          </cell>
          <cell r="B76">
            <v>2069.5298573830501</v>
          </cell>
          <cell r="C76">
            <v>2123.0691308666501</v>
          </cell>
          <cell r="D76">
            <v>2164.29408838881</v>
          </cell>
          <cell r="E76">
            <v>1968.46229962904</v>
          </cell>
          <cell r="F76">
            <v>1914.11873362184</v>
          </cell>
          <cell r="G76">
            <v>1945.91698177325</v>
          </cell>
          <cell r="H76">
            <v>2249.7266668419202</v>
          </cell>
          <cell r="I76">
            <v>2484.4804898825801</v>
          </cell>
          <cell r="J76">
            <v>2730.4551423120602</v>
          </cell>
          <cell r="K76">
            <v>2798.8873515099599</v>
          </cell>
          <cell r="L76">
            <v>3186.1441433854002</v>
          </cell>
          <cell r="M76">
            <v>3222.63293161299</v>
          </cell>
          <cell r="N76">
            <v>3591.2573684797399</v>
          </cell>
          <cell r="O76">
            <v>3723.6821999691001</v>
          </cell>
          <cell r="P76">
            <v>4010.2569805190701</v>
          </cell>
          <cell r="Q76">
            <v>4321.3803666437998</v>
          </cell>
          <cell r="R76">
            <v>4375.7123053617397</v>
          </cell>
          <cell r="S76">
            <v>4438.6454556666304</v>
          </cell>
          <cell r="T76">
            <v>4576.8947182442598</v>
          </cell>
          <cell r="U76">
            <v>4685.6807901492202</v>
          </cell>
          <cell r="V76">
            <v>4691.8232681824002</v>
          </cell>
          <cell r="W76">
            <v>5227.0324417537004</v>
          </cell>
          <cell r="X76">
            <v>6556.4021763793799</v>
          </cell>
          <cell r="Y76">
            <v>8323.3735785750305</v>
          </cell>
          <cell r="Z76">
            <v>10097.9934922375</v>
          </cell>
          <cell r="AA76">
            <v>11048.9979080925</v>
          </cell>
          <cell r="AB76">
            <v>11340.4923239897</v>
          </cell>
          <cell r="AC76">
            <v>8765.7153201713008</v>
          </cell>
        </row>
        <row r="77">
          <cell r="A77" t="str">
            <v>Iceland</v>
          </cell>
          <cell r="B77">
            <v>14769.0542924867</v>
          </cell>
          <cell r="C77">
            <v>14938.8277540949</v>
          </cell>
          <cell r="D77">
            <v>13945.200673556899</v>
          </cell>
          <cell r="E77">
            <v>11731.0312692229</v>
          </cell>
          <cell r="F77">
            <v>11843.055977492601</v>
          </cell>
          <cell r="G77">
            <v>12138.765149536201</v>
          </cell>
          <cell r="H77">
            <v>16101.107845266401</v>
          </cell>
          <cell r="I77">
            <v>21981.4784547981</v>
          </cell>
          <cell r="J77">
            <v>24082.030121330001</v>
          </cell>
          <cell r="K77">
            <v>22165.323045035799</v>
          </cell>
          <cell r="L77">
            <v>24945.387695350899</v>
          </cell>
          <cell r="M77">
            <v>26267.102286593199</v>
          </cell>
          <cell r="N77">
            <v>26651.2380763334</v>
          </cell>
          <cell r="O77">
            <v>23186.7491556852</v>
          </cell>
          <cell r="P77">
            <v>23608.606680971599</v>
          </cell>
          <cell r="Q77">
            <v>26215.005099222799</v>
          </cell>
          <cell r="R77">
            <v>27176.951067473299</v>
          </cell>
          <cell r="S77">
            <v>27270.013299886501</v>
          </cell>
          <cell r="T77">
            <v>29914.170940933502</v>
          </cell>
          <cell r="U77">
            <v>31109.798930801699</v>
          </cell>
          <cell r="V77">
            <v>30624.795599047</v>
          </cell>
          <cell r="W77">
            <v>27546.666802318599</v>
          </cell>
          <cell r="X77">
            <v>30591.139589043501</v>
          </cell>
          <cell r="Y77">
            <v>37298.691818518899</v>
          </cell>
          <cell r="Z77">
            <v>44494.846862410202</v>
          </cell>
          <cell r="AA77">
            <v>53622.555707031301</v>
          </cell>
          <cell r="AB77">
            <v>54858.213308964703</v>
          </cell>
          <cell r="AC77">
            <v>41402.01901471454</v>
          </cell>
        </row>
        <row r="78">
          <cell r="A78" t="str">
            <v>India</v>
          </cell>
          <cell r="B78">
            <v>264.902444921224</v>
          </cell>
          <cell r="C78">
            <v>278.99947523243497</v>
          </cell>
          <cell r="D78">
            <v>283.75223536036498</v>
          </cell>
          <cell r="E78">
            <v>300.08509940330703</v>
          </cell>
          <cell r="F78">
            <v>294.751108422757</v>
          </cell>
          <cell r="G78">
            <v>299.185505518924</v>
          </cell>
          <cell r="H78">
            <v>322.317186340712</v>
          </cell>
          <cell r="I78">
            <v>348.28686299014299</v>
          </cell>
          <cell r="J78">
            <v>371.98042619671702</v>
          </cell>
          <cell r="K78">
            <v>362.68014913698698</v>
          </cell>
          <cell r="L78">
            <v>377.92435323651699</v>
          </cell>
          <cell r="M78">
            <v>333.82461336364702</v>
          </cell>
          <cell r="N78">
            <v>329.14729035936801</v>
          </cell>
          <cell r="O78">
            <v>315.167088010474</v>
          </cell>
          <cell r="P78">
            <v>350.90872443881699</v>
          </cell>
          <cell r="Q78">
            <v>390.79517660703902</v>
          </cell>
          <cell r="R78">
            <v>405.55511470210001</v>
          </cell>
          <cell r="S78">
            <v>433.38223570818502</v>
          </cell>
          <cell r="T78">
            <v>428.09689693601001</v>
          </cell>
          <cell r="U78">
            <v>448.38243698981898</v>
          </cell>
          <cell r="V78">
            <v>454.51133846725702</v>
          </cell>
          <cell r="W78">
            <v>460.51206441789702</v>
          </cell>
          <cell r="X78">
            <v>473.08647836651397</v>
          </cell>
          <cell r="Y78">
            <v>542.88809790404696</v>
          </cell>
          <cell r="Z78">
            <v>618.48231243528005</v>
          </cell>
          <cell r="AA78">
            <v>712.39404217785295</v>
          </cell>
          <cell r="AB78">
            <v>796.82818544892905</v>
          </cell>
          <cell r="AC78">
            <v>600.69853012508668</v>
          </cell>
        </row>
        <row r="79">
          <cell r="A79" t="str">
            <v>Indonesia</v>
          </cell>
          <cell r="B79">
            <v>644.25061284503295</v>
          </cell>
          <cell r="C79">
            <v>703.63340234132602</v>
          </cell>
          <cell r="D79">
            <v>706.73237199172502</v>
          </cell>
          <cell r="E79">
            <v>626.72845155712002</v>
          </cell>
          <cell r="F79">
            <v>627.90141989015399</v>
          </cell>
          <cell r="G79">
            <v>614.34392068741397</v>
          </cell>
          <cell r="H79">
            <v>550.81268449169704</v>
          </cell>
          <cell r="I79">
            <v>510.81094522948399</v>
          </cell>
          <cell r="J79">
            <v>555.56327568912502</v>
          </cell>
          <cell r="K79">
            <v>622.247603337079</v>
          </cell>
          <cell r="L79">
            <v>699.11465704744398</v>
          </cell>
          <cell r="M79">
            <v>769.76366838554804</v>
          </cell>
          <cell r="N79">
            <v>821.57606225901395</v>
          </cell>
          <cell r="O79">
            <v>923.15489634934897</v>
          </cell>
          <cell r="P79">
            <v>1016.90391709148</v>
          </cell>
          <cell r="Q79">
            <v>1143.7155123822299</v>
          </cell>
          <cell r="R79">
            <v>1264.35103160423</v>
          </cell>
          <cell r="S79">
            <v>1184.02910882525</v>
          </cell>
          <cell r="T79">
            <v>516.01439440001502</v>
          </cell>
          <cell r="U79">
            <v>745.79246678860204</v>
          </cell>
          <cell r="V79">
            <v>806.89812529818801</v>
          </cell>
          <cell r="W79">
            <v>772.66098888504496</v>
          </cell>
          <cell r="X79">
            <v>928.14203541355596</v>
          </cell>
          <cell r="Y79">
            <v>1099.66513692785</v>
          </cell>
          <cell r="Z79">
            <v>1187.74184426389</v>
          </cell>
          <cell r="AA79">
            <v>1309.08142420631</v>
          </cell>
          <cell r="AB79">
            <v>1640.3146130509001</v>
          </cell>
          <cell r="AC79">
            <v>1156.2676737912586</v>
          </cell>
        </row>
        <row r="80">
          <cell r="A80" t="str">
            <v>Iran, Islamic Rep.</v>
          </cell>
          <cell r="B80">
            <v>2445.1672658449802</v>
          </cell>
          <cell r="C80">
            <v>2609.2800199609801</v>
          </cell>
          <cell r="D80">
            <v>3140.1406933503499</v>
          </cell>
          <cell r="E80">
            <v>3676.6000962031499</v>
          </cell>
          <cell r="F80">
            <v>3664.2973526277701</v>
          </cell>
          <cell r="G80">
            <v>1670.0955326302701</v>
          </cell>
          <cell r="H80">
            <v>1685.6005759074901</v>
          </cell>
          <cell r="I80">
            <v>1894.7011246529601</v>
          </cell>
          <cell r="J80">
            <v>1621.4095389444999</v>
          </cell>
          <cell r="K80">
            <v>1526.95302739357</v>
          </cell>
          <cell r="L80">
            <v>1559.14430528049</v>
          </cell>
          <cell r="M80">
            <v>1743.5767887085899</v>
          </cell>
          <cell r="N80">
            <v>1864.4470873083701</v>
          </cell>
          <cell r="O80">
            <v>1407.8265255424201</v>
          </cell>
          <cell r="P80">
            <v>1084.05847491895</v>
          </cell>
          <cell r="Q80">
            <v>1416.69325256365</v>
          </cell>
          <cell r="R80">
            <v>1769.70819898843</v>
          </cell>
          <cell r="S80">
            <v>1745.4897409473199</v>
          </cell>
          <cell r="T80">
            <v>1582.5680260463901</v>
          </cell>
          <cell r="U80">
            <v>1665.6627469392899</v>
          </cell>
          <cell r="V80">
            <v>1509.2449963071099</v>
          </cell>
          <cell r="W80">
            <v>1776.3069285075601</v>
          </cell>
          <cell r="X80">
            <v>1761.5323138977601</v>
          </cell>
          <cell r="Y80">
            <v>1993.1682083242399</v>
          </cell>
          <cell r="Z80">
            <v>2359.0992873260502</v>
          </cell>
          <cell r="AA80">
            <v>2747.5130155256102</v>
          </cell>
          <cell r="AB80">
            <v>3045.76815799305</v>
          </cell>
          <cell r="AC80">
            <v>2280.5646519290453</v>
          </cell>
        </row>
        <row r="81">
          <cell r="A81" t="str">
            <v>Ireland</v>
          </cell>
          <cell r="B81">
            <v>6247.5398259923204</v>
          </cell>
          <cell r="C81">
            <v>5881.8142393689504</v>
          </cell>
          <cell r="D81">
            <v>6073.3146420475196</v>
          </cell>
          <cell r="E81">
            <v>5835.2882162226297</v>
          </cell>
          <cell r="F81">
            <v>5588.3587337905301</v>
          </cell>
          <cell r="G81">
            <v>5932.3073942882402</v>
          </cell>
          <cell r="H81">
            <v>7953.2011134199502</v>
          </cell>
          <cell r="I81">
            <v>9413.3923617730707</v>
          </cell>
          <cell r="J81">
            <v>10358.528714526299</v>
          </cell>
          <cell r="K81">
            <v>10748.469909568799</v>
          </cell>
          <cell r="L81">
            <v>13635.1038118898</v>
          </cell>
          <cell r="M81">
            <v>13741.904705129</v>
          </cell>
          <cell r="N81">
            <v>15324.4622864229</v>
          </cell>
          <cell r="O81">
            <v>14121.7777180049</v>
          </cell>
          <cell r="P81">
            <v>15444.805984492899</v>
          </cell>
          <cell r="Q81">
            <v>18639.846895263301</v>
          </cell>
          <cell r="R81">
            <v>20443.5099147857</v>
          </cell>
          <cell r="S81">
            <v>22230.895717526801</v>
          </cell>
          <cell r="T81">
            <v>23857.049145262099</v>
          </cell>
          <cell r="U81">
            <v>25835.662115090901</v>
          </cell>
          <cell r="V81">
            <v>25493.899352357599</v>
          </cell>
          <cell r="W81">
            <v>27180.757328217001</v>
          </cell>
          <cell r="X81">
            <v>31329.614491872901</v>
          </cell>
          <cell r="Y81">
            <v>39487.928331508403</v>
          </cell>
          <cell r="Z81">
            <v>45371.519486219098</v>
          </cell>
          <cell r="AA81">
            <v>48604.205341974201</v>
          </cell>
          <cell r="AB81">
            <v>52440.344884770901</v>
          </cell>
          <cell r="AC81">
            <v>40735.728310760416</v>
          </cell>
        </row>
        <row r="82">
          <cell r="A82" t="str">
            <v>Israel</v>
          </cell>
          <cell r="B82">
            <v>6356.6074257990904</v>
          </cell>
          <cell r="C82">
            <v>6600.9565178098701</v>
          </cell>
          <cell r="D82">
            <v>7000.8804519841897</v>
          </cell>
          <cell r="E82">
            <v>8179.9112360911004</v>
          </cell>
          <cell r="F82">
            <v>9022.6931023230009</v>
          </cell>
          <cell r="G82">
            <v>6793.3257743744598</v>
          </cell>
          <cell r="H82">
            <v>7518.94929125811</v>
          </cell>
          <cell r="I82">
            <v>8844.0419109183094</v>
          </cell>
          <cell r="J82">
            <v>10771.0692242479</v>
          </cell>
          <cell r="K82">
            <v>10747.8203436736</v>
          </cell>
          <cell r="L82">
            <v>12335.1964164005</v>
          </cell>
          <cell r="M82">
            <v>13600.206252284999</v>
          </cell>
          <cell r="N82">
            <v>14635.260195356101</v>
          </cell>
          <cell r="O82">
            <v>14148.3127192883</v>
          </cell>
          <cell r="P82">
            <v>15566.8553795403</v>
          </cell>
          <cell r="Q82">
            <v>17493.959169318299</v>
          </cell>
          <cell r="R82">
            <v>18754.603492686201</v>
          </cell>
          <cell r="S82">
            <v>18945.2839814252</v>
          </cell>
          <cell r="T82">
            <v>18642.1538306084</v>
          </cell>
          <cell r="U82">
            <v>18194.766464339598</v>
          </cell>
          <cell r="V82">
            <v>19887.5541091286</v>
          </cell>
          <cell r="W82">
            <v>19088.012912346199</v>
          </cell>
          <cell r="X82">
            <v>17235.155059789598</v>
          </cell>
          <cell r="Y82">
            <v>17802.258201288001</v>
          </cell>
          <cell r="Z82">
            <v>18559.614959281302</v>
          </cell>
          <cell r="AA82">
            <v>19308.447189238799</v>
          </cell>
          <cell r="AB82">
            <v>20399.447282200199</v>
          </cell>
          <cell r="AC82">
            <v>18732.155934024016</v>
          </cell>
        </row>
        <row r="83">
          <cell r="A83" t="str">
            <v>Italy</v>
          </cell>
          <cell r="B83">
            <v>8168.8544556326797</v>
          </cell>
          <cell r="C83">
            <v>7396.1144014935098</v>
          </cell>
          <cell r="D83">
            <v>7303.6722051004799</v>
          </cell>
          <cell r="E83">
            <v>7574.0645741886401</v>
          </cell>
          <cell r="F83">
            <v>7482.97885715956</v>
          </cell>
          <cell r="G83">
            <v>7724.2665778323899</v>
          </cell>
          <cell r="H83">
            <v>10938.186629346899</v>
          </cell>
          <cell r="I83">
            <v>13729.3998384223</v>
          </cell>
          <cell r="J83">
            <v>15207.0291834861</v>
          </cell>
          <cell r="K83">
            <v>15804.9346842008</v>
          </cell>
          <cell r="L83">
            <v>20029.190367078401</v>
          </cell>
          <cell r="M83">
            <v>21129.682323924</v>
          </cell>
          <cell r="N83">
            <v>22403.303909202601</v>
          </cell>
          <cell r="O83">
            <v>17997.610605102502</v>
          </cell>
          <cell r="P83">
            <v>18557.9495210184</v>
          </cell>
          <cell r="Q83">
            <v>19819.030696986902</v>
          </cell>
          <cell r="R83">
            <v>22164.100579648501</v>
          </cell>
          <cell r="S83">
            <v>20985.088204127602</v>
          </cell>
          <cell r="T83">
            <v>21433.695027695601</v>
          </cell>
          <cell r="U83">
            <v>21129.546228027801</v>
          </cell>
          <cell r="V83">
            <v>19293.394539982601</v>
          </cell>
          <cell r="W83">
            <v>19541.113307629599</v>
          </cell>
          <cell r="X83">
            <v>21317.509072819299</v>
          </cell>
          <cell r="Y83">
            <v>26308.2604281776</v>
          </cell>
          <cell r="Z83">
            <v>30097.540695179501</v>
          </cell>
          <cell r="AA83">
            <v>30524.593081396601</v>
          </cell>
          <cell r="AB83">
            <v>31790.631260859402</v>
          </cell>
          <cell r="AC83">
            <v>26596.607974343668</v>
          </cell>
        </row>
        <row r="84">
          <cell r="A84" t="str">
            <v>Jamaica</v>
          </cell>
          <cell r="B84">
            <v>1328.0134424733701</v>
          </cell>
          <cell r="C84">
            <v>1433.1317026773199</v>
          </cell>
          <cell r="D84">
            <v>1617.95274862164</v>
          </cell>
          <cell r="E84">
            <v>1409.86805057673</v>
          </cell>
          <cell r="F84">
            <v>1036.7083672138499</v>
          </cell>
          <cell r="G84">
            <v>960.55009206136197</v>
          </cell>
          <cell r="H84">
            <v>1131.59891558493</v>
          </cell>
          <cell r="I84">
            <v>1267.01036525158</v>
          </cell>
          <cell r="J84">
            <v>1501.1856831694599</v>
          </cell>
          <cell r="K84">
            <v>1737.2051095844699</v>
          </cell>
          <cell r="L84">
            <v>2156.1948200421398</v>
          </cell>
          <cell r="M84">
            <v>2023.9694675758401</v>
          </cell>
          <cell r="N84">
            <v>1689.7031952996899</v>
          </cell>
          <cell r="O84">
            <v>2325.13877077914</v>
          </cell>
          <cell r="P84">
            <v>2743.1848634152202</v>
          </cell>
          <cell r="Q84">
            <v>2055.2098751583299</v>
          </cell>
          <cell r="R84">
            <v>2748.8454207762202</v>
          </cell>
          <cell r="S84">
            <v>2843.4402390895998</v>
          </cell>
          <cell r="T84">
            <v>2964.6973264251201</v>
          </cell>
          <cell r="U84">
            <v>2833.9691310292701</v>
          </cell>
          <cell r="V84">
            <v>2875.1424700709799</v>
          </cell>
          <cell r="W84">
            <v>3021.8134887817</v>
          </cell>
          <cell r="X84">
            <v>3082.0427350727</v>
          </cell>
          <cell r="Y84">
            <v>2964.8386833868599</v>
          </cell>
          <cell r="Z84">
            <v>3323.3129658851699</v>
          </cell>
          <cell r="AA84">
            <v>3532.0374959631799</v>
          </cell>
          <cell r="AB84">
            <v>3952.2215053263199</v>
          </cell>
          <cell r="AC84">
            <v>3312.7111457359883</v>
          </cell>
        </row>
        <row r="85">
          <cell r="A85" t="str">
            <v>Japan</v>
          </cell>
          <cell r="B85">
            <v>9073.9697293741901</v>
          </cell>
          <cell r="C85">
            <v>9937.4034651331895</v>
          </cell>
          <cell r="D85">
            <v>9177.1283235035007</v>
          </cell>
          <cell r="E85">
            <v>9914.9937291658298</v>
          </cell>
          <cell r="F85">
            <v>10491.0523805747</v>
          </cell>
          <cell r="G85">
            <v>11231.0633120645</v>
          </cell>
          <cell r="H85">
            <v>16528.846775102102</v>
          </cell>
          <cell r="I85">
            <v>19884.188535245401</v>
          </cell>
          <cell r="J85">
            <v>23998.398362776301</v>
          </cell>
          <cell r="K85">
            <v>23952.484616935999</v>
          </cell>
          <cell r="L85">
            <v>24559.7795170598</v>
          </cell>
          <cell r="M85">
            <v>27873.765015359801</v>
          </cell>
          <cell r="N85">
            <v>30315.649154925399</v>
          </cell>
          <cell r="O85">
            <v>34761.1319060108</v>
          </cell>
          <cell r="P85">
            <v>38101.786481618103</v>
          </cell>
          <cell r="Q85">
            <v>42076.091368515103</v>
          </cell>
          <cell r="R85">
            <v>36897.505956143301</v>
          </cell>
          <cell r="S85">
            <v>33837.1412180279</v>
          </cell>
          <cell r="T85">
            <v>30645.046132766602</v>
          </cell>
          <cell r="U85">
            <v>34634.404893123603</v>
          </cell>
          <cell r="V85">
            <v>36810.985337594102</v>
          </cell>
          <cell r="W85">
            <v>32233.801337532299</v>
          </cell>
          <cell r="X85">
            <v>30809.2846553448</v>
          </cell>
          <cell r="Y85">
            <v>33180.058985536503</v>
          </cell>
          <cell r="Z85">
            <v>36075.917850251797</v>
          </cell>
          <cell r="AA85">
            <v>35671.581886754102</v>
          </cell>
          <cell r="AB85">
            <v>34188.034960798403</v>
          </cell>
          <cell r="AC85">
            <v>33693.113279369652</v>
          </cell>
        </row>
        <row r="86">
          <cell r="A86" t="str">
            <v>Jordan</v>
          </cell>
          <cell r="B86">
            <v>1749.9996182264199</v>
          </cell>
          <cell r="C86">
            <v>1892.35323964383</v>
          </cell>
          <cell r="D86">
            <v>1944.2890736776001</v>
          </cell>
          <cell r="E86">
            <v>1967.1314992203299</v>
          </cell>
          <cell r="F86">
            <v>1912.99824935683</v>
          </cell>
          <cell r="G86">
            <v>1852.2897740666699</v>
          </cell>
          <cell r="H86">
            <v>2283.0961249411498</v>
          </cell>
          <cell r="I86">
            <v>2316.7028014184398</v>
          </cell>
          <cell r="J86">
            <v>2089.2713835480699</v>
          </cell>
          <cell r="K86">
            <v>1352.55633945611</v>
          </cell>
          <cell r="L86">
            <v>1199.7071058967699</v>
          </cell>
          <cell r="M86">
            <v>1174.0240191840001</v>
          </cell>
          <cell r="N86">
            <v>1396.7687276783299</v>
          </cell>
          <cell r="O86">
            <v>1385.3293075557301</v>
          </cell>
          <cell r="P86">
            <v>1497.1618638320199</v>
          </cell>
          <cell r="Q86">
            <v>1568.5194592989101</v>
          </cell>
          <cell r="R86">
            <v>1559.0298001722299</v>
          </cell>
          <cell r="S86">
            <v>1575.2721280743201</v>
          </cell>
          <cell r="T86">
            <v>1663.75077781547</v>
          </cell>
          <cell r="U86">
            <v>1663.0826799315701</v>
          </cell>
          <cell r="V86">
            <v>1755.29767079883</v>
          </cell>
          <cell r="W86">
            <v>1816.8615657975799</v>
          </cell>
          <cell r="X86">
            <v>1890.03388383783</v>
          </cell>
          <cell r="Y86">
            <v>1960.7078545617201</v>
          </cell>
          <cell r="Z86">
            <v>2130.5056000807299</v>
          </cell>
          <cell r="AA86">
            <v>2316.6963925432101</v>
          </cell>
          <cell r="AB86">
            <v>2544.0653601521499</v>
          </cell>
          <cell r="AC86">
            <v>2109.8117761622029</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168.73681664356801</v>
          </cell>
          <cell r="O87">
            <v>304.87173604696801</v>
          </cell>
          <cell r="P87">
            <v>737.29643465960498</v>
          </cell>
          <cell r="Q87">
            <v>1058.5912773196601</v>
          </cell>
          <cell r="R87">
            <v>1349.64440206462</v>
          </cell>
          <cell r="S87">
            <v>1456.98966268084</v>
          </cell>
          <cell r="T87">
            <v>1445.6035668665199</v>
          </cell>
          <cell r="U87">
            <v>1137.9297940158799</v>
          </cell>
          <cell r="V87">
            <v>1229.35962074023</v>
          </cell>
          <cell r="W87">
            <v>1490.4342135608499</v>
          </cell>
          <cell r="X87">
            <v>1654.65352126733</v>
          </cell>
          <cell r="Y87">
            <v>2064.0223558376601</v>
          </cell>
          <cell r="Z87">
            <v>2862.5021229210101</v>
          </cell>
          <cell r="AA87">
            <v>3785.5630010856798</v>
          </cell>
          <cell r="AB87">
            <v>5113.3449130614899</v>
          </cell>
          <cell r="AC87">
            <v>2828.4200212890032</v>
          </cell>
        </row>
        <row r="88">
          <cell r="A88" t="str">
            <v>Kenya</v>
          </cell>
          <cell r="B88">
            <v>607.23216164678399</v>
          </cell>
          <cell r="C88">
            <v>551.37405145883895</v>
          </cell>
          <cell r="D88">
            <v>512.24627099439294</v>
          </cell>
          <cell r="E88">
            <v>457.37665715730998</v>
          </cell>
          <cell r="F88">
            <v>458.19185163903501</v>
          </cell>
          <cell r="G88">
            <v>440.13901712640802</v>
          </cell>
          <cell r="H88">
            <v>504.63518045367101</v>
          </cell>
          <cell r="I88">
            <v>534.26290339167099</v>
          </cell>
          <cell r="J88">
            <v>535.29262593692295</v>
          </cell>
          <cell r="K88">
            <v>513.264932277056</v>
          </cell>
          <cell r="L88">
            <v>517.138752273043</v>
          </cell>
          <cell r="M88">
            <v>473.70683582282498</v>
          </cell>
          <cell r="N88">
            <v>453.39920465342601</v>
          </cell>
          <cell r="O88">
            <v>306.68006979620498</v>
          </cell>
          <cell r="P88">
            <v>358.15920584007102</v>
          </cell>
          <cell r="Q88">
            <v>443.67780793317098</v>
          </cell>
          <cell r="R88">
            <v>437.41835819322</v>
          </cell>
          <cell r="S88">
            <v>471.60576409065999</v>
          </cell>
          <cell r="T88">
            <v>478.82319945025603</v>
          </cell>
          <cell r="U88">
            <v>438.03139998449802</v>
          </cell>
          <cell r="V88">
            <v>409.17477343753598</v>
          </cell>
          <cell r="W88">
            <v>423.09097812460101</v>
          </cell>
          <cell r="X88">
            <v>418.527921890605</v>
          </cell>
          <cell r="Y88">
            <v>467.465232874793</v>
          </cell>
          <cell r="Z88">
            <v>493.73445223653698</v>
          </cell>
          <cell r="AA88">
            <v>560.03256242339705</v>
          </cell>
          <cell r="AB88">
            <v>681.03797254285996</v>
          </cell>
          <cell r="AC88">
            <v>507.31485334879881</v>
          </cell>
        </row>
        <row r="89">
          <cell r="A89" t="str">
            <v>Kiribati</v>
          </cell>
          <cell r="B89">
            <v>465.92259273271702</v>
          </cell>
          <cell r="C89">
            <v>488.49085924619698</v>
          </cell>
          <cell r="D89">
            <v>487.19898895470902</v>
          </cell>
          <cell r="E89">
            <v>438.82009642522701</v>
          </cell>
          <cell r="F89">
            <v>465.103012254654</v>
          </cell>
          <cell r="G89">
            <v>359.72204975492201</v>
          </cell>
          <cell r="H89">
            <v>353.57268575481402</v>
          </cell>
          <cell r="I89">
            <v>356.730073958498</v>
          </cell>
          <cell r="J89">
            <v>454.20062153361499</v>
          </cell>
          <cell r="K89">
            <v>424.769177077611</v>
          </cell>
          <cell r="L89">
            <v>396.93180043005998</v>
          </cell>
          <cell r="M89">
            <v>460.47558650487201</v>
          </cell>
          <cell r="N89">
            <v>454.39727853394601</v>
          </cell>
          <cell r="O89">
            <v>433.52907702896101</v>
          </cell>
          <cell r="P89">
            <v>518.50603843911802</v>
          </cell>
          <cell r="Q89">
            <v>592.57292304787904</v>
          </cell>
          <cell r="R89">
            <v>631.51859484674696</v>
          </cell>
          <cell r="S89">
            <v>594.07382999739298</v>
          </cell>
          <cell r="T89">
            <v>586.52269092508197</v>
          </cell>
          <cell r="U89">
            <v>645.00929792649595</v>
          </cell>
          <cell r="V89">
            <v>549.75141961721499</v>
          </cell>
          <cell r="W89">
            <v>520.29962456118903</v>
          </cell>
          <cell r="X89">
            <v>551.43169592106096</v>
          </cell>
          <cell r="Y89">
            <v>648.64883340685299</v>
          </cell>
          <cell r="Z89">
            <v>633.22370714229805</v>
          </cell>
          <cell r="AA89">
            <v>596.14266816542897</v>
          </cell>
          <cell r="AB89">
            <v>629.79246126109899</v>
          </cell>
          <cell r="AC89">
            <v>596.58983174298817</v>
          </cell>
        </row>
        <row r="90">
          <cell r="A90" t="str">
            <v>Korea, Rep.</v>
          </cell>
          <cell r="B90">
            <v>1678.74359538156</v>
          </cell>
          <cell r="C90">
            <v>1845.98952527136</v>
          </cell>
          <cell r="D90">
            <v>1938.8283282721</v>
          </cell>
          <cell r="E90">
            <v>2118.4368568607601</v>
          </cell>
          <cell r="F90">
            <v>2307.22502968048</v>
          </cell>
          <cell r="G90">
            <v>2369.1902161921198</v>
          </cell>
          <cell r="H90">
            <v>2700.8861029132599</v>
          </cell>
          <cell r="I90">
            <v>3366.2732148836599</v>
          </cell>
          <cell r="J90">
            <v>4466.5024330091301</v>
          </cell>
          <cell r="K90">
            <v>5429.70225546047</v>
          </cell>
          <cell r="L90">
            <v>6154.4906667256801</v>
          </cell>
          <cell r="M90">
            <v>7120.1970930665202</v>
          </cell>
          <cell r="N90">
            <v>7541.5666757396502</v>
          </cell>
          <cell r="O90">
            <v>8194.66415378897</v>
          </cell>
          <cell r="P90">
            <v>9485.6763117979208</v>
          </cell>
          <cell r="Q90">
            <v>11469.768001247499</v>
          </cell>
          <cell r="R90">
            <v>12257.7645600174</v>
          </cell>
          <cell r="S90">
            <v>11473.800541508301</v>
          </cell>
          <cell r="T90">
            <v>7528.4465691854903</v>
          </cell>
          <cell r="U90">
            <v>9557.8834993655692</v>
          </cell>
          <cell r="V90">
            <v>10890.9129503191</v>
          </cell>
          <cell r="W90">
            <v>10177.4836444227</v>
          </cell>
          <cell r="X90">
            <v>11504.217341551401</v>
          </cell>
          <cell r="Y90">
            <v>12710.9387459546</v>
          </cell>
          <cell r="Z90">
            <v>14180.588721103701</v>
          </cell>
          <cell r="AA90">
            <v>16443.7636221637</v>
          </cell>
          <cell r="AB90">
            <v>18391.681211752599</v>
          </cell>
          <cell r="AC90">
            <v>13901.445547824784</v>
          </cell>
        </row>
        <row r="91">
          <cell r="A91" t="str">
            <v>Kuwait</v>
          </cell>
          <cell r="B91">
            <v>20966.1771933003</v>
          </cell>
          <cell r="C91">
            <v>17631.853907053501</v>
          </cell>
          <cell r="D91">
            <v>14417.5415501483</v>
          </cell>
          <cell r="E91">
            <v>12973.987914499599</v>
          </cell>
          <cell r="F91">
            <v>13410.420728740901</v>
          </cell>
          <cell r="G91">
            <v>12670.6865185304</v>
          </cell>
          <cell r="H91">
            <v>9653.4734875287195</v>
          </cell>
          <cell r="I91">
            <v>10956.483463438301</v>
          </cell>
          <cell r="J91">
            <v>9640.40731721663</v>
          </cell>
          <cell r="K91">
            <v>11359.505699547501</v>
          </cell>
          <cell r="L91">
            <v>8588.14471777789</v>
          </cell>
          <cell r="M91">
            <v>7960.5129336910604</v>
          </cell>
          <cell r="N91">
            <v>13989.9317897991</v>
          </cell>
          <cell r="O91">
            <v>16435.590751796601</v>
          </cell>
          <cell r="P91">
            <v>16530.725377704999</v>
          </cell>
          <cell r="Q91">
            <v>17251.966611768701</v>
          </cell>
          <cell r="R91">
            <v>18524.936439004399</v>
          </cell>
          <cell r="S91">
            <v>13740.6806429807</v>
          </cell>
          <cell r="T91">
            <v>11425.3746617293</v>
          </cell>
          <cell r="U91">
            <v>13358.2795606319</v>
          </cell>
          <cell r="V91">
            <v>17012.775699438898</v>
          </cell>
          <cell r="W91">
            <v>15114.326631121799</v>
          </cell>
          <cell r="X91">
            <v>15761.1133207984</v>
          </cell>
          <cell r="Y91">
            <v>18783.0594576314</v>
          </cell>
          <cell r="Z91">
            <v>21523.208911655402</v>
          </cell>
          <cell r="AA91">
            <v>27006.044213711801</v>
          </cell>
          <cell r="AB91">
            <v>31051.3308473531</v>
          </cell>
          <cell r="AC91">
            <v>21539.847230378651</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206.051384786966</v>
          </cell>
          <cell r="O92">
            <v>148.47170516285701</v>
          </cell>
          <cell r="P92">
            <v>244.39815616233301</v>
          </cell>
          <cell r="Q92">
            <v>325.40577366051798</v>
          </cell>
          <cell r="R92">
            <v>389.20446547270399</v>
          </cell>
          <cell r="S92">
            <v>373.08684842453602</v>
          </cell>
          <cell r="T92">
            <v>348.96232047359899</v>
          </cell>
          <cell r="U92">
            <v>260.37802721543</v>
          </cell>
          <cell r="V92">
            <v>278.300044913465</v>
          </cell>
          <cell r="W92">
            <v>307.831607793405</v>
          </cell>
          <cell r="X92">
            <v>321.72377305241503</v>
          </cell>
          <cell r="Y92">
            <v>380.89517519503102</v>
          </cell>
          <cell r="Z92">
            <v>435.17295150615797</v>
          </cell>
          <cell r="AA92">
            <v>477.391195910357</v>
          </cell>
          <cell r="AB92">
            <v>541.99331119102305</v>
          </cell>
          <cell r="AC92">
            <v>410.83466910806487</v>
          </cell>
        </row>
        <row r="93">
          <cell r="A93" t="str">
            <v>Lao PDR</v>
          </cell>
          <cell r="B93">
            <v>301.479120747835</v>
          </cell>
          <cell r="C93">
            <v>172.83560423094801</v>
          </cell>
          <cell r="D93">
            <v>169.57341277271601</v>
          </cell>
          <cell r="E93">
            <v>301.34940428061498</v>
          </cell>
          <cell r="F93">
            <v>418.04952865189898</v>
          </cell>
          <cell r="G93">
            <v>513.47805975562903</v>
          </cell>
          <cell r="H93">
            <v>349.01601963824402</v>
          </cell>
          <cell r="I93">
            <v>238.903951578305</v>
          </cell>
          <cell r="J93">
            <v>151.63895048263001</v>
          </cell>
          <cell r="K93">
            <v>182.619865626505</v>
          </cell>
          <cell r="L93">
            <v>210.927032397456</v>
          </cell>
          <cell r="M93">
            <v>242.25649429097101</v>
          </cell>
          <cell r="N93">
            <v>270.78535717100198</v>
          </cell>
          <cell r="O93">
            <v>297.42143962166</v>
          </cell>
          <cell r="P93">
            <v>337.05653239318002</v>
          </cell>
          <cell r="Q93">
            <v>382.10334562580499</v>
          </cell>
          <cell r="R93">
            <v>388.13151650961299</v>
          </cell>
          <cell r="S93">
            <v>357.49749448338002</v>
          </cell>
          <cell r="T93">
            <v>255.21600447910799</v>
          </cell>
          <cell r="U93">
            <v>285.599618713849</v>
          </cell>
          <cell r="V93">
            <v>328.71056646052801</v>
          </cell>
          <cell r="W93">
            <v>326.01700807248102</v>
          </cell>
          <cell r="X93">
            <v>330.76578743026897</v>
          </cell>
          <cell r="Y93">
            <v>379.62052762059898</v>
          </cell>
          <cell r="Z93">
            <v>433.04177397943698</v>
          </cell>
          <cell r="AA93">
            <v>486.87825102798797</v>
          </cell>
          <cell r="AB93">
            <v>583.04099770579296</v>
          </cell>
          <cell r="AC93">
            <v>423.22739097276116</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509.92676545395102</v>
          </cell>
          <cell r="O94">
            <v>813.21183920477699</v>
          </cell>
          <cell r="P94">
            <v>1388.2625678949</v>
          </cell>
          <cell r="Q94">
            <v>1955.958337346</v>
          </cell>
          <cell r="R94">
            <v>2261.6815834946901</v>
          </cell>
          <cell r="S94">
            <v>2508.9318744637098</v>
          </cell>
          <cell r="T94">
            <v>2733.3873137194</v>
          </cell>
          <cell r="U94">
            <v>3037.8387829534699</v>
          </cell>
          <cell r="V94">
            <v>3294.8281473332599</v>
          </cell>
          <cell r="W94">
            <v>3516.1417329113201</v>
          </cell>
          <cell r="X94">
            <v>3970.8910270003598</v>
          </cell>
          <cell r="Y94">
            <v>4798.00495853543</v>
          </cell>
          <cell r="Z94">
            <v>5923.3268587818902</v>
          </cell>
          <cell r="AA94">
            <v>6861.7469713770897</v>
          </cell>
          <cell r="AB94">
            <v>8549.7960778445995</v>
          </cell>
          <cell r="AC94">
            <v>5603.317937741781</v>
          </cell>
        </row>
        <row r="95">
          <cell r="A95" t="str">
            <v>Lebanon</v>
          </cell>
          <cell r="B95">
            <v>1525.9838665237701</v>
          </cell>
          <cell r="C95">
            <v>1469.5886723526701</v>
          </cell>
          <cell r="D95">
            <v>1006.0746180674601</v>
          </cell>
          <cell r="E95">
            <v>1386.3560168885299</v>
          </cell>
          <cell r="F95">
            <v>1638.8699786186501</v>
          </cell>
          <cell r="G95">
            <v>1353.5093003612201</v>
          </cell>
          <cell r="H95">
            <v>1039.5598362835599</v>
          </cell>
          <cell r="I95">
            <v>1203.6890177520199</v>
          </cell>
          <cell r="J95">
            <v>1196.2238255974601</v>
          </cell>
          <cell r="K95">
            <v>970.71344868435199</v>
          </cell>
          <cell r="L95">
            <v>1002.86737807543</v>
          </cell>
          <cell r="M95">
            <v>1541.9925086630301</v>
          </cell>
          <cell r="N95">
            <v>1883.3653238551301</v>
          </cell>
          <cell r="O95">
            <v>2508.7154974749001</v>
          </cell>
          <cell r="P95">
            <v>2973.4539291721599</v>
          </cell>
          <cell r="Q95">
            <v>3558.0393807491801</v>
          </cell>
          <cell r="R95">
            <v>4077.6824099256501</v>
          </cell>
          <cell r="S95">
            <v>4796.7079706447403</v>
          </cell>
          <cell r="T95">
            <v>5099.3297250532196</v>
          </cell>
          <cell r="U95">
            <v>5028.8414165170298</v>
          </cell>
          <cell r="V95">
            <v>4909.4502967569697</v>
          </cell>
          <cell r="W95">
            <v>4958.7404072815598</v>
          </cell>
          <cell r="X95">
            <v>5323.1255366470796</v>
          </cell>
          <cell r="Y95">
            <v>5559.4128090124696</v>
          </cell>
          <cell r="Z95">
            <v>5922.5364480365497</v>
          </cell>
          <cell r="AA95">
            <v>5862.6034193700898</v>
          </cell>
          <cell r="AB95">
            <v>6109.7004614243897</v>
          </cell>
          <cell r="AC95">
            <v>5622.6865136286897</v>
          </cell>
        </row>
        <row r="96">
          <cell r="A96" t="str">
            <v>Lesotho</v>
          </cell>
          <cell r="B96">
            <v>327.73786436890401</v>
          </cell>
          <cell r="C96">
            <v>324.649582075647</v>
          </cell>
          <cell r="D96">
            <v>285.98398112888299</v>
          </cell>
          <cell r="E96">
            <v>295.937514501929</v>
          </cell>
          <cell r="F96">
            <v>260.61476444226702</v>
          </cell>
          <cell r="G96">
            <v>201.61969436385601</v>
          </cell>
          <cell r="H96">
            <v>215.27483374094399</v>
          </cell>
          <cell r="I96">
            <v>285.81295084794999</v>
          </cell>
          <cell r="J96">
            <v>302.65442135540798</v>
          </cell>
          <cell r="K96">
            <v>314.170924487386</v>
          </cell>
          <cell r="L96">
            <v>372.16050648103902</v>
          </cell>
          <cell r="M96">
            <v>393.99298892074199</v>
          </cell>
          <cell r="N96">
            <v>448.65355859393298</v>
          </cell>
          <cell r="O96">
            <v>432.12674041024502</v>
          </cell>
          <cell r="P96">
            <v>429.29434959684698</v>
          </cell>
          <cell r="Q96">
            <v>487.56451811809399</v>
          </cell>
          <cell r="R96">
            <v>465.223493149045</v>
          </cell>
          <cell r="S96">
            <v>502.01684070829702</v>
          </cell>
          <cell r="T96">
            <v>424.851312846236</v>
          </cell>
          <cell r="U96">
            <v>436.58773230162598</v>
          </cell>
          <cell r="V96">
            <v>386.19126994532598</v>
          </cell>
          <cell r="W96">
            <v>319.335320060306</v>
          </cell>
          <cell r="X96">
            <v>340.47979311430998</v>
          </cell>
          <cell r="Y96">
            <v>490.39455230842202</v>
          </cell>
          <cell r="Z96">
            <v>599.38995581430902</v>
          </cell>
          <cell r="AA96">
            <v>630.88984152787498</v>
          </cell>
          <cell r="AB96">
            <v>678.85922463269401</v>
          </cell>
          <cell r="AC96">
            <v>509.89144790965264</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
          </cell>
        </row>
        <row r="98">
          <cell r="A98" t="str">
            <v>Libya</v>
          </cell>
          <cell r="B98">
            <v>12091.1890334041</v>
          </cell>
          <cell r="C98">
            <v>9985.7181709549604</v>
          </cell>
          <cell r="D98">
            <v>9507.4694463255692</v>
          </cell>
          <cell r="E98">
            <v>8694.6034862672695</v>
          </cell>
          <cell r="F98">
            <v>7804.3369611615499</v>
          </cell>
          <cell r="G98">
            <v>7719.1512918819799</v>
          </cell>
          <cell r="H98">
            <v>6053.8154959637504</v>
          </cell>
          <cell r="I98">
            <v>5395.83876182524</v>
          </cell>
          <cell r="J98">
            <v>5377.46307805386</v>
          </cell>
          <cell r="K98">
            <v>5456.99605667384</v>
          </cell>
          <cell r="L98">
            <v>6674.2922482591803</v>
          </cell>
          <cell r="M98">
            <v>7223.2438342377</v>
          </cell>
          <cell r="N98">
            <v>7165.7762732767596</v>
          </cell>
          <cell r="O98">
            <v>6318.1459122701299</v>
          </cell>
          <cell r="P98">
            <v>5767.0035218243302</v>
          </cell>
          <cell r="Q98">
            <v>6418.3824670561398</v>
          </cell>
          <cell r="R98">
            <v>6868.6880653546104</v>
          </cell>
          <cell r="S98">
            <v>6893.0430926945601</v>
          </cell>
          <cell r="T98">
            <v>5542.50760914277</v>
          </cell>
          <cell r="U98">
            <v>6526.7389348726501</v>
          </cell>
          <cell r="V98">
            <v>6807.9745434128299</v>
          </cell>
          <cell r="W98">
            <v>5950.0056447552197</v>
          </cell>
          <cell r="X98">
            <v>3593.2785961531799</v>
          </cell>
          <cell r="Y98">
            <v>4266.5813277330199</v>
          </cell>
          <cell r="Z98">
            <v>5309.0738551652603</v>
          </cell>
          <cell r="AA98">
            <v>7120.6467337923395</v>
          </cell>
          <cell r="AB98">
            <v>8429.8526473134807</v>
          </cell>
          <cell r="AC98">
            <v>5778.2398008187492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524.96897278030701</v>
          </cell>
          <cell r="O99">
            <v>734.99812858466896</v>
          </cell>
          <cell r="P99">
            <v>1154.1054457872301</v>
          </cell>
          <cell r="Q99">
            <v>1720.67588663896</v>
          </cell>
          <cell r="R99">
            <v>2241.3535972945801</v>
          </cell>
          <cell r="S99">
            <v>2753.6117792199202</v>
          </cell>
          <cell r="T99">
            <v>3125.7571625364299</v>
          </cell>
          <cell r="U99">
            <v>3075.8021757409301</v>
          </cell>
          <cell r="V99">
            <v>3251.1743684964299</v>
          </cell>
          <cell r="W99">
            <v>3483.2691960400098</v>
          </cell>
          <cell r="X99">
            <v>4066.72104444058</v>
          </cell>
          <cell r="Y99">
            <v>5359.7563003240402</v>
          </cell>
          <cell r="Z99">
            <v>6531.9382025786799</v>
          </cell>
          <cell r="AA99">
            <v>7493.9334426062196</v>
          </cell>
          <cell r="AB99">
            <v>8610.0934737348907</v>
          </cell>
          <cell r="AC99">
            <v>5924.2852766207361</v>
          </cell>
        </row>
        <row r="100">
          <cell r="A100" t="str">
            <v>Luxembourg</v>
          </cell>
          <cell r="B100">
            <v>17774.168055025901</v>
          </cell>
          <cell r="C100">
            <v>15282.4488112163</v>
          </cell>
          <cell r="D100">
            <v>12539.8104526427</v>
          </cell>
          <cell r="E100">
            <v>12309.0607572751</v>
          </cell>
          <cell r="F100">
            <v>12057.144876279801</v>
          </cell>
          <cell r="G100">
            <v>12469.1456108777</v>
          </cell>
          <cell r="H100">
            <v>18059.150412839699</v>
          </cell>
          <cell r="I100">
            <v>22284.202756429499</v>
          </cell>
          <cell r="J100">
            <v>25026.749718957599</v>
          </cell>
          <cell r="K100">
            <v>26386.381278785</v>
          </cell>
          <cell r="L100">
            <v>33267.9598729914</v>
          </cell>
          <cell r="M100">
            <v>35561.422916771298</v>
          </cell>
          <cell r="N100">
            <v>39298.540729070097</v>
          </cell>
          <cell r="O100">
            <v>39723.146651830401</v>
          </cell>
          <cell r="P100">
            <v>43570.223363862897</v>
          </cell>
          <cell r="Q100">
            <v>50515.356477830101</v>
          </cell>
          <cell r="R100">
            <v>49539.131379676001</v>
          </cell>
          <cell r="S100">
            <v>44037.735751237298</v>
          </cell>
          <cell r="T100">
            <v>45439.246493109502</v>
          </cell>
          <cell r="U100">
            <v>49053.274524786902</v>
          </cell>
          <cell r="V100">
            <v>46360.390147472397</v>
          </cell>
          <cell r="W100">
            <v>45789.985429218599</v>
          </cell>
          <cell r="X100">
            <v>50970.061134580901</v>
          </cell>
          <cell r="Y100">
            <v>64348.105470000002</v>
          </cell>
          <cell r="Z100">
            <v>74044.481830465505</v>
          </cell>
          <cell r="AA100">
            <v>80080.280520446104</v>
          </cell>
          <cell r="AB100">
            <v>87955.365040140401</v>
          </cell>
          <cell r="AC100">
            <v>67198.046570808583</v>
          </cell>
        </row>
        <row r="101">
          <cell r="A101" t="str">
            <v>Macedonia, FYR</v>
          </cell>
          <cell r="B101">
            <v>2261.8232588751898</v>
          </cell>
          <cell r="C101">
            <v>2214.4632138296402</v>
          </cell>
          <cell r="D101">
            <v>1916.9413080823099</v>
          </cell>
          <cell r="E101">
            <v>1414.82795366347</v>
          </cell>
          <cell r="F101">
            <v>1351.8468848759901</v>
          </cell>
          <cell r="G101">
            <v>1360.5337823659299</v>
          </cell>
          <cell r="H101">
            <v>1877.79075177095</v>
          </cell>
          <cell r="I101">
            <v>2132.8303161546401</v>
          </cell>
          <cell r="J101">
            <v>1885.05794853877</v>
          </cell>
          <cell r="K101">
            <v>3007.01696238357</v>
          </cell>
          <cell r="L101">
            <v>4795.58166437208</v>
          </cell>
          <cell r="M101">
            <v>8116.3798600507698</v>
          </cell>
          <cell r="N101">
            <v>1201.9125422781501</v>
          </cell>
          <cell r="O101">
            <v>1315.72673318496</v>
          </cell>
          <cell r="P101">
            <v>1734.9912618153201</v>
          </cell>
          <cell r="Q101">
            <v>2198.3266724674399</v>
          </cell>
          <cell r="R101">
            <v>2235.7904122578002</v>
          </cell>
          <cell r="S101">
            <v>1882.93615933606</v>
          </cell>
          <cell r="T101">
            <v>1798.0371634723899</v>
          </cell>
          <cell r="U101">
            <v>1835.80302856616</v>
          </cell>
          <cell r="V101">
            <v>1782.9192352520699</v>
          </cell>
          <cell r="W101">
            <v>1704.8336279798</v>
          </cell>
          <cell r="X101">
            <v>1864.3508498362701</v>
          </cell>
          <cell r="Y101">
            <v>2285.2831162892599</v>
          </cell>
          <cell r="Z101">
            <v>2647.9760299179302</v>
          </cell>
          <cell r="AA101">
            <v>2835.7185495121898</v>
          </cell>
          <cell r="AB101">
            <v>3058.7208187916199</v>
          </cell>
          <cell r="AC101">
            <v>2399.4804987211787</v>
          </cell>
        </row>
        <row r="102">
          <cell r="A102" t="str">
            <v>Madagascar</v>
          </cell>
          <cell r="B102">
            <v>460.32425369795601</v>
          </cell>
          <cell r="C102">
            <v>401.248832851359</v>
          </cell>
          <cell r="D102">
            <v>377.56773043642801</v>
          </cell>
          <cell r="E102">
            <v>373.60678471881698</v>
          </cell>
          <cell r="F102">
            <v>302.56604131788902</v>
          </cell>
          <cell r="G102">
            <v>286.23369907069599</v>
          </cell>
          <cell r="H102">
            <v>316.53549932183199</v>
          </cell>
          <cell r="I102">
            <v>247.45606142520001</v>
          </cell>
          <cell r="J102">
            <v>229.66231241018301</v>
          </cell>
          <cell r="K102">
            <v>228.98027491544099</v>
          </cell>
          <cell r="L102">
            <v>275.19753954902001</v>
          </cell>
          <cell r="M102">
            <v>232.93548870475499</v>
          </cell>
          <cell r="N102">
            <v>248.331552462292</v>
          </cell>
          <cell r="O102">
            <v>271.37335531708902</v>
          </cell>
          <cell r="P102">
            <v>233.13888568553199</v>
          </cell>
          <cell r="Q102">
            <v>237.58302003378</v>
          </cell>
          <cell r="R102">
            <v>292.21535281497398</v>
          </cell>
          <cell r="S102">
            <v>250.67263259813399</v>
          </cell>
          <cell r="T102">
            <v>256.89683117754998</v>
          </cell>
          <cell r="U102">
            <v>248.30502728798601</v>
          </cell>
          <cell r="V102">
            <v>250.25178609321699</v>
          </cell>
          <cell r="W102">
            <v>284.551480762739</v>
          </cell>
          <cell r="X102">
            <v>278.11140823181699</v>
          </cell>
          <cell r="Y102">
            <v>323.93398312189402</v>
          </cell>
          <cell r="Z102">
            <v>251.07241772017099</v>
          </cell>
          <cell r="AA102">
            <v>281.82391994</v>
          </cell>
          <cell r="AB102">
            <v>298.81626605183499</v>
          </cell>
          <cell r="AC102">
            <v>286.384912638076</v>
          </cell>
        </row>
        <row r="103">
          <cell r="A103" t="str">
            <v>Malawi</v>
          </cell>
          <cell r="B103">
            <v>200.17750257571501</v>
          </cell>
          <cell r="C103">
            <v>194.698037887168</v>
          </cell>
          <cell r="D103">
            <v>180.954200091507</v>
          </cell>
          <cell r="E103">
            <v>182.466136362691</v>
          </cell>
          <cell r="F103">
            <v>174.06194659401601</v>
          </cell>
          <cell r="G103">
            <v>155.96781547394201</v>
          </cell>
          <cell r="H103">
            <v>154.123081006718</v>
          </cell>
          <cell r="I103">
            <v>142.50859495082099</v>
          </cell>
          <cell r="J103">
            <v>154.23065264422101</v>
          </cell>
          <cell r="K103">
            <v>167.104960902465</v>
          </cell>
          <cell r="L103">
            <v>182.87280367737901</v>
          </cell>
          <cell r="M103">
            <v>227.65641106244399</v>
          </cell>
          <cell r="N103">
            <v>183.68872955227599</v>
          </cell>
          <cell r="O103">
            <v>210.121650156014</v>
          </cell>
          <cell r="P103">
            <v>120.936841606386</v>
          </cell>
          <cell r="Q103">
            <v>139.089146388469</v>
          </cell>
          <cell r="R103">
            <v>222.644486729389</v>
          </cell>
          <cell r="S103">
            <v>253.668712071991</v>
          </cell>
          <cell r="T103">
            <v>162.213738423308</v>
          </cell>
          <cell r="U103">
            <v>160.12403992221499</v>
          </cell>
          <cell r="V103">
            <v>153.331534081321</v>
          </cell>
          <cell r="W103">
            <v>147.62576198143401</v>
          </cell>
          <cell r="X103">
            <v>160.28865384042399</v>
          </cell>
          <cell r="Y103">
            <v>143.08736675642001</v>
          </cell>
          <cell r="Z103">
            <v>150.91845173658001</v>
          </cell>
          <cell r="AA103">
            <v>161.36817038575799</v>
          </cell>
          <cell r="AB103">
            <v>170.59018314170601</v>
          </cell>
          <cell r="AC103">
            <v>155.64643130705366</v>
          </cell>
        </row>
        <row r="104">
          <cell r="A104" t="str">
            <v>Malaysia</v>
          </cell>
          <cell r="B104">
            <v>1812.32975225373</v>
          </cell>
          <cell r="C104">
            <v>1805.90028797068</v>
          </cell>
          <cell r="D104">
            <v>1887.1182824197799</v>
          </cell>
          <cell r="E104">
            <v>2059.2978871482901</v>
          </cell>
          <cell r="F104">
            <v>2275.5670167606099</v>
          </cell>
          <cell r="G104">
            <v>2026.2911070395801</v>
          </cell>
          <cell r="H104">
            <v>1753.14103201445</v>
          </cell>
          <cell r="I104">
            <v>1946.86601704902</v>
          </cell>
          <cell r="J104">
            <v>2082.1652981504299</v>
          </cell>
          <cell r="K104">
            <v>2238.8976366154202</v>
          </cell>
          <cell r="L104">
            <v>2431.9730004000298</v>
          </cell>
          <cell r="M104">
            <v>2680.86654434806</v>
          </cell>
          <cell r="N104">
            <v>3152.6842008354602</v>
          </cell>
          <cell r="O104">
            <v>3419.3346366187602</v>
          </cell>
          <cell r="P104">
            <v>3703.3758592719701</v>
          </cell>
          <cell r="Q104">
            <v>4293.6616597298698</v>
          </cell>
          <cell r="R104">
            <v>4764.1259701576801</v>
          </cell>
          <cell r="S104">
            <v>4623.4265013399299</v>
          </cell>
          <cell r="T104">
            <v>3254.1245183555502</v>
          </cell>
          <cell r="U104">
            <v>3484.8877043590201</v>
          </cell>
          <cell r="V104">
            <v>3844.2385368739601</v>
          </cell>
          <cell r="W104">
            <v>3664.7297691525901</v>
          </cell>
          <cell r="X104">
            <v>3884.2197537143002</v>
          </cell>
          <cell r="Y104">
            <v>4160.9424370412798</v>
          </cell>
          <cell r="Z104">
            <v>4651.4851822399296</v>
          </cell>
          <cell r="AA104">
            <v>5041.58207408418</v>
          </cell>
          <cell r="AB104">
            <v>5718.4316572172002</v>
          </cell>
          <cell r="AC104">
            <v>4520.23181224158</v>
          </cell>
        </row>
        <row r="105">
          <cell r="A105" t="str">
            <v>Maldives</v>
          </cell>
          <cell r="B105">
            <v>381.15198171164297</v>
          </cell>
          <cell r="C105">
            <v>429.57490140824899</v>
          </cell>
          <cell r="D105">
            <v>494.24596662454201</v>
          </cell>
          <cell r="E105">
            <v>517.65780552448496</v>
          </cell>
          <cell r="F105">
            <v>597.25445402802802</v>
          </cell>
          <cell r="G105">
            <v>681.69921708706204</v>
          </cell>
          <cell r="H105">
            <v>772.11667941121596</v>
          </cell>
          <cell r="I105">
            <v>711.30767177214398</v>
          </cell>
          <cell r="J105">
            <v>829.67930553138001</v>
          </cell>
          <cell r="K105">
            <v>912.72772904572298</v>
          </cell>
          <cell r="L105">
            <v>1008.57808516443</v>
          </cell>
          <cell r="M105">
            <v>1094.6144905742401</v>
          </cell>
          <cell r="N105">
            <v>1234.1971395712101</v>
          </cell>
          <cell r="O105">
            <v>1352.63375682437</v>
          </cell>
          <cell r="P105">
            <v>1433.8335273114501</v>
          </cell>
          <cell r="Q105">
            <v>1606.9017741310699</v>
          </cell>
          <cell r="R105">
            <v>1744.1377655782401</v>
          </cell>
          <cell r="S105">
            <v>1895.2364249621</v>
          </cell>
          <cell r="T105">
            <v>2014.0945108948399</v>
          </cell>
          <cell r="U105">
            <v>2118.8799504823401</v>
          </cell>
          <cell r="V105">
            <v>2167.6609304569902</v>
          </cell>
          <cell r="W105">
            <v>2105.4395189421102</v>
          </cell>
          <cell r="X105">
            <v>2094.5011415784102</v>
          </cell>
          <cell r="Y105">
            <v>2196.6065616109199</v>
          </cell>
          <cell r="Z105">
            <v>2481.5166093461598</v>
          </cell>
          <cell r="AA105">
            <v>2375.5200466044398</v>
          </cell>
          <cell r="AB105">
            <v>2863.6417253906998</v>
          </cell>
          <cell r="AC105">
            <v>2352.8709339121237</v>
          </cell>
        </row>
        <row r="106">
          <cell r="A106" t="str">
            <v>Mali</v>
          </cell>
          <cell r="B106">
            <v>267.88980377822497</v>
          </cell>
          <cell r="C106">
            <v>215.05762010918701</v>
          </cell>
          <cell r="D106">
            <v>186.882001807535</v>
          </cell>
          <cell r="E106">
            <v>177.78121166423099</v>
          </cell>
          <cell r="F106">
            <v>171.92892585866301</v>
          </cell>
          <cell r="G106">
            <v>168.30619697800901</v>
          </cell>
          <cell r="H106">
            <v>225.64865325673</v>
          </cell>
          <cell r="I106">
            <v>253.88358660029499</v>
          </cell>
          <cell r="J106">
            <v>246.826821736982</v>
          </cell>
          <cell r="K106">
            <v>246.333021872687</v>
          </cell>
          <cell r="L106">
            <v>325.49525058239902</v>
          </cell>
          <cell r="M106">
            <v>319.34948600463002</v>
          </cell>
          <cell r="N106">
            <v>320.73282515358</v>
          </cell>
          <cell r="O106">
            <v>310.71525096282602</v>
          </cell>
          <cell r="P106">
            <v>226.75204117000999</v>
          </cell>
          <cell r="Q106">
            <v>287.401789203894</v>
          </cell>
          <cell r="R106">
            <v>285.13855965243602</v>
          </cell>
          <cell r="S106">
            <v>264.90775792179602</v>
          </cell>
          <cell r="T106">
            <v>282.73395758166799</v>
          </cell>
          <cell r="U106">
            <v>268.32629809135898</v>
          </cell>
          <cell r="V106">
            <v>240.131662379044</v>
          </cell>
          <cell r="W106">
            <v>264.91542294204601</v>
          </cell>
          <cell r="X106">
            <v>286.79843573279999</v>
          </cell>
          <cell r="Y106">
            <v>371.43880814738498</v>
          </cell>
          <cell r="Z106">
            <v>405.29712316731298</v>
          </cell>
          <cell r="AA106">
            <v>433.68212067802801</v>
          </cell>
          <cell r="AB106">
            <v>484.98971377285301</v>
          </cell>
          <cell r="AC106">
            <v>374.52027074007083</v>
          </cell>
        </row>
        <row r="107">
          <cell r="A107" t="str">
            <v>Malta</v>
          </cell>
          <cell r="B107">
            <v>3485.5531406272798</v>
          </cell>
          <cell r="C107">
            <v>3421.2874128285798</v>
          </cell>
          <cell r="D107">
            <v>3286.8843050826099</v>
          </cell>
          <cell r="E107">
            <v>3171.8109581036101</v>
          </cell>
          <cell r="F107">
            <v>2968.9660610358301</v>
          </cell>
          <cell r="G107">
            <v>2989.28766443313</v>
          </cell>
          <cell r="H107">
            <v>3799.8970552549899</v>
          </cell>
          <cell r="I107">
            <v>4676.6894591863202</v>
          </cell>
          <cell r="J107">
            <v>5259.63246948302</v>
          </cell>
          <cell r="K107">
            <v>5644.9406542196302</v>
          </cell>
          <cell r="L107">
            <v>6508.4731295117999</v>
          </cell>
          <cell r="M107">
            <v>6957.3708675002099</v>
          </cell>
          <cell r="N107">
            <v>7582.1052937765899</v>
          </cell>
          <cell r="O107">
            <v>6713.85089758091</v>
          </cell>
          <cell r="P107">
            <v>7373.5210112041896</v>
          </cell>
          <cell r="Q107">
            <v>8744.1446249518594</v>
          </cell>
          <cell r="R107">
            <v>8912.5188395685309</v>
          </cell>
          <cell r="S107">
            <v>8869.6721992200892</v>
          </cell>
          <cell r="T107">
            <v>9265.2616353430694</v>
          </cell>
          <cell r="U107">
            <v>9589.3177958749002</v>
          </cell>
          <cell r="V107">
            <v>9335.58311877093</v>
          </cell>
          <cell r="W107">
            <v>9433.1759739639201</v>
          </cell>
          <cell r="X107">
            <v>10032.237288087899</v>
          </cell>
          <cell r="Y107">
            <v>12626.6535049293</v>
          </cell>
          <cell r="Z107">
            <v>13834.8319520604</v>
          </cell>
          <cell r="AA107">
            <v>14342.3371821695</v>
          </cell>
          <cell r="AB107">
            <v>15292.5642137266</v>
          </cell>
          <cell r="AC107">
            <v>12593.633352489604</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
          </cell>
        </row>
        <row r="109">
          <cell r="A109" t="str">
            <v>Mauritania</v>
          </cell>
          <cell r="B109">
            <v>522.59507579024398</v>
          </cell>
          <cell r="C109">
            <v>537.16966337104395</v>
          </cell>
          <cell r="D109">
            <v>524.73245520086903</v>
          </cell>
          <cell r="E109">
            <v>535.20758318300602</v>
          </cell>
          <cell r="F109">
            <v>479.866302217628</v>
          </cell>
          <cell r="G109">
            <v>442.18450753524797</v>
          </cell>
          <cell r="H109">
            <v>507.078047726899</v>
          </cell>
          <cell r="I109">
            <v>560.99612003170398</v>
          </cell>
          <cell r="J109">
            <v>588.34568533668903</v>
          </cell>
          <cell r="K109">
            <v>573.56923289857798</v>
          </cell>
          <cell r="L109">
            <v>619.52923755175698</v>
          </cell>
          <cell r="M109">
            <v>692.39692425019996</v>
          </cell>
          <cell r="N109">
            <v>711.54961751125404</v>
          </cell>
          <cell r="O109">
            <v>592.51694362352896</v>
          </cell>
          <cell r="P109">
            <v>608.53857305419501</v>
          </cell>
          <cell r="Q109">
            <v>638.520693561082</v>
          </cell>
          <cell r="R109">
            <v>634.96255133806199</v>
          </cell>
          <cell r="S109">
            <v>602.00293585538805</v>
          </cell>
          <cell r="T109">
            <v>510.66955794505799</v>
          </cell>
          <cell r="U109">
            <v>488.22000987144298</v>
          </cell>
          <cell r="V109">
            <v>431.07615059679102</v>
          </cell>
          <cell r="W109">
            <v>436.68610160786398</v>
          </cell>
          <cell r="X109">
            <v>437.13223705955397</v>
          </cell>
          <cell r="Y109">
            <v>477.20909899327</v>
          </cell>
          <cell r="Z109">
            <v>541.95645422611801</v>
          </cell>
          <cell r="AA109">
            <v>657.71112435816497</v>
          </cell>
          <cell r="AB109">
            <v>920.76227407263002</v>
          </cell>
          <cell r="AC109">
            <v>578.57621505293355</v>
          </cell>
        </row>
        <row r="110">
          <cell r="A110" t="str">
            <v>Mauritius</v>
          </cell>
          <cell r="B110">
            <v>1242.31859774807</v>
          </cell>
          <cell r="C110">
            <v>1212.4448399640301</v>
          </cell>
          <cell r="D110">
            <v>1098.95701646368</v>
          </cell>
          <cell r="E110">
            <v>1127.51636937636</v>
          </cell>
          <cell r="F110">
            <v>1081.00493168261</v>
          </cell>
          <cell r="G110">
            <v>995.40792696870403</v>
          </cell>
          <cell r="H110">
            <v>1243.2366869863299</v>
          </cell>
          <cell r="I110">
            <v>1643.8826580479299</v>
          </cell>
          <cell r="J110">
            <v>1988.23898200894</v>
          </cell>
          <cell r="K110">
            <v>2063.2169015499098</v>
          </cell>
          <cell r="L110">
            <v>2252.9238723173198</v>
          </cell>
          <cell r="M110">
            <v>2657.5542792317801</v>
          </cell>
          <cell r="N110">
            <v>2766.47965919131</v>
          </cell>
          <cell r="O110">
            <v>3106.8778203740699</v>
          </cell>
          <cell r="P110">
            <v>3090.2824215063902</v>
          </cell>
          <cell r="Q110">
            <v>3542.7987561561999</v>
          </cell>
          <cell r="R110">
            <v>3681.69438060842</v>
          </cell>
          <cell r="S110">
            <v>3711.0770333740202</v>
          </cell>
          <cell r="T110">
            <v>3575.9259734932998</v>
          </cell>
          <cell r="U110">
            <v>3592.50407807284</v>
          </cell>
          <cell r="V110">
            <v>3832.8685525343499</v>
          </cell>
          <cell r="W110">
            <v>3806.77970746658</v>
          </cell>
          <cell r="X110">
            <v>3749.7015738815298</v>
          </cell>
          <cell r="Y110">
            <v>4239.6352656549197</v>
          </cell>
          <cell r="Z110">
            <v>4827.5341892469596</v>
          </cell>
          <cell r="AA110">
            <v>5010.5243627608797</v>
          </cell>
          <cell r="AB110">
            <v>5128.7615844338798</v>
          </cell>
          <cell r="AC110">
            <v>4460.4894472407914</v>
          </cell>
        </row>
        <row r="111">
          <cell r="A111" t="str">
            <v>Mexico</v>
          </cell>
          <cell r="B111">
            <v>3043.6692873317302</v>
          </cell>
          <cell r="C111">
            <v>3817.4189514590298</v>
          </cell>
          <cell r="D111">
            <v>2708.0488864527501</v>
          </cell>
          <cell r="E111">
            <v>2159.9285829866399</v>
          </cell>
          <cell r="F111">
            <v>2493.5277635441998</v>
          </cell>
          <cell r="G111">
            <v>2591.51587263893</v>
          </cell>
          <cell r="H111">
            <v>1758.14304690532</v>
          </cell>
          <cell r="I111">
            <v>1890.01715030473</v>
          </cell>
          <cell r="J111">
            <v>2286.58602029641</v>
          </cell>
          <cell r="K111">
            <v>2730.01632287351</v>
          </cell>
          <cell r="L111">
            <v>3156.5829909879599</v>
          </cell>
          <cell r="M111">
            <v>3709.1068957942798</v>
          </cell>
          <cell r="N111">
            <v>4210.54064640466</v>
          </cell>
          <cell r="O111">
            <v>4584.7218994585301</v>
          </cell>
          <cell r="P111">
            <v>4698.9761962869698</v>
          </cell>
          <cell r="Q111">
            <v>3139.8787327822101</v>
          </cell>
          <cell r="R111">
            <v>3590.08562551762</v>
          </cell>
          <cell r="S111">
            <v>4267.9244977268399</v>
          </cell>
          <cell r="T111">
            <v>4420.1715079558799</v>
          </cell>
          <cell r="U111">
            <v>4975.88048076215</v>
          </cell>
          <cell r="V111">
            <v>5928.4960119255702</v>
          </cell>
          <cell r="W111">
            <v>6257.5637930896701</v>
          </cell>
          <cell r="X111">
            <v>6433.6309189184503</v>
          </cell>
          <cell r="Y111">
            <v>6244.39504546644</v>
          </cell>
          <cell r="Z111">
            <v>6697.5722894789396</v>
          </cell>
          <cell r="AA111">
            <v>7446.8590345146204</v>
          </cell>
          <cell r="AB111">
            <v>8066.2469416508602</v>
          </cell>
          <cell r="AC111">
            <v>6857.7113371864971</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196.26332308581101</v>
          </cell>
          <cell r="O113">
            <v>252.355878032692</v>
          </cell>
          <cell r="P113">
            <v>320.91733605907302</v>
          </cell>
          <cell r="Q113">
            <v>399.58936581407198</v>
          </cell>
          <cell r="R113">
            <v>471.032593594839</v>
          </cell>
          <cell r="S113">
            <v>528.22104460035496</v>
          </cell>
          <cell r="T113">
            <v>464.74663168412798</v>
          </cell>
          <cell r="U113">
            <v>320.95206758231399</v>
          </cell>
          <cell r="V113">
            <v>353.73058249292001</v>
          </cell>
          <cell r="W113">
            <v>407.30275975839299</v>
          </cell>
          <cell r="X113">
            <v>458.15743007529602</v>
          </cell>
          <cell r="Y113">
            <v>547.46369515710103</v>
          </cell>
          <cell r="Z113">
            <v>720.28747179844902</v>
          </cell>
          <cell r="AA113">
            <v>882.55537799649403</v>
          </cell>
          <cell r="AB113">
            <v>957.49421522347905</v>
          </cell>
          <cell r="AC113">
            <v>662.21015833486865</v>
          </cell>
        </row>
        <row r="114">
          <cell r="A114" t="str">
            <v>Mongolia</v>
          </cell>
          <cell r="B114">
            <v>1393.2408067267299</v>
          </cell>
          <cell r="C114">
            <v>1419.5893768613</v>
          </cell>
          <cell r="D114">
            <v>1437.2832220693499</v>
          </cell>
          <cell r="E114">
            <v>1453.7988332654099</v>
          </cell>
          <cell r="F114">
            <v>1312.14315795875</v>
          </cell>
          <cell r="G114">
            <v>1486.5130761953101</v>
          </cell>
          <cell r="H114">
            <v>1600.8018158206901</v>
          </cell>
          <cell r="I114">
            <v>1753.5382411801299</v>
          </cell>
          <cell r="J114">
            <v>1719.41255174351</v>
          </cell>
          <cell r="K114">
            <v>1749.99044301754</v>
          </cell>
          <cell r="L114">
            <v>1082.2464152560001</v>
          </cell>
          <cell r="M114">
            <v>1112.64699441478</v>
          </cell>
          <cell r="N114">
            <v>610.85905624791496</v>
          </cell>
          <cell r="O114">
            <v>302.82773525117</v>
          </cell>
          <cell r="P114">
            <v>357.03120124920099</v>
          </cell>
          <cell r="Q114">
            <v>548.89806294359596</v>
          </cell>
          <cell r="R114">
            <v>520.08692434428201</v>
          </cell>
          <cell r="S114">
            <v>458.87029044201199</v>
          </cell>
          <cell r="T114">
            <v>417.59903782820601</v>
          </cell>
          <cell r="U114">
            <v>383.86768271137203</v>
          </cell>
          <cell r="V114">
            <v>396.28321434405598</v>
          </cell>
          <cell r="W114">
            <v>416.846564224036</v>
          </cell>
          <cell r="X114">
            <v>452.94577209865503</v>
          </cell>
          <cell r="Y114">
            <v>513.30886089640296</v>
          </cell>
          <cell r="Z114">
            <v>641.58705301453006</v>
          </cell>
          <cell r="AA114">
            <v>817.32258984952</v>
          </cell>
          <cell r="AB114">
            <v>1081.17371261259</v>
          </cell>
          <cell r="AC114">
            <v>653.86409211595571</v>
          </cell>
        </row>
        <row r="115">
          <cell r="A115" t="str">
            <v>Morocco</v>
          </cell>
          <cell r="B115">
            <v>973.54584851142397</v>
          </cell>
          <cell r="C115">
            <v>770.33235076744495</v>
          </cell>
          <cell r="D115">
            <v>757.77571173168599</v>
          </cell>
          <cell r="E115">
            <v>669.07549903251504</v>
          </cell>
          <cell r="F115">
            <v>597.77791359883702</v>
          </cell>
          <cell r="G115">
            <v>589.35162449644599</v>
          </cell>
          <cell r="H115">
            <v>760.243493344331</v>
          </cell>
          <cell r="I115">
            <v>819.17311756692902</v>
          </cell>
          <cell r="J115">
            <v>948.38278703689502</v>
          </cell>
          <cell r="K115">
            <v>953.936228638339</v>
          </cell>
          <cell r="L115">
            <v>1067.9669099493001</v>
          </cell>
          <cell r="M115">
            <v>1129.31801823162</v>
          </cell>
          <cell r="N115">
            <v>1132.7356039559199</v>
          </cell>
          <cell r="O115">
            <v>1047.68556510144</v>
          </cell>
          <cell r="P115">
            <v>1164.0752159245601</v>
          </cell>
          <cell r="Q115">
            <v>1247.7878485623401</v>
          </cell>
          <cell r="R115">
            <v>1363.8644190929799</v>
          </cell>
          <cell r="S115">
            <v>1224.7776534080999</v>
          </cell>
          <cell r="T115">
            <v>1293.5609819741801</v>
          </cell>
          <cell r="U115">
            <v>1255.1195893834499</v>
          </cell>
          <cell r="V115">
            <v>1171.0525027399001</v>
          </cell>
          <cell r="W115">
            <v>1175.7780121901501</v>
          </cell>
          <cell r="X115">
            <v>1236.6998775695399</v>
          </cell>
          <cell r="Y115">
            <v>1484.1899219304801</v>
          </cell>
          <cell r="Z115">
            <v>1676.68678529563</v>
          </cell>
          <cell r="AA115">
            <v>1712.5064055851301</v>
          </cell>
          <cell r="AB115">
            <v>1886.1578769734299</v>
          </cell>
          <cell r="AC115">
            <v>1528.6698132573931</v>
          </cell>
        </row>
        <row r="116">
          <cell r="A116" t="str">
            <v>Mozambique</v>
          </cell>
          <cell r="B116">
            <v>275.144318353941</v>
          </cell>
          <cell r="C116">
            <v>289.01997446686698</v>
          </cell>
          <cell r="D116">
            <v>287.19576925831802</v>
          </cell>
          <cell r="E116">
            <v>251.11102180185199</v>
          </cell>
          <cell r="F116">
            <v>256.31082007805202</v>
          </cell>
          <cell r="G116">
            <v>333.49686938041799</v>
          </cell>
          <cell r="H116">
            <v>386.71934195258302</v>
          </cell>
          <cell r="I116">
            <v>173.07953373781501</v>
          </cell>
          <cell r="J116">
            <v>150.937145016719</v>
          </cell>
          <cell r="K116">
            <v>156.609771178339</v>
          </cell>
          <cell r="L116">
            <v>179.187432535216</v>
          </cell>
          <cell r="M116">
            <v>187.95937480883299</v>
          </cell>
          <cell r="N116">
            <v>140.94753908113199</v>
          </cell>
          <cell r="O116">
            <v>142.97047045536999</v>
          </cell>
          <cell r="P116">
            <v>145.49355912611199</v>
          </cell>
          <cell r="Q116">
            <v>144.42348396703301</v>
          </cell>
          <cell r="R116">
            <v>178.49990723966999</v>
          </cell>
          <cell r="S116">
            <v>207.38964703554001</v>
          </cell>
          <cell r="T116">
            <v>233.34610129014601</v>
          </cell>
          <cell r="U116">
            <v>236.49089203729901</v>
          </cell>
          <cell r="V116">
            <v>210.23975347343199</v>
          </cell>
          <cell r="W116">
            <v>204.555942546377</v>
          </cell>
          <cell r="X116">
            <v>222.02924583734199</v>
          </cell>
          <cell r="Y116">
            <v>254.87103605455999</v>
          </cell>
          <cell r="Z116">
            <v>309.09298717317103</v>
          </cell>
          <cell r="AA116">
            <v>338.75151836432798</v>
          </cell>
          <cell r="AB116">
            <v>364.03244079790801</v>
          </cell>
          <cell r="AC116">
            <v>282.2221951289477</v>
          </cell>
        </row>
        <row r="117">
          <cell r="A117" t="str">
            <v>Myanmar</v>
          </cell>
          <cell r="B117">
            <v>186.23551025665799</v>
          </cell>
          <cell r="C117">
            <v>179.70252680011001</v>
          </cell>
          <cell r="D117">
            <v>181.86124947743801</v>
          </cell>
          <cell r="E117">
            <v>184.48549388227201</v>
          </cell>
          <cell r="F117">
            <v>184.207873828884</v>
          </cell>
          <cell r="G117">
            <v>197.96982513665199</v>
          </cell>
          <cell r="H117">
            <v>233.97677756303</v>
          </cell>
          <cell r="I117">
            <v>292.54221045214501</v>
          </cell>
          <cell r="J117">
            <v>321.135489641427</v>
          </cell>
          <cell r="K117">
            <v>496.52706461160398</v>
          </cell>
          <cell r="L117">
            <v>68.362277860708204</v>
          </cell>
          <cell r="M117">
            <v>57.216644180757697</v>
          </cell>
          <cell r="N117">
            <v>63.408821919195503</v>
          </cell>
          <cell r="O117">
            <v>72.775822225034801</v>
          </cell>
          <cell r="P117">
            <v>93.787200661322302</v>
          </cell>
          <cell r="Q117">
            <v>122.630968788855</v>
          </cell>
          <cell r="R117">
            <v>108.742170074862</v>
          </cell>
          <cell r="S117">
            <v>100.349392920789</v>
          </cell>
          <cell r="T117">
            <v>134.12504368156701</v>
          </cell>
          <cell r="U117">
            <v>172.74239092430801</v>
          </cell>
          <cell r="V117">
            <v>177.63951627163499</v>
          </cell>
          <cell r="W117">
            <v>129.194052135128</v>
          </cell>
          <cell r="X117">
            <v>129.914371819877</v>
          </cell>
          <cell r="Y117">
            <v>196.639285218487</v>
          </cell>
          <cell r="Z117">
            <v>198.633052359245</v>
          </cell>
          <cell r="AA117">
            <v>219.362697383144</v>
          </cell>
          <cell r="AB117">
            <v>230.096058048961</v>
          </cell>
          <cell r="AC117">
            <v>183.97325282747366</v>
          </cell>
        </row>
        <row r="118">
          <cell r="A118" t="str">
            <v>Namibia</v>
          </cell>
          <cell r="B118">
            <v>3008.3528156121702</v>
          </cell>
          <cell r="C118">
            <v>2227.2000583321501</v>
          </cell>
          <cell r="D118">
            <v>1920.36439947086</v>
          </cell>
          <cell r="E118">
            <v>1622.23526510992</v>
          </cell>
          <cell r="F118">
            <v>1379.4891049458499</v>
          </cell>
          <cell r="G118">
            <v>1119.5669585754899</v>
          </cell>
          <cell r="H118">
            <v>1230.71776345803</v>
          </cell>
          <cell r="I118">
            <v>1522.4717359459601</v>
          </cell>
          <cell r="J118">
            <v>1621.9099207494301</v>
          </cell>
          <cell r="K118">
            <v>1988.3381805971101</v>
          </cell>
          <cell r="L118">
            <v>2068.7301613682698</v>
          </cell>
          <cell r="M118">
            <v>1965.86919226541</v>
          </cell>
          <cell r="N118">
            <v>2005.1512732603301</v>
          </cell>
          <cell r="O118">
            <v>1862.66347530556</v>
          </cell>
          <cell r="P118">
            <v>2031.7563211459899</v>
          </cell>
          <cell r="Q118">
            <v>2121.1450019048698</v>
          </cell>
          <cell r="R118">
            <v>2051.3319947262198</v>
          </cell>
          <cell r="S118">
            <v>2071.3183501062599</v>
          </cell>
          <cell r="T118">
            <v>1880.7739259528601</v>
          </cell>
          <cell r="U118">
            <v>1826.0487823580299</v>
          </cell>
          <cell r="V118">
            <v>1803.1002376521501</v>
          </cell>
          <cell r="W118">
            <v>1667.4909700386099</v>
          </cell>
          <cell r="X118">
            <v>1595.9255080944699</v>
          </cell>
          <cell r="Y118">
            <v>2252.6459564427601</v>
          </cell>
          <cell r="Z118">
            <v>2791.8584258615201</v>
          </cell>
          <cell r="AA118">
            <v>2983.7269421546398</v>
          </cell>
          <cell r="AB118">
            <v>3083.79356637919</v>
          </cell>
          <cell r="AC118">
            <v>2395.9068948285317</v>
          </cell>
        </row>
        <row r="119">
          <cell r="A119" t="str">
            <v>Nepal</v>
          </cell>
          <cell r="B119">
            <v>131.73507407959301</v>
          </cell>
          <cell r="C119">
            <v>139.86645899899901</v>
          </cell>
          <cell r="D119">
            <v>138.24870699455701</v>
          </cell>
          <cell r="E119">
            <v>143.15312683114499</v>
          </cell>
          <cell r="F119">
            <v>120.558448328355</v>
          </cell>
          <cell r="G119">
            <v>140.88791469097799</v>
          </cell>
          <cell r="H119">
            <v>164.58148371699301</v>
          </cell>
          <cell r="I119">
            <v>167.21826198100399</v>
          </cell>
          <cell r="J119">
            <v>192.457457457457</v>
          </cell>
          <cell r="K119">
            <v>188.77728356185401</v>
          </cell>
          <cell r="L119">
            <v>191.45367887283001</v>
          </cell>
          <cell r="M119">
            <v>202.137946494857</v>
          </cell>
          <cell r="N119">
            <v>170.91515811511101</v>
          </cell>
          <cell r="O119">
            <v>179.41381054448999</v>
          </cell>
          <cell r="P119">
            <v>194.63409483689699</v>
          </cell>
          <cell r="Q119">
            <v>205.66407945030201</v>
          </cell>
          <cell r="R119">
            <v>206.323601361958</v>
          </cell>
          <cell r="S119">
            <v>219.18290725965599</v>
          </cell>
          <cell r="T119">
            <v>211.34723477732899</v>
          </cell>
          <cell r="U119">
            <v>228.382533171175</v>
          </cell>
          <cell r="V119">
            <v>246.87394525511201</v>
          </cell>
          <cell r="W119">
            <v>248.99909935393799</v>
          </cell>
          <cell r="X119">
            <v>245.39613112921299</v>
          </cell>
          <cell r="Y119">
            <v>256.33018621135199</v>
          </cell>
          <cell r="Z119">
            <v>292.07337655770903</v>
          </cell>
          <cell r="AA119">
            <v>321.69764118280801</v>
          </cell>
          <cell r="AB119">
            <v>338.86082698331302</v>
          </cell>
          <cell r="AC119">
            <v>283.89287690305548</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
          </cell>
        </row>
        <row r="121">
          <cell r="A121" t="str">
            <v>Netherlands</v>
          </cell>
          <cell r="B121">
            <v>12606.1439981975</v>
          </cell>
          <cell r="C121">
            <v>10545.670930877201</v>
          </cell>
          <cell r="D121">
            <v>10163.4966609978</v>
          </cell>
          <cell r="E121">
            <v>9859.0009532349195</v>
          </cell>
          <cell r="F121">
            <v>9138.9185349169693</v>
          </cell>
          <cell r="G121">
            <v>9223.4425382713798</v>
          </cell>
          <cell r="H121">
            <v>12838.7419731586</v>
          </cell>
          <cell r="I121">
            <v>15655.579153635799</v>
          </cell>
          <cell r="J121">
            <v>16586.188388651299</v>
          </cell>
          <cell r="K121">
            <v>16260.7213108091</v>
          </cell>
          <cell r="L121">
            <v>20042.372159069098</v>
          </cell>
          <cell r="M121">
            <v>20424.0221449891</v>
          </cell>
          <cell r="N121">
            <v>22433.959510805002</v>
          </cell>
          <cell r="O121">
            <v>21605.212400661399</v>
          </cell>
          <cell r="P121">
            <v>23079.4826171327</v>
          </cell>
          <cell r="Q121">
            <v>27187.798603995601</v>
          </cell>
          <cell r="R121">
            <v>26985.2141318984</v>
          </cell>
          <cell r="S121">
            <v>24860.923176808799</v>
          </cell>
          <cell r="T121">
            <v>25756.7915577124</v>
          </cell>
          <cell r="U121">
            <v>26141.541530795599</v>
          </cell>
          <cell r="V121">
            <v>24250.654150062699</v>
          </cell>
          <cell r="W121">
            <v>24990.2675064512</v>
          </cell>
          <cell r="X121">
            <v>27206.573996637999</v>
          </cell>
          <cell r="Y121">
            <v>33240.831017351797</v>
          </cell>
          <cell r="Z121">
            <v>37418.644835983498</v>
          </cell>
          <cell r="AA121">
            <v>38617.878902179</v>
          </cell>
          <cell r="AB121">
            <v>40571.398964908098</v>
          </cell>
          <cell r="AC121">
            <v>33674.265870585259</v>
          </cell>
        </row>
        <row r="122">
          <cell r="A122" t="str">
            <v>New Zealand</v>
          </cell>
          <cell r="B122">
            <v>7190.4627230734804</v>
          </cell>
          <cell r="C122">
            <v>7444.6702894845603</v>
          </cell>
          <cell r="D122">
            <v>7313.1694566565302</v>
          </cell>
          <cell r="E122">
            <v>7009.3081053817004</v>
          </cell>
          <cell r="F122">
            <v>6906.4774099084798</v>
          </cell>
          <cell r="G122">
            <v>6907.5425410104199</v>
          </cell>
          <cell r="H122">
            <v>8317.1395838302906</v>
          </cell>
          <cell r="I122">
            <v>10899.487124068201</v>
          </cell>
          <cell r="J122">
            <v>13246.9345642194</v>
          </cell>
          <cell r="K122">
            <v>12661.6139950534</v>
          </cell>
          <cell r="L122">
            <v>12907.6220983519</v>
          </cell>
          <cell r="M122">
            <v>12086.882409731599</v>
          </cell>
          <cell r="N122">
            <v>11366.657349683999</v>
          </cell>
          <cell r="O122">
            <v>12159.623098071301</v>
          </cell>
          <cell r="P122">
            <v>14132.8757171713</v>
          </cell>
          <cell r="Q122">
            <v>16408.9611549652</v>
          </cell>
          <cell r="R122">
            <v>17929.1246734212</v>
          </cell>
          <cell r="S122">
            <v>17663.958680879401</v>
          </cell>
          <cell r="T122">
            <v>14412.1029419151</v>
          </cell>
          <cell r="U122">
            <v>14852.3575328569</v>
          </cell>
          <cell r="V122">
            <v>13578.298090295</v>
          </cell>
          <cell r="W122">
            <v>13231.9602526987</v>
          </cell>
          <cell r="X122">
            <v>15195.218960170199</v>
          </cell>
          <cell r="Y122">
            <v>19788.377505104101</v>
          </cell>
          <cell r="Z122">
            <v>24036.3350851498</v>
          </cell>
          <cell r="AA122">
            <v>26438.805255638799</v>
          </cell>
          <cell r="AB122">
            <v>24942.671259780502</v>
          </cell>
          <cell r="AC122">
            <v>20605.561386423684</v>
          </cell>
        </row>
        <row r="123">
          <cell r="A123" t="str">
            <v>Nicaragua</v>
          </cell>
          <cell r="B123">
            <v>516.55402936783696</v>
          </cell>
          <cell r="C123">
            <v>580.40957199488696</v>
          </cell>
          <cell r="D123">
            <v>650.08045180906902</v>
          </cell>
          <cell r="E123">
            <v>729.89152784686803</v>
          </cell>
          <cell r="F123">
            <v>965.125639636394</v>
          </cell>
          <cell r="G123">
            <v>906.76642327097295</v>
          </cell>
          <cell r="H123">
            <v>1319.25320636735</v>
          </cell>
          <cell r="I123">
            <v>749.54073757289495</v>
          </cell>
          <cell r="J123">
            <v>318.70795329853303</v>
          </cell>
          <cell r="K123">
            <v>427.77262175105102</v>
          </cell>
          <cell r="L123">
            <v>103.572593415273</v>
          </cell>
          <cell r="M123">
            <v>711.59344685017402</v>
          </cell>
          <cell r="N123">
            <v>729.28177919685004</v>
          </cell>
          <cell r="O123">
            <v>675.58306076566703</v>
          </cell>
          <cell r="P123">
            <v>670.118728102403</v>
          </cell>
          <cell r="Q123">
            <v>721.30232249143899</v>
          </cell>
          <cell r="R123">
            <v>731.35008647546999</v>
          </cell>
          <cell r="S123">
            <v>727.06289466907697</v>
          </cell>
          <cell r="T123">
            <v>746.05592788564195</v>
          </cell>
          <cell r="U123">
            <v>759.56200619150002</v>
          </cell>
          <cell r="V123">
            <v>779.42779462359499</v>
          </cell>
          <cell r="W123">
            <v>788.14116637032498</v>
          </cell>
          <cell r="X123">
            <v>753.42628743521504</v>
          </cell>
          <cell r="Y123">
            <v>747.82347278061502</v>
          </cell>
          <cell r="Z123">
            <v>799.15127731431198</v>
          </cell>
          <cell r="AA123">
            <v>850.31163161145696</v>
          </cell>
          <cell r="AB123">
            <v>908.17715880088804</v>
          </cell>
          <cell r="AC123">
            <v>807.83849905213538</v>
          </cell>
        </row>
        <row r="124">
          <cell r="A124" t="str">
            <v>Niger</v>
          </cell>
          <cell r="B124">
            <v>449.07259222866497</v>
          </cell>
          <cell r="C124">
            <v>375.82446833588898</v>
          </cell>
          <cell r="D124">
            <v>337.56957967947</v>
          </cell>
          <cell r="E124">
            <v>291.54893426582601</v>
          </cell>
          <cell r="F124">
            <v>228.43131604850001</v>
          </cell>
          <cell r="G124">
            <v>217.973457347509</v>
          </cell>
          <cell r="H124">
            <v>279.04872191658097</v>
          </cell>
          <cell r="I124">
            <v>317.14420526598298</v>
          </cell>
          <cell r="J124">
            <v>313.92638901966399</v>
          </cell>
          <cell r="K124">
            <v>290.867629549583</v>
          </cell>
          <cell r="L124">
            <v>320.79511467002902</v>
          </cell>
          <cell r="M124">
            <v>291.530571918254</v>
          </cell>
          <cell r="N124">
            <v>283.999622080439</v>
          </cell>
          <cell r="O124">
            <v>259.92183972368599</v>
          </cell>
          <cell r="P124">
            <v>176.793095421456</v>
          </cell>
          <cell r="Q124">
            <v>205.57221578075499</v>
          </cell>
          <cell r="R124">
            <v>209.92258147541801</v>
          </cell>
          <cell r="S124">
            <v>188.29541523064401</v>
          </cell>
          <cell r="T124">
            <v>204.72143987154399</v>
          </cell>
          <cell r="U124">
            <v>193.24226915550099</v>
          </cell>
          <cell r="V124">
            <v>167.22588843648299</v>
          </cell>
          <cell r="W124">
            <v>175.15682483404899</v>
          </cell>
          <cell r="X124">
            <v>189.97711739304799</v>
          </cell>
          <cell r="Y124">
            <v>231.57589504865101</v>
          </cell>
          <cell r="Z124">
            <v>241.99207408291699</v>
          </cell>
          <cell r="AA124">
            <v>270.92999001739997</v>
          </cell>
          <cell r="AB124">
            <v>274.14853573400001</v>
          </cell>
          <cell r="AC124">
            <v>230.63007285167748</v>
          </cell>
        </row>
        <row r="125">
          <cell r="A125" t="str">
            <v>Nigeria</v>
          </cell>
          <cell r="B125">
            <v>913.30542197310297</v>
          </cell>
          <cell r="C125">
            <v>836.11496706064997</v>
          </cell>
          <cell r="D125">
            <v>687.98900677183997</v>
          </cell>
          <cell r="E125">
            <v>460.879429874962</v>
          </cell>
          <cell r="F125">
            <v>431.229865292331</v>
          </cell>
          <cell r="G125">
            <v>418.53253764094097</v>
          </cell>
          <cell r="H125">
            <v>267.85241476196001</v>
          </cell>
          <cell r="I125">
            <v>253.61210306672601</v>
          </cell>
          <cell r="J125">
            <v>279.30193482465597</v>
          </cell>
          <cell r="K125">
            <v>274.94966491461702</v>
          </cell>
          <cell r="L125">
            <v>332.83015382280303</v>
          </cell>
          <cell r="M125">
            <v>300.20169316479303</v>
          </cell>
          <cell r="N125">
            <v>275.42571887992102</v>
          </cell>
          <cell r="O125">
            <v>200.298805319481</v>
          </cell>
          <cell r="P125">
            <v>216.53591066823299</v>
          </cell>
          <cell r="Q125">
            <v>318.814067956489</v>
          </cell>
          <cell r="R125">
            <v>405.61634500085802</v>
          </cell>
          <cell r="S125">
            <v>300.145291394754</v>
          </cell>
          <cell r="T125">
            <v>271.96564291817202</v>
          </cell>
          <cell r="U125">
            <v>299.49537361796803</v>
          </cell>
          <cell r="V125">
            <v>357.15670192635997</v>
          </cell>
          <cell r="W125">
            <v>362.42878864869601</v>
          </cell>
          <cell r="X125">
            <v>340.99121679171901</v>
          </cell>
          <cell r="Y125">
            <v>414.54317325687299</v>
          </cell>
          <cell r="Z125">
            <v>501.442894298363</v>
          </cell>
          <cell r="AA125">
            <v>674.07121404902</v>
          </cell>
          <cell r="AB125">
            <v>769.63327843597494</v>
          </cell>
          <cell r="AC125">
            <v>510.5184275801077</v>
          </cell>
        </row>
        <row r="126">
          <cell r="A126" t="str">
            <v>Norway</v>
          </cell>
          <cell r="B126">
            <v>15584.367730014999</v>
          </cell>
          <cell r="C126">
            <v>15357.385541043101</v>
          </cell>
          <cell r="D126">
            <v>15101.9838152588</v>
          </cell>
          <cell r="E126">
            <v>14718.9053462918</v>
          </cell>
          <cell r="F126">
            <v>14797.467321956599</v>
          </cell>
          <cell r="G126">
            <v>15533.498907679401</v>
          </cell>
          <cell r="H126">
            <v>18507.339301611399</v>
          </cell>
          <cell r="I126">
            <v>22080.631034335802</v>
          </cell>
          <cell r="J126">
            <v>23780.2839749212</v>
          </cell>
          <cell r="K126">
            <v>23829.6489636039</v>
          </cell>
          <cell r="L126">
            <v>27763.990338072501</v>
          </cell>
          <cell r="M126">
            <v>28143.581516687998</v>
          </cell>
          <cell r="N126">
            <v>29965.598113017801</v>
          </cell>
          <cell r="O126">
            <v>27404.019803940901</v>
          </cell>
          <cell r="P126">
            <v>28732.2879733792</v>
          </cell>
          <cell r="Q126">
            <v>34149.805357689504</v>
          </cell>
          <cell r="R126">
            <v>36521.505881819103</v>
          </cell>
          <cell r="S126">
            <v>35955.940395127102</v>
          </cell>
          <cell r="T126">
            <v>34075.583644131097</v>
          </cell>
          <cell r="U126">
            <v>35619.367322219703</v>
          </cell>
          <cell r="V126">
            <v>37520.0803788548</v>
          </cell>
          <cell r="W126">
            <v>37840.3121836836</v>
          </cell>
          <cell r="X126">
            <v>42525.725244054804</v>
          </cell>
          <cell r="Y126">
            <v>49316.716939317499</v>
          </cell>
          <cell r="Z126">
            <v>56344.175558187198</v>
          </cell>
          <cell r="AA126">
            <v>65509.210535709397</v>
          </cell>
          <cell r="AB126">
            <v>72305.509873329793</v>
          </cell>
          <cell r="AC126">
            <v>53973.60838904704</v>
          </cell>
        </row>
        <row r="127">
          <cell r="A127" t="str">
            <v>Oman</v>
          </cell>
          <cell r="B127">
            <v>5284.8972219585703</v>
          </cell>
          <cell r="C127">
            <v>5938.0110057935999</v>
          </cell>
          <cell r="D127">
            <v>6231.0988337788003</v>
          </cell>
          <cell r="E127">
            <v>6064.8117355434997</v>
          </cell>
          <cell r="F127">
            <v>6238.3713494132999</v>
          </cell>
          <cell r="G127">
            <v>6930.1294312942</v>
          </cell>
          <cell r="H127">
            <v>5143.2665617132998</v>
          </cell>
          <cell r="I127">
            <v>5075.49915068059</v>
          </cell>
          <cell r="J127">
            <v>4933.0680874392201</v>
          </cell>
          <cell r="K127">
            <v>5206.7624514435502</v>
          </cell>
          <cell r="L127">
            <v>7169.1131779140997</v>
          </cell>
          <cell r="M127">
            <v>6444.0730909090798</v>
          </cell>
          <cell r="N127">
            <v>6623.6012340425495</v>
          </cell>
          <cell r="O127">
            <v>6130.1616329927101</v>
          </cell>
          <cell r="P127">
            <v>6255.9068179006199</v>
          </cell>
          <cell r="Q127">
            <v>6596.2585865726696</v>
          </cell>
          <cell r="R127">
            <v>7204.6673574168199</v>
          </cell>
          <cell r="S127">
            <v>7369.8239035680199</v>
          </cell>
          <cell r="T127">
            <v>6466.89599731202</v>
          </cell>
          <cell r="U127">
            <v>6546.10523333333</v>
          </cell>
          <cell r="V127">
            <v>8142.6054250819598</v>
          </cell>
          <cell r="W127">
            <v>8076.6588496967997</v>
          </cell>
          <cell r="X127">
            <v>8162.7726971887496</v>
          </cell>
          <cell r="Y127">
            <v>8679.0043027888405</v>
          </cell>
          <cell r="Z127">
            <v>9782.1947509881302</v>
          </cell>
          <cell r="AA127">
            <v>11998.1886692607</v>
          </cell>
          <cell r="AB127">
            <v>13845.5550120097</v>
          </cell>
          <cell r="AC127">
            <v>10090.729046988819</v>
          </cell>
        </row>
        <row r="128">
          <cell r="A128" t="str">
            <v>Pakistan</v>
          </cell>
          <cell r="B128">
            <v>347.34390881847798</v>
          </cell>
          <cell r="C128">
            <v>363.35494961889702</v>
          </cell>
          <cell r="D128">
            <v>358.234417445649</v>
          </cell>
          <cell r="E128">
            <v>359.75921902162901</v>
          </cell>
          <cell r="F128">
            <v>365.39316951700499</v>
          </cell>
          <cell r="G128">
            <v>368.06934522195098</v>
          </cell>
          <cell r="H128">
            <v>373.66364927794399</v>
          </cell>
          <cell r="I128">
            <v>389.47808651938499</v>
          </cell>
          <cell r="J128">
            <v>411.26737461039301</v>
          </cell>
          <cell r="K128">
            <v>416.410239907532</v>
          </cell>
          <cell r="L128">
            <v>443.20610852924801</v>
          </cell>
          <cell r="M128">
            <v>496.457313513749</v>
          </cell>
          <cell r="N128">
            <v>520.77291148035704</v>
          </cell>
          <cell r="O128">
            <v>537.34392427996795</v>
          </cell>
          <cell r="P128">
            <v>528.28287487084901</v>
          </cell>
          <cell r="Q128">
            <v>602.23597097432196</v>
          </cell>
          <cell r="R128">
            <v>613.84582633859497</v>
          </cell>
          <cell r="S128">
            <v>591.01271700515099</v>
          </cell>
          <cell r="T128">
            <v>575.13327363758106</v>
          </cell>
          <cell r="U128">
            <v>527.27493003789402</v>
          </cell>
          <cell r="V128">
            <v>538.64841873417902</v>
          </cell>
          <cell r="W128">
            <v>509.099544057858</v>
          </cell>
          <cell r="X128">
            <v>501.87654231199502</v>
          </cell>
          <cell r="Y128">
            <v>562.80442945309005</v>
          </cell>
          <cell r="Z128">
            <v>655.48851570617205</v>
          </cell>
          <cell r="AA128">
            <v>727.52994516139597</v>
          </cell>
          <cell r="AB128">
            <v>830.08912675150998</v>
          </cell>
          <cell r="AC128">
            <v>631.1480172403368</v>
          </cell>
        </row>
        <row r="129">
          <cell r="A129" t="str">
            <v>Panama</v>
          </cell>
          <cell r="B129">
            <v>1947.6078761133399</v>
          </cell>
          <cell r="C129">
            <v>2156.7814539470401</v>
          </cell>
          <cell r="D129">
            <v>2331.52289846961</v>
          </cell>
          <cell r="E129">
            <v>2342.1908945435898</v>
          </cell>
          <cell r="F129">
            <v>2392.60603724464</v>
          </cell>
          <cell r="G129">
            <v>2477.4134372850299</v>
          </cell>
          <cell r="H129">
            <v>2520.4059602714001</v>
          </cell>
          <cell r="I129">
            <v>2479.0273499329501</v>
          </cell>
          <cell r="J129">
            <v>2099.2678725236901</v>
          </cell>
          <cell r="K129">
            <v>2080.1413006469202</v>
          </cell>
          <cell r="L129">
            <v>2219.1571727710202</v>
          </cell>
          <cell r="M129">
            <v>2391.9344133827999</v>
          </cell>
          <cell r="N129">
            <v>2669.05112017994</v>
          </cell>
          <cell r="O129">
            <v>2861.02571807199</v>
          </cell>
          <cell r="P129">
            <v>2994.6177891829002</v>
          </cell>
          <cell r="Q129">
            <v>3004.9791325185302</v>
          </cell>
          <cell r="R129">
            <v>3485.5487006917201</v>
          </cell>
          <cell r="S129">
            <v>3709.1447853852901</v>
          </cell>
          <cell r="T129">
            <v>3954.0308871930301</v>
          </cell>
          <cell r="U129">
            <v>4074.2154966708799</v>
          </cell>
          <cell r="V129">
            <v>3941.8249660787001</v>
          </cell>
          <cell r="W129">
            <v>3930.5925432756299</v>
          </cell>
          <cell r="X129">
            <v>4013.2112491824701</v>
          </cell>
          <cell r="Y129">
            <v>4154.5188567845498</v>
          </cell>
          <cell r="Z129">
            <v>4474.26552971612</v>
          </cell>
          <cell r="AA129">
            <v>4799.3532144497904</v>
          </cell>
          <cell r="AB129">
            <v>5210.6382155146903</v>
          </cell>
          <cell r="AC129">
            <v>4430.4299348205423</v>
          </cell>
        </row>
        <row r="130">
          <cell r="A130" t="str">
            <v>Papua New Guinea</v>
          </cell>
          <cell r="B130">
            <v>934.89968478436106</v>
          </cell>
          <cell r="C130">
            <v>893.30443526785405</v>
          </cell>
          <cell r="D130">
            <v>828.29584787514102</v>
          </cell>
          <cell r="E130">
            <v>808.84075517014298</v>
          </cell>
          <cell r="F130">
            <v>730.96708703955403</v>
          </cell>
          <cell r="G130">
            <v>660.75076588927504</v>
          </cell>
          <cell r="H130">
            <v>704.01078556362199</v>
          </cell>
          <cell r="I130">
            <v>785.27089297711802</v>
          </cell>
          <cell r="J130">
            <v>1060.12650859563</v>
          </cell>
          <cell r="K130">
            <v>988.58121078506701</v>
          </cell>
          <cell r="L130">
            <v>873.37075268075</v>
          </cell>
          <cell r="M130">
            <v>1004.58618968895</v>
          </cell>
          <cell r="N130">
            <v>1134.0507995231101</v>
          </cell>
          <cell r="O130">
            <v>1258.3822129570001</v>
          </cell>
          <cell r="P130">
            <v>1364.16677143577</v>
          </cell>
          <cell r="Q130">
            <v>1182.5454962532799</v>
          </cell>
          <cell r="R130">
            <v>1141.53377418327</v>
          </cell>
          <cell r="S130">
            <v>1060.8778673617701</v>
          </cell>
          <cell r="T130">
            <v>789.77147918582796</v>
          </cell>
          <cell r="U130">
            <v>699.95733446533904</v>
          </cell>
          <cell r="V130">
            <v>691.75981742167801</v>
          </cell>
          <cell r="W130">
            <v>586.23568250957101</v>
          </cell>
          <cell r="X130">
            <v>535.35132751468802</v>
          </cell>
          <cell r="Y130">
            <v>626.69391864711497</v>
          </cell>
          <cell r="Z130">
            <v>609.87834665152695</v>
          </cell>
          <cell r="AA130">
            <v>675.12976269318096</v>
          </cell>
          <cell r="AB130">
            <v>708.22097220962905</v>
          </cell>
          <cell r="AC130">
            <v>623.58500170428522</v>
          </cell>
        </row>
        <row r="131">
          <cell r="A131" t="str">
            <v>Paraguay</v>
          </cell>
          <cell r="B131">
            <v>1315.0955835015</v>
          </cell>
          <cell r="C131">
            <v>1627.5651523264501</v>
          </cell>
          <cell r="D131">
            <v>1655.9623002409901</v>
          </cell>
          <cell r="E131">
            <v>1783.9299855689801</v>
          </cell>
          <cell r="F131">
            <v>1407.4045429872899</v>
          </cell>
          <cell r="G131">
            <v>1167.8514419946</v>
          </cell>
          <cell r="H131">
            <v>1351.62435903608</v>
          </cell>
          <cell r="I131">
            <v>1097.5772041288801</v>
          </cell>
          <cell r="J131">
            <v>1408.9535993527199</v>
          </cell>
          <cell r="K131">
            <v>989.44764394879996</v>
          </cell>
          <cell r="L131">
            <v>1247.9076112452999</v>
          </cell>
          <cell r="M131">
            <v>1341.1239719274699</v>
          </cell>
          <cell r="N131">
            <v>1353.6153079857199</v>
          </cell>
          <cell r="O131">
            <v>1375.8167826553099</v>
          </cell>
          <cell r="P131">
            <v>1484.51804030056</v>
          </cell>
          <cell r="Q131">
            <v>1686.54715866365</v>
          </cell>
          <cell r="R131">
            <v>1791.01385707076</v>
          </cell>
          <cell r="S131">
            <v>1777.06126476789</v>
          </cell>
          <cell r="T131">
            <v>1552.70943768557</v>
          </cell>
          <cell r="U131">
            <v>1403.2538101095899</v>
          </cell>
          <cell r="V131">
            <v>1336.7518391753699</v>
          </cell>
          <cell r="W131">
            <v>1190.3108494195901</v>
          </cell>
          <cell r="X131">
            <v>921.93291178143397</v>
          </cell>
          <cell r="Y131">
            <v>986.09706325356797</v>
          </cell>
          <cell r="Z131">
            <v>1218.8934498103899</v>
          </cell>
          <cell r="AA131">
            <v>1288.81042359156</v>
          </cell>
          <cell r="AB131">
            <v>1483.23544017629</v>
          </cell>
          <cell r="AC131">
            <v>1181.5466896721384</v>
          </cell>
        </row>
        <row r="132">
          <cell r="A132" t="str">
            <v>Peru</v>
          </cell>
          <cell r="B132">
            <v>1192.1429675936199</v>
          </cell>
          <cell r="C132">
            <v>1405.2659422673601</v>
          </cell>
          <cell r="D132">
            <v>1363.70072124121</v>
          </cell>
          <cell r="E132">
            <v>1035.44939758853</v>
          </cell>
          <cell r="F132">
            <v>1042.6748799093</v>
          </cell>
          <cell r="G132">
            <v>881.80357361404299</v>
          </cell>
          <cell r="H132">
            <v>1293.3628429998801</v>
          </cell>
          <cell r="I132">
            <v>2088.50320667494</v>
          </cell>
          <cell r="J132">
            <v>1616.58514539199</v>
          </cell>
          <cell r="K132">
            <v>1953.2084034629099</v>
          </cell>
          <cell r="L132">
            <v>1331.9838539114701</v>
          </cell>
          <cell r="M132">
            <v>1557.5119301668999</v>
          </cell>
          <cell r="N132">
            <v>1588.29686409379</v>
          </cell>
          <cell r="O132">
            <v>1512.63849185762</v>
          </cell>
          <cell r="P132">
            <v>1951.3004223836001</v>
          </cell>
          <cell r="Q132">
            <v>2296.3034052601001</v>
          </cell>
          <cell r="R132">
            <v>2355.4242183976098</v>
          </cell>
          <cell r="S132">
            <v>2454.7507764089</v>
          </cell>
          <cell r="T132">
            <v>2321.5866178015599</v>
          </cell>
          <cell r="U132">
            <v>2076.8094415403898</v>
          </cell>
          <cell r="V132">
            <v>2115.3683679866899</v>
          </cell>
          <cell r="W132">
            <v>2106.9834563171298</v>
          </cell>
          <cell r="X132">
            <v>2194.4196493212498</v>
          </cell>
          <cell r="Y132">
            <v>2329.5641543547799</v>
          </cell>
          <cell r="Z132">
            <v>2598.9929507561501</v>
          </cell>
          <cell r="AA132">
            <v>2916.8518077526001</v>
          </cell>
          <cell r="AB132">
            <v>3374.3695154639699</v>
          </cell>
          <cell r="AC132">
            <v>2586.863588994313</v>
          </cell>
        </row>
        <row r="133">
          <cell r="A133" t="str">
            <v>Philippines</v>
          </cell>
          <cell r="B133">
            <v>671.57280633986602</v>
          </cell>
          <cell r="C133">
            <v>719.55273571973703</v>
          </cell>
          <cell r="D133">
            <v>731.393483149811</v>
          </cell>
          <cell r="E133">
            <v>637.958693299782</v>
          </cell>
          <cell r="F133">
            <v>588.72503465191096</v>
          </cell>
          <cell r="G133">
            <v>562.17792674926602</v>
          </cell>
          <cell r="H133">
            <v>533.36361214657995</v>
          </cell>
          <cell r="I133">
            <v>578.32699109221699</v>
          </cell>
          <cell r="J133">
            <v>645.40866201157496</v>
          </cell>
          <cell r="K133">
            <v>709.60377917406197</v>
          </cell>
          <cell r="L133">
            <v>718.11374319198001</v>
          </cell>
          <cell r="M133">
            <v>719.38438387884298</v>
          </cell>
          <cell r="N133">
            <v>822.69464163971804</v>
          </cell>
          <cell r="O133">
            <v>825.01188418828599</v>
          </cell>
          <cell r="P133">
            <v>949.208731443131</v>
          </cell>
          <cell r="Q133">
            <v>1104.9845399124699</v>
          </cell>
          <cell r="R133">
            <v>1206.13555796369</v>
          </cell>
          <cell r="S133">
            <v>1170.31752321405</v>
          </cell>
          <cell r="T133">
            <v>910.43579284670705</v>
          </cell>
          <cell r="U133">
            <v>1018.88180329855</v>
          </cell>
          <cell r="V133">
            <v>994.29076447950501</v>
          </cell>
          <cell r="W133">
            <v>913.89972382304404</v>
          </cell>
          <cell r="X133">
            <v>966.17631180235799</v>
          </cell>
          <cell r="Y133">
            <v>982.14767669290802</v>
          </cell>
          <cell r="Z133">
            <v>1037.61499455081</v>
          </cell>
          <cell r="AA133">
            <v>1153.7818143127399</v>
          </cell>
          <cell r="AB133">
            <v>1344.57719729204</v>
          </cell>
          <cell r="AC133">
            <v>1066.3662864123166</v>
          </cell>
        </row>
        <row r="134">
          <cell r="A134" t="str">
            <v>Poland</v>
          </cell>
          <cell r="B134">
            <v>1591.31613864317</v>
          </cell>
          <cell r="C134">
            <v>1494.3382393905199</v>
          </cell>
          <cell r="D134">
            <v>1799.2458405201</v>
          </cell>
          <cell r="E134">
            <v>2052.14711137221</v>
          </cell>
          <cell r="F134">
            <v>2037.264261536</v>
          </cell>
          <cell r="G134">
            <v>1895.37372725108</v>
          </cell>
          <cell r="H134">
            <v>1960.9442175711199</v>
          </cell>
          <cell r="I134">
            <v>1687.17386431506</v>
          </cell>
          <cell r="J134">
            <v>1815.1369080125</v>
          </cell>
          <cell r="K134">
            <v>1767.9464815532599</v>
          </cell>
          <cell r="L134">
            <v>1625.2370555657999</v>
          </cell>
          <cell r="M134">
            <v>2100.5612502819599</v>
          </cell>
          <cell r="N134">
            <v>2310.2312264428901</v>
          </cell>
          <cell r="O134">
            <v>2346.2414817653898</v>
          </cell>
          <cell r="P134">
            <v>2686.4066115713299</v>
          </cell>
          <cell r="Q134">
            <v>3603.9640517031398</v>
          </cell>
          <cell r="R134">
            <v>4056.0108453819398</v>
          </cell>
          <cell r="S134">
            <v>4064.2428966843499</v>
          </cell>
          <cell r="T134">
            <v>4448.5328455071904</v>
          </cell>
          <cell r="U134">
            <v>4344.0325218401204</v>
          </cell>
          <cell r="V134">
            <v>4455.1957595815602</v>
          </cell>
          <cell r="W134">
            <v>4976.2799174699003</v>
          </cell>
          <cell r="X134">
            <v>5179.8910467053402</v>
          </cell>
          <cell r="Y134">
            <v>5668.0303752488799</v>
          </cell>
          <cell r="Z134">
            <v>6617.4228137042001</v>
          </cell>
          <cell r="AA134">
            <v>7943.3394022515804</v>
          </cell>
          <cell r="AB134">
            <v>8890.2388455214204</v>
          </cell>
          <cell r="AC134">
            <v>6545.8670668168879</v>
          </cell>
        </row>
        <row r="135">
          <cell r="A135" t="str">
            <v>Portugal</v>
          </cell>
          <cell r="B135">
            <v>3191.6529166638702</v>
          </cell>
          <cell r="C135">
            <v>3149.8379049912201</v>
          </cell>
          <cell r="D135">
            <v>2975.3898336704101</v>
          </cell>
          <cell r="E135">
            <v>2736.0083105491899</v>
          </cell>
          <cell r="F135">
            <v>2506.76658277353</v>
          </cell>
          <cell r="G135">
            <v>2627.7193960384202</v>
          </cell>
          <cell r="H135">
            <v>3654.3488840752698</v>
          </cell>
          <cell r="I135">
            <v>4572.7287829810402</v>
          </cell>
          <cell r="J135">
            <v>5325.1452821191297</v>
          </cell>
          <cell r="K135">
            <v>5765.5297548563303</v>
          </cell>
          <cell r="L135">
            <v>7690.9788799735798</v>
          </cell>
          <cell r="M135">
            <v>8715.2965899155006</v>
          </cell>
          <cell r="N135">
            <v>10476.462705628899</v>
          </cell>
          <cell r="O135">
            <v>9197.3325039368192</v>
          </cell>
          <cell r="P135">
            <v>9618.0780969214393</v>
          </cell>
          <cell r="Q135">
            <v>11391.9745540558</v>
          </cell>
          <cell r="R135">
            <v>11843.867487342</v>
          </cell>
          <cell r="S135">
            <v>11261.485162524799</v>
          </cell>
          <cell r="T135">
            <v>11884.315946610601</v>
          </cell>
          <cell r="U135">
            <v>12185.187848366</v>
          </cell>
          <cell r="V135">
            <v>11051.364843227901</v>
          </cell>
          <cell r="W135">
            <v>11250.236322183</v>
          </cell>
          <cell r="X135">
            <v>12339.417947805199</v>
          </cell>
          <cell r="Y135">
            <v>15003.3876433926</v>
          </cell>
          <cell r="Z135">
            <v>17069.7019235222</v>
          </cell>
          <cell r="AA135">
            <v>17597.563066666</v>
          </cell>
          <cell r="AB135">
            <v>18464.891534128401</v>
          </cell>
          <cell r="AC135">
            <v>15287.533072949567</v>
          </cell>
        </row>
        <row r="136">
          <cell r="A136" t="str">
            <v>Qatar</v>
          </cell>
          <cell r="B136">
            <v>32621.527182637601</v>
          </cell>
          <cell r="C136">
            <v>33312.555727021499</v>
          </cell>
          <cell r="D136">
            <v>27131.084501361602</v>
          </cell>
          <cell r="E136">
            <v>21558.607825031901</v>
          </cell>
          <cell r="F136">
            <v>20951.236924123099</v>
          </cell>
          <cell r="G136">
            <v>18555.336288600902</v>
          </cell>
          <cell r="H136">
            <v>13943.6626330951</v>
          </cell>
          <cell r="I136">
            <v>14097.861570732801</v>
          </cell>
          <cell r="J136">
            <v>12997.0042965353</v>
          </cell>
          <cell r="K136">
            <v>13219.7799522521</v>
          </cell>
          <cell r="L136">
            <v>15144.9373671596</v>
          </cell>
          <cell r="M136">
            <v>13523.6080226257</v>
          </cell>
          <cell r="N136">
            <v>14345.5044017896</v>
          </cell>
          <cell r="O136">
            <v>12779.631083202499</v>
          </cell>
          <cell r="P136">
            <v>12499.068727882301</v>
          </cell>
          <cell r="Q136">
            <v>15956.6903684551</v>
          </cell>
          <cell r="R136">
            <v>17421.8089602705</v>
          </cell>
          <cell r="S136">
            <v>21642.345639564199</v>
          </cell>
          <cell r="T136">
            <v>18523.732657926401</v>
          </cell>
          <cell r="U136">
            <v>21106.416565132298</v>
          </cell>
          <cell r="V136">
            <v>28519.062507880699</v>
          </cell>
          <cell r="W136">
            <v>27030.272431645699</v>
          </cell>
          <cell r="X136">
            <v>28354.795567809499</v>
          </cell>
          <cell r="Y136">
            <v>32787.553616068799</v>
          </cell>
          <cell r="Z136">
            <v>41949.310276814002</v>
          </cell>
          <cell r="AA136">
            <v>53332.904733205702</v>
          </cell>
          <cell r="AB136">
            <v>62914.382753284903</v>
          </cell>
          <cell r="AC136">
            <v>41061.536563138106</v>
          </cell>
        </row>
        <row r="137">
          <cell r="A137" t="str">
            <v>Romania</v>
          </cell>
          <cell r="B137">
            <v>2053.5251773325799</v>
          </cell>
          <cell r="C137">
            <v>2452.0770023147202</v>
          </cell>
          <cell r="D137">
            <v>2442.92967548653</v>
          </cell>
          <cell r="E137">
            <v>2126.65307989146</v>
          </cell>
          <cell r="F137">
            <v>1711.5059020695401</v>
          </cell>
          <cell r="G137">
            <v>2098.39461939392</v>
          </cell>
          <cell r="H137">
            <v>2272.4960669828001</v>
          </cell>
          <cell r="I137">
            <v>2527.1647822279301</v>
          </cell>
          <cell r="J137">
            <v>2599.0773093733001</v>
          </cell>
          <cell r="K137">
            <v>2313.02320274873</v>
          </cell>
          <cell r="L137">
            <v>1648.13822463883</v>
          </cell>
          <cell r="M137">
            <v>1278.4969258787401</v>
          </cell>
          <cell r="N137">
            <v>848.17620655126905</v>
          </cell>
          <cell r="O137">
            <v>1148.1399198937399</v>
          </cell>
          <cell r="P137">
            <v>1318.0377645379899</v>
          </cell>
          <cell r="Q137">
            <v>1564.19841641525</v>
          </cell>
          <cell r="R137">
            <v>1565.7256747850399</v>
          </cell>
          <cell r="S137">
            <v>1566.90760666187</v>
          </cell>
          <cell r="T137">
            <v>1885.61300626308</v>
          </cell>
          <cell r="U137">
            <v>1608.2086000797799</v>
          </cell>
          <cell r="V137">
            <v>1675.64722722745</v>
          </cell>
          <cell r="W137">
            <v>1824.6331044553301</v>
          </cell>
          <cell r="X137">
            <v>2088.41527261376</v>
          </cell>
          <cell r="Y137">
            <v>2721.4568124566899</v>
          </cell>
          <cell r="Z137">
            <v>3464.3050884889699</v>
          </cell>
          <cell r="AA137">
            <v>4539.2009439089597</v>
          </cell>
          <cell r="AB137">
            <v>5633.3646004273996</v>
          </cell>
          <cell r="AC137">
            <v>3378.5626370585182</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576.24116325565501</v>
          </cell>
          <cell r="O138">
            <v>1237.0513129931201</v>
          </cell>
          <cell r="P138">
            <v>1865.9120002878201</v>
          </cell>
          <cell r="Q138">
            <v>2112.2032938912198</v>
          </cell>
          <cell r="R138">
            <v>2641.7723657166998</v>
          </cell>
          <cell r="S138">
            <v>2736.1243815448302</v>
          </cell>
          <cell r="T138">
            <v>1833.81453104664</v>
          </cell>
          <cell r="U138">
            <v>1328.1809411690001</v>
          </cell>
          <cell r="V138">
            <v>1767.8802918004301</v>
          </cell>
          <cell r="W138">
            <v>2095.5787472241</v>
          </cell>
          <cell r="X138">
            <v>2379.3796286789002</v>
          </cell>
          <cell r="Y138">
            <v>2975.3716134371198</v>
          </cell>
          <cell r="Z138">
            <v>4104.4444456417996</v>
          </cell>
          <cell r="AA138">
            <v>5323.1887495586998</v>
          </cell>
          <cell r="AB138">
            <v>6856.0814182841004</v>
          </cell>
          <cell r="AC138">
            <v>3955.674100470786</v>
          </cell>
        </row>
        <row r="139">
          <cell r="A139" t="str">
            <v>Rwanda</v>
          </cell>
          <cell r="B139">
            <v>253.896065415702</v>
          </cell>
          <cell r="C139">
            <v>277.98323523541097</v>
          </cell>
          <cell r="D139">
            <v>285.85930453786602</v>
          </cell>
          <cell r="E139">
            <v>294.23233147403602</v>
          </cell>
          <cell r="F139">
            <v>275.209848094172</v>
          </cell>
          <cell r="G139">
            <v>316.18496325007197</v>
          </cell>
          <cell r="H139">
            <v>346.251825591125</v>
          </cell>
          <cell r="I139">
            <v>371.51557922192097</v>
          </cell>
          <cell r="J139">
            <v>383.998631011881</v>
          </cell>
          <cell r="K139">
            <v>387.75517805588402</v>
          </cell>
          <cell r="L139">
            <v>362.23758593442</v>
          </cell>
          <cell r="M139">
            <v>259.25024988961502</v>
          </cell>
          <cell r="N139">
            <v>266.93719973828303</v>
          </cell>
          <cell r="O139">
            <v>259.11543048332101</v>
          </cell>
          <cell r="P139">
            <v>231.96092973301199</v>
          </cell>
          <cell r="Q139">
            <v>259.723740475098</v>
          </cell>
          <cell r="R139">
            <v>224.362030186824</v>
          </cell>
          <cell r="S139">
            <v>290.40086705017097</v>
          </cell>
          <cell r="T139">
            <v>298.277981603147</v>
          </cell>
          <cell r="U139">
            <v>269.61907577833603</v>
          </cell>
          <cell r="V139">
            <v>235.696054157688</v>
          </cell>
          <cell r="W139">
            <v>214.073868855233</v>
          </cell>
          <cell r="X139">
            <v>213.07824771731299</v>
          </cell>
          <cell r="Y139">
            <v>201.30589018353899</v>
          </cell>
          <cell r="Z139">
            <v>213.58555715940699</v>
          </cell>
          <cell r="AA139">
            <v>238.27921767018</v>
          </cell>
          <cell r="AB139">
            <v>260.53008068219998</v>
          </cell>
          <cell r="AC139">
            <v>223.47547704464532</v>
          </cell>
        </row>
        <row r="140">
          <cell r="A140" t="str">
            <v>Samoa</v>
          </cell>
          <cell r="B140">
            <v>673.43412334969196</v>
          </cell>
          <cell r="C140">
            <v>631.02612834070999</v>
          </cell>
          <cell r="D140">
            <v>645.79042780743703</v>
          </cell>
          <cell r="E140">
            <v>594.87555136220703</v>
          </cell>
          <cell r="F140">
            <v>574.60945148127701</v>
          </cell>
          <cell r="G140">
            <v>545.40269675163199</v>
          </cell>
          <cell r="H140">
            <v>576.26461589977703</v>
          </cell>
          <cell r="I140">
            <v>646.32200663278195</v>
          </cell>
          <cell r="J140">
            <v>717.40835165540602</v>
          </cell>
          <cell r="K140">
            <v>730.15276195311901</v>
          </cell>
          <cell r="L140">
            <v>935.42050606452199</v>
          </cell>
          <cell r="M140">
            <v>901.51599564404205</v>
          </cell>
          <cell r="N140">
            <v>981.30653209442505</v>
          </cell>
          <cell r="O140">
            <v>1003.29740475302</v>
          </cell>
          <cell r="P140">
            <v>794.30504995240199</v>
          </cell>
          <cell r="Q140">
            <v>1211.28564147458</v>
          </cell>
          <cell r="R140">
            <v>1285.7263322551601</v>
          </cell>
          <cell r="S140">
            <v>1389.17762587059</v>
          </cell>
          <cell r="T140">
            <v>1342.3586539072801</v>
          </cell>
          <cell r="U140">
            <v>1301.3765602486201</v>
          </cell>
          <cell r="V140">
            <v>1286.81680627584</v>
          </cell>
          <cell r="W140">
            <v>1331.9606039794701</v>
          </cell>
          <cell r="X140">
            <v>1457.2591146254399</v>
          </cell>
          <cell r="Y140">
            <v>1593.8149847510899</v>
          </cell>
          <cell r="Z140">
            <v>1709.29370575593</v>
          </cell>
          <cell r="AA140">
            <v>1853.3508436398399</v>
          </cell>
          <cell r="AB140">
            <v>1958.5796692203501</v>
          </cell>
          <cell r="AC140">
            <v>1650.7098203286866</v>
          </cell>
        </row>
        <row r="141">
          <cell r="A141" t="str">
            <v>Sao Tome and Principe</v>
          </cell>
          <cell r="B141">
            <v>438.50684706983901</v>
          </cell>
          <cell r="C141">
            <v>546.86097112526602</v>
          </cell>
          <cell r="D141">
            <v>565.89418793337495</v>
          </cell>
          <cell r="E141">
            <v>549.72550280436099</v>
          </cell>
          <cell r="F141">
            <v>496.44446189945199</v>
          </cell>
          <cell r="G141">
            <v>519.95557426796904</v>
          </cell>
          <cell r="H141">
            <v>625.57762936871802</v>
          </cell>
          <cell r="I141">
            <v>529.049078800742</v>
          </cell>
          <cell r="J141">
            <v>450.14951783971202</v>
          </cell>
          <cell r="K141">
            <v>411.62252982607498</v>
          </cell>
          <cell r="L141">
            <v>500.54712242627397</v>
          </cell>
          <cell r="M141">
            <v>481.44009598520898</v>
          </cell>
          <cell r="N141">
            <v>373.23311927385203</v>
          </cell>
          <cell r="O141">
            <v>380.33851218885297</v>
          </cell>
          <cell r="P141">
            <v>385.23197292074298</v>
          </cell>
          <cell r="Q141">
            <v>344.64015166816199</v>
          </cell>
          <cell r="R141">
            <v>331.805818780344</v>
          </cell>
          <cell r="S141">
            <v>317.19744431603101</v>
          </cell>
          <cell r="T141">
            <v>286.26507562664102</v>
          </cell>
          <cell r="U141">
            <v>323.89242873128597</v>
          </cell>
          <cell r="V141">
            <v>312.95922028662397</v>
          </cell>
          <cell r="W141">
            <v>315.85106931715501</v>
          </cell>
          <cell r="X141">
            <v>347.34682130127499</v>
          </cell>
          <cell r="Y141">
            <v>375.58078949541601</v>
          </cell>
          <cell r="Z141">
            <v>401.579808496113</v>
          </cell>
          <cell r="AA141">
            <v>439.267537094499</v>
          </cell>
          <cell r="AB141">
            <v>474.19951176678501</v>
          </cell>
          <cell r="AC141">
            <v>392.30425624520711</v>
          </cell>
        </row>
        <row r="142">
          <cell r="A142" t="str">
            <v>Saudi Arabia</v>
          </cell>
          <cell r="B142">
            <v>17627.978137001101</v>
          </cell>
          <cell r="C142">
            <v>18785.720949879498</v>
          </cell>
          <cell r="D142">
            <v>14879.408087980701</v>
          </cell>
          <cell r="E142">
            <v>11931.446642011</v>
          </cell>
          <cell r="F142">
            <v>10528.936366742</v>
          </cell>
          <cell r="G142">
            <v>8730.5972099784303</v>
          </cell>
          <cell r="H142">
            <v>6956.3554962695698</v>
          </cell>
          <cell r="I142">
            <v>6531.7170861962304</v>
          </cell>
          <cell r="J142">
            <v>6409.3009997353001</v>
          </cell>
          <cell r="K142">
            <v>6593.6693830593804</v>
          </cell>
          <cell r="L142">
            <v>7687.8277905761597</v>
          </cell>
          <cell r="M142">
            <v>8234.2098764915409</v>
          </cell>
          <cell r="N142">
            <v>8042.2912095890997</v>
          </cell>
          <cell r="O142">
            <v>7648.9918406512497</v>
          </cell>
          <cell r="P142">
            <v>7588.6323068246402</v>
          </cell>
          <cell r="Q142">
            <v>7855.1270043642198</v>
          </cell>
          <cell r="R142">
            <v>8489.5765610498001</v>
          </cell>
          <cell r="S142">
            <v>8667.0399311680394</v>
          </cell>
          <cell r="T142">
            <v>7483.8724102060296</v>
          </cell>
          <cell r="U142">
            <v>8059.2804698220998</v>
          </cell>
          <cell r="V142">
            <v>9216.3914466204296</v>
          </cell>
          <cell r="W142">
            <v>8736.40959263476</v>
          </cell>
          <cell r="X142">
            <v>8785.1316646923297</v>
          </cell>
          <cell r="Y142">
            <v>9758.0172684819099</v>
          </cell>
          <cell r="Z142">
            <v>11055.761020776599</v>
          </cell>
          <cell r="AA142">
            <v>13409.935007835</v>
          </cell>
          <cell r="AB142">
            <v>14714.6885976756</v>
          </cell>
          <cell r="AC142">
            <v>11076.657192016033</v>
          </cell>
        </row>
        <row r="143">
          <cell r="A143" t="str">
            <v>Senegal</v>
          </cell>
          <cell r="B143">
            <v>587.86201022013097</v>
          </cell>
          <cell r="C143">
            <v>518.91090385929795</v>
          </cell>
          <cell r="D143">
            <v>494.01509291217201</v>
          </cell>
          <cell r="E143">
            <v>428.28338309420798</v>
          </cell>
          <cell r="F143">
            <v>405.651771280996</v>
          </cell>
          <cell r="G143">
            <v>431.15359042571799</v>
          </cell>
          <cell r="H143">
            <v>591.77972100230704</v>
          </cell>
          <cell r="I143">
            <v>690.63146385611606</v>
          </cell>
          <cell r="J143">
            <v>662.64592646746303</v>
          </cell>
          <cell r="K143">
            <v>633.92660147139395</v>
          </cell>
          <cell r="L143">
            <v>716.60976164011902</v>
          </cell>
          <cell r="M143">
            <v>684.69227066977203</v>
          </cell>
          <cell r="N143">
            <v>712.32299076889399</v>
          </cell>
          <cell r="O143">
            <v>655.99449700752598</v>
          </cell>
          <cell r="P143">
            <v>436.31534299539999</v>
          </cell>
          <cell r="Q143">
            <v>534.97608871986802</v>
          </cell>
          <cell r="R143">
            <v>541.39901227616599</v>
          </cell>
          <cell r="S143">
            <v>486.79282654172499</v>
          </cell>
          <cell r="T143">
            <v>513.89960290654903</v>
          </cell>
          <cell r="U143">
            <v>510.42906320539697</v>
          </cell>
          <cell r="V143">
            <v>453.77656791380201</v>
          </cell>
          <cell r="W143">
            <v>460.64451290146798</v>
          </cell>
          <cell r="X143">
            <v>493.03166915057801</v>
          </cell>
          <cell r="Y143">
            <v>614.11850961837604</v>
          </cell>
          <cell r="Z143">
            <v>698.91682745230901</v>
          </cell>
          <cell r="AA143">
            <v>738.99119117451505</v>
          </cell>
          <cell r="AB143">
            <v>774.15209000523498</v>
          </cell>
          <cell r="AC143">
            <v>629.97580005041357</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2126.4784188932699</v>
          </cell>
          <cell r="U144">
            <v>1476.4383361581399</v>
          </cell>
          <cell r="V144">
            <v>1192.5109095687999</v>
          </cell>
          <cell r="W144">
            <v>1567.0877394786601</v>
          </cell>
          <cell r="X144">
            <v>2110.8541190967999</v>
          </cell>
          <cell r="Y144">
            <v>2718.9942503892698</v>
          </cell>
          <cell r="Z144">
            <v>3285.1912318534401</v>
          </cell>
          <cell r="AA144">
            <v>3511.2888494174899</v>
          </cell>
          <cell r="AB144">
            <v>4219.9754928924904</v>
          </cell>
          <cell r="AC144">
            <v>2902.2319471880251</v>
          </cell>
        </row>
        <row r="145">
          <cell r="A145" t="str">
            <v>Seychelles</v>
          </cell>
          <cell r="B145">
            <v>2326.8236814451502</v>
          </cell>
          <cell r="C145">
            <v>2392.24679915567</v>
          </cell>
          <cell r="D145">
            <v>2296.7191150697799</v>
          </cell>
          <cell r="E145">
            <v>2280.4655905487398</v>
          </cell>
          <cell r="F145">
            <v>2338.0646112709101</v>
          </cell>
          <cell r="G145">
            <v>2588.5648981853401</v>
          </cell>
          <cell r="H145">
            <v>3165.8925444349902</v>
          </cell>
          <cell r="I145">
            <v>3638.9933533961898</v>
          </cell>
          <cell r="J145">
            <v>4128.0927611778698</v>
          </cell>
          <cell r="K145">
            <v>4407.21395017741</v>
          </cell>
          <cell r="L145">
            <v>5302.8437271419798</v>
          </cell>
          <cell r="M145">
            <v>5314.6631281665896</v>
          </cell>
          <cell r="N145">
            <v>6128.3259197566804</v>
          </cell>
          <cell r="O145">
            <v>6559.1299939632399</v>
          </cell>
          <cell r="P145">
            <v>6555.3747469972604</v>
          </cell>
          <cell r="Q145">
            <v>6748.7893841400801</v>
          </cell>
          <cell r="R145">
            <v>6583.0685593598801</v>
          </cell>
          <cell r="S145">
            <v>7280.9292642454902</v>
          </cell>
          <cell r="T145">
            <v>7715.7837368435303</v>
          </cell>
          <cell r="U145">
            <v>8272.8112236777306</v>
          </cell>
          <cell r="V145">
            <v>8046.3505664115501</v>
          </cell>
          <cell r="W145">
            <v>8047.9265230027104</v>
          </cell>
          <cell r="X145">
            <v>8846.5363542762097</v>
          </cell>
          <cell r="Y145">
            <v>8776.3044177354896</v>
          </cell>
          <cell r="Z145">
            <v>8625.5561992333405</v>
          </cell>
          <cell r="AA145">
            <v>8899.0195046696099</v>
          </cell>
          <cell r="AB145">
            <v>9051.4516666956806</v>
          </cell>
          <cell r="AC145">
            <v>8707.7991109355062</v>
          </cell>
        </row>
        <row r="146">
          <cell r="A146" t="str">
            <v>Sierra Leone</v>
          </cell>
          <cell r="B146">
            <v>357.60614788256902</v>
          </cell>
          <cell r="C146">
            <v>374.11637834084098</v>
          </cell>
          <cell r="D146">
            <v>412.02253730005901</v>
          </cell>
          <cell r="E146">
            <v>349.98011850401701</v>
          </cell>
          <cell r="F146">
            <v>402.62548099654401</v>
          </cell>
          <cell r="G146">
            <v>335.93332084841597</v>
          </cell>
          <cell r="H146">
            <v>246.09063014831801</v>
          </cell>
          <cell r="I146">
            <v>209.792246401716</v>
          </cell>
          <cell r="J146">
            <v>336.70064860008802</v>
          </cell>
          <cell r="K146">
            <v>302.16545726788098</v>
          </cell>
          <cell r="L146">
            <v>162.41120530724299</v>
          </cell>
          <cell r="M146">
            <v>190.70783896670801</v>
          </cell>
          <cell r="N146">
            <v>162.285697325884</v>
          </cell>
          <cell r="O146">
            <v>178.80783724316601</v>
          </cell>
          <cell r="P146">
            <v>207.23878563225199</v>
          </cell>
          <cell r="Q146">
            <v>193.38221771445001</v>
          </cell>
          <cell r="R146">
            <v>218.31559000497899</v>
          </cell>
          <cell r="S146">
            <v>191.848014082682</v>
          </cell>
          <cell r="T146">
            <v>147.78839555800599</v>
          </cell>
          <cell r="U146">
            <v>143.26560040478901</v>
          </cell>
          <cell r="V146">
            <v>132.64354866716701</v>
          </cell>
          <cell r="W146">
            <v>163.801607721902</v>
          </cell>
          <cell r="X146">
            <v>185.44064884333301</v>
          </cell>
          <cell r="Y146">
            <v>191.419515980401</v>
          </cell>
          <cell r="Z146">
            <v>201.99576727645101</v>
          </cell>
          <cell r="AA146">
            <v>222.882402824297</v>
          </cell>
          <cell r="AB146">
            <v>253.79579656403601</v>
          </cell>
          <cell r="AC146">
            <v>203.2226232017367</v>
          </cell>
        </row>
        <row r="147">
          <cell r="A147" t="str">
            <v>Singapore</v>
          </cell>
          <cell r="B147">
            <v>4859.4580457145403</v>
          </cell>
          <cell r="C147">
            <v>5489.6954360346999</v>
          </cell>
          <cell r="D147">
            <v>5778.5750687773498</v>
          </cell>
          <cell r="E147">
            <v>6495.2095567814704</v>
          </cell>
          <cell r="F147">
            <v>6889.76135150346</v>
          </cell>
          <cell r="G147">
            <v>6484.73861463095</v>
          </cell>
          <cell r="H147">
            <v>6587.9439293722698</v>
          </cell>
          <cell r="I147">
            <v>7413.5101632596898</v>
          </cell>
          <cell r="J147">
            <v>8931.8793793040804</v>
          </cell>
          <cell r="K147">
            <v>10275.642960024699</v>
          </cell>
          <cell r="L147">
            <v>12090.9757125039</v>
          </cell>
          <cell r="M147">
            <v>13765.265077817699</v>
          </cell>
          <cell r="N147">
            <v>15381.606642921901</v>
          </cell>
          <cell r="O147">
            <v>17541.818936181699</v>
          </cell>
          <cell r="P147">
            <v>20659.418113807398</v>
          </cell>
          <cell r="Q147">
            <v>23907.879480353498</v>
          </cell>
          <cell r="R147">
            <v>25215.761127588099</v>
          </cell>
          <cell r="S147">
            <v>25269.594813506799</v>
          </cell>
          <cell r="T147">
            <v>21009.3267492749</v>
          </cell>
          <cell r="U147">
            <v>20909.35851152</v>
          </cell>
          <cell r="V147">
            <v>23077.089161315998</v>
          </cell>
          <cell r="W147">
            <v>20692.440569224502</v>
          </cell>
          <cell r="X147">
            <v>21112.958552133601</v>
          </cell>
          <cell r="Y147">
            <v>22065.819435969599</v>
          </cell>
          <cell r="Z147">
            <v>25329.6909670436</v>
          </cell>
          <cell r="AA147">
            <v>26879.154354576702</v>
          </cell>
          <cell r="AB147">
            <v>29917.2004928932</v>
          </cell>
          <cell r="AC147">
            <v>24332.87739530687</v>
          </cell>
        </row>
        <row r="148">
          <cell r="A148" t="str">
            <v>Slovak Republic</v>
          </cell>
          <cell r="B148">
            <v>8150.5246757920004</v>
          </cell>
          <cell r="C148">
            <v>8579.3409882354408</v>
          </cell>
          <cell r="D148">
            <v>8560.4675346998301</v>
          </cell>
          <cell r="E148">
            <v>8417.6078854174903</v>
          </cell>
          <cell r="F148">
            <v>7580.0592570570298</v>
          </cell>
          <cell r="G148">
            <v>7582.4692684450602</v>
          </cell>
          <cell r="H148">
            <v>8851.3820705395192</v>
          </cell>
          <cell r="I148">
            <v>9882.5427660144196</v>
          </cell>
          <cell r="J148">
            <v>9760.6106252473492</v>
          </cell>
          <cell r="K148">
            <v>9517.2934987150693</v>
          </cell>
          <cell r="L148">
            <v>8581.3245740153106</v>
          </cell>
          <cell r="M148">
            <v>6308.6718097200101</v>
          </cell>
          <cell r="N148">
            <v>2224.1487009282</v>
          </cell>
          <cell r="O148">
            <v>2518.6624630006299</v>
          </cell>
          <cell r="P148">
            <v>2897.6167849898902</v>
          </cell>
          <cell r="Q148">
            <v>3683.0912909642202</v>
          </cell>
          <cell r="R148">
            <v>3989.5111458146498</v>
          </cell>
          <cell r="S148">
            <v>4017.2378665695701</v>
          </cell>
          <cell r="T148">
            <v>4169.5592883846402</v>
          </cell>
          <cell r="U148">
            <v>3823.8638737689898</v>
          </cell>
          <cell r="V148">
            <v>3781.4841181351999</v>
          </cell>
          <cell r="W148">
            <v>3914.5779035619998</v>
          </cell>
          <cell r="X148">
            <v>4543.8636608383304</v>
          </cell>
          <cell r="Y148">
            <v>6111.02805931276</v>
          </cell>
          <cell r="Z148">
            <v>7773.4984075659304</v>
          </cell>
          <cell r="AA148">
            <v>8769.4376711783898</v>
          </cell>
          <cell r="AB148">
            <v>10157.962535119401</v>
          </cell>
          <cell r="AC148">
            <v>6878.3947062628022</v>
          </cell>
        </row>
        <row r="149">
          <cell r="A149" t="str">
            <v>Slovenia</v>
          </cell>
          <cell r="B149">
            <v>3921.6486458894601</v>
          </cell>
          <cell r="C149">
            <v>3836.3774104884401</v>
          </cell>
          <cell r="D149">
            <v>3312.53508543511</v>
          </cell>
          <cell r="E149">
            <v>2437.46451206335</v>
          </cell>
          <cell r="F149">
            <v>2324.6469046482498</v>
          </cell>
          <cell r="G149">
            <v>2340.62336212944</v>
          </cell>
          <cell r="H149">
            <v>3241.4381786272602</v>
          </cell>
          <cell r="I149">
            <v>3702.9382770477901</v>
          </cell>
          <cell r="J149">
            <v>3294.4774455939901</v>
          </cell>
          <cell r="K149">
            <v>5283.51191841748</v>
          </cell>
          <cell r="L149">
            <v>8449.0375226635097</v>
          </cell>
          <cell r="M149">
            <v>14292.152703240101</v>
          </cell>
          <cell r="N149">
            <v>14327.9873964574</v>
          </cell>
          <cell r="O149">
            <v>12423.284673890301</v>
          </cell>
          <cell r="P149">
            <v>12587.2411260913</v>
          </cell>
          <cell r="Q149">
            <v>15976.572720938801</v>
          </cell>
          <cell r="R149">
            <v>14570.4466038965</v>
          </cell>
          <cell r="S149">
            <v>13222.896916850001</v>
          </cell>
          <cell r="T149">
            <v>13694.0779702572</v>
          </cell>
          <cell r="U149">
            <v>13458.673800824699</v>
          </cell>
          <cell r="V149">
            <v>11400.2775961852</v>
          </cell>
          <cell r="W149">
            <v>10953.062773424799</v>
          </cell>
          <cell r="X149">
            <v>11861.242502412601</v>
          </cell>
          <cell r="Y149">
            <v>14435.116703534301</v>
          </cell>
          <cell r="Z149">
            <v>16388.9867860782</v>
          </cell>
          <cell r="AA149">
            <v>17174.842954072999</v>
          </cell>
          <cell r="AB149">
            <v>18609.739067191502</v>
          </cell>
          <cell r="AC149">
            <v>14903.831797785735</v>
          </cell>
        </row>
        <row r="150">
          <cell r="A150" t="str">
            <v>Solomon Islands</v>
          </cell>
          <cell r="B150">
            <v>770.00502665695899</v>
          </cell>
          <cell r="C150">
            <v>815.89917756016098</v>
          </cell>
          <cell r="D150">
            <v>778.47906133194499</v>
          </cell>
          <cell r="E150">
            <v>702.08321060981598</v>
          </cell>
          <cell r="F150">
            <v>641.25099056571901</v>
          </cell>
          <cell r="G150">
            <v>545.23197156671597</v>
          </cell>
          <cell r="H150">
            <v>447.65534921223502</v>
          </cell>
          <cell r="I150">
            <v>525.71019353458803</v>
          </cell>
          <cell r="J150">
            <v>560.21249170153601</v>
          </cell>
          <cell r="K150">
            <v>515.95373488750499</v>
          </cell>
          <cell r="L150">
            <v>626.50253327899202</v>
          </cell>
          <cell r="M150">
            <v>644.18923904591099</v>
          </cell>
          <cell r="N150">
            <v>759.02463587203101</v>
          </cell>
          <cell r="O150">
            <v>798.15311288994701</v>
          </cell>
          <cell r="P150">
            <v>853.903914861148</v>
          </cell>
          <cell r="Q150">
            <v>928.86400036900295</v>
          </cell>
          <cell r="R150">
            <v>989.22754434330398</v>
          </cell>
          <cell r="S150">
            <v>1009.89889998629</v>
          </cell>
          <cell r="T150">
            <v>815.99833566705104</v>
          </cell>
          <cell r="U150">
            <v>813.17412827426995</v>
          </cell>
          <cell r="V150">
            <v>714.39970485181505</v>
          </cell>
          <cell r="W150">
            <v>636.55234382643403</v>
          </cell>
          <cell r="X150">
            <v>514.37154904225395</v>
          </cell>
          <cell r="Y150">
            <v>508.483085425328</v>
          </cell>
          <cell r="Z150">
            <v>566.35408502807002</v>
          </cell>
          <cell r="AA150">
            <v>611.14647239437704</v>
          </cell>
          <cell r="AB150">
            <v>648.86700882616697</v>
          </cell>
          <cell r="AC150">
            <v>580.96242409043828</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
          </cell>
        </row>
        <row r="152">
          <cell r="A152" t="str">
            <v>South Africa</v>
          </cell>
          <cell r="B152">
            <v>2764.1374389839398</v>
          </cell>
          <cell r="C152">
            <v>2771.0717481044398</v>
          </cell>
          <cell r="D152">
            <v>2477.9902120417901</v>
          </cell>
          <cell r="E152">
            <v>2694.5185888331498</v>
          </cell>
          <cell r="F152">
            <v>2325.9876722878098</v>
          </cell>
          <cell r="G152">
            <v>1735.62336694847</v>
          </cell>
          <cell r="H152">
            <v>1937.5431887927</v>
          </cell>
          <cell r="I152">
            <v>2485.03975160034</v>
          </cell>
          <cell r="J152">
            <v>2614.3565257597202</v>
          </cell>
          <cell r="K152">
            <v>2662.2419277722902</v>
          </cell>
          <cell r="L152">
            <v>3039.4441656897402</v>
          </cell>
          <cell r="M152">
            <v>3192.04878694334</v>
          </cell>
          <cell r="N152">
            <v>3389.8487050150702</v>
          </cell>
          <cell r="O152">
            <v>3315.64245202249</v>
          </cell>
          <cell r="P152">
            <v>3382.2437053716399</v>
          </cell>
          <cell r="Q152">
            <v>3684.8384101360598</v>
          </cell>
          <cell r="R152">
            <v>3439.2499251312402</v>
          </cell>
          <cell r="S152">
            <v>3495.0687830552101</v>
          </cell>
          <cell r="T152">
            <v>3100.0505410767701</v>
          </cell>
          <cell r="U152">
            <v>3029.0609616828901</v>
          </cell>
          <cell r="V152">
            <v>2986.4471591200399</v>
          </cell>
          <cell r="W152">
            <v>2632.8294334147099</v>
          </cell>
          <cell r="X152">
            <v>2440.2304754218699</v>
          </cell>
          <cell r="Y152">
            <v>3622.1520682492701</v>
          </cell>
          <cell r="Z152">
            <v>4665.6981779053303</v>
          </cell>
          <cell r="AA152">
            <v>5159.7933020243499</v>
          </cell>
          <cell r="AB152">
            <v>5384.0454852252196</v>
          </cell>
          <cell r="AC152">
            <v>3984.1248237067916</v>
          </cell>
        </row>
        <row r="153">
          <cell r="A153" t="str">
            <v>Spain</v>
          </cell>
          <cell r="B153">
            <v>6025.4492492689496</v>
          </cell>
          <cell r="C153">
            <v>5242.2034782793298</v>
          </cell>
          <cell r="D153">
            <v>5040.5170414493996</v>
          </cell>
          <cell r="E153">
            <v>4382.9979593416401</v>
          </cell>
          <cell r="F153">
            <v>4369.4065386032198</v>
          </cell>
          <cell r="G153">
            <v>4579.1373850324999</v>
          </cell>
          <cell r="H153">
            <v>6326.8733604080599</v>
          </cell>
          <cell r="I153">
            <v>8002.9172427950698</v>
          </cell>
          <cell r="J153">
            <v>9393.7617611360292</v>
          </cell>
          <cell r="K153">
            <v>10336.312391838501</v>
          </cell>
          <cell r="L153">
            <v>13381.344197520601</v>
          </cell>
          <cell r="M153">
            <v>14382.0868312003</v>
          </cell>
          <cell r="N153">
            <v>15695.2276926098</v>
          </cell>
          <cell r="O153">
            <v>13111.017366399399</v>
          </cell>
          <cell r="P153">
            <v>13155.125299972</v>
          </cell>
          <cell r="Q153">
            <v>15213.409433266101</v>
          </cell>
          <cell r="R153">
            <v>15827.605843523001</v>
          </cell>
          <cell r="S153">
            <v>14426.366115827799</v>
          </cell>
          <cell r="T153">
            <v>15096.101539646799</v>
          </cell>
          <cell r="U153">
            <v>15389.556775773701</v>
          </cell>
          <cell r="V153">
            <v>14379.7446588944</v>
          </cell>
          <cell r="W153">
            <v>14966.1486543592</v>
          </cell>
          <cell r="X153">
            <v>16693.1164782245</v>
          </cell>
          <cell r="Y153">
            <v>21067.66494187</v>
          </cell>
          <cell r="Z153">
            <v>24467.119237867701</v>
          </cell>
          <cell r="AA153">
            <v>25997.045433352199</v>
          </cell>
          <cell r="AB153">
            <v>27767.191835859699</v>
          </cell>
          <cell r="AC153">
            <v>21826.381096922221</v>
          </cell>
        </row>
        <row r="154">
          <cell r="A154" t="str">
            <v>Sri Lanka</v>
          </cell>
          <cell r="B154">
            <v>274.04471166186499</v>
          </cell>
          <cell r="C154">
            <v>298.426431896103</v>
          </cell>
          <cell r="D154">
            <v>318.175170995342</v>
          </cell>
          <cell r="E154">
            <v>339.50413377181599</v>
          </cell>
          <cell r="F154">
            <v>393.72790867834101</v>
          </cell>
          <cell r="G154">
            <v>385.68238039067899</v>
          </cell>
          <cell r="H154">
            <v>409.27084508582402</v>
          </cell>
          <cell r="I154">
            <v>421.98327624207502</v>
          </cell>
          <cell r="J154">
            <v>436.673232560543</v>
          </cell>
          <cell r="K154">
            <v>433.93814800304301</v>
          </cell>
          <cell r="L154">
            <v>493.75830738335401</v>
          </cell>
          <cell r="M154">
            <v>547.18119265828602</v>
          </cell>
          <cell r="N154">
            <v>583.43422845559598</v>
          </cell>
          <cell r="O154">
            <v>613.54396987080895</v>
          </cell>
          <cell r="P154">
            <v>685.38754502999802</v>
          </cell>
          <cell r="Q154">
            <v>754.01004322606695</v>
          </cell>
          <cell r="R154">
            <v>794.58977967395401</v>
          </cell>
          <cell r="S154">
            <v>852.48857699819598</v>
          </cell>
          <cell r="T154">
            <v>880.67710325528606</v>
          </cell>
          <cell r="U154">
            <v>859.91599972551899</v>
          </cell>
          <cell r="V154">
            <v>884.38093876266896</v>
          </cell>
          <cell r="W154">
            <v>840.576956411075</v>
          </cell>
          <cell r="X154">
            <v>870.00466579371596</v>
          </cell>
          <cell r="Y154">
            <v>948.76463224959798</v>
          </cell>
          <cell r="Z154">
            <v>1031.4260871886599</v>
          </cell>
          <cell r="AA154">
            <v>1199.5496610294599</v>
          </cell>
          <cell r="AB154">
            <v>1355.0927674296699</v>
          </cell>
          <cell r="AC154">
            <v>1040.9024616836964</v>
          </cell>
        </row>
        <row r="155">
          <cell r="A155" t="str">
            <v>St. Kitts and Nevis</v>
          </cell>
          <cell r="B155">
            <v>1085.69995629651</v>
          </cell>
          <cell r="C155">
            <v>1256.4374349086299</v>
          </cell>
          <cell r="D155">
            <v>1417.6004562222199</v>
          </cell>
          <cell r="E155">
            <v>1194.19057350394</v>
          </cell>
          <cell r="F155">
            <v>1402.51259342404</v>
          </cell>
          <cell r="G155">
            <v>1577.30498700719</v>
          </cell>
          <cell r="H155">
            <v>1875.1034351688099</v>
          </cell>
          <cell r="I155">
            <v>2169.9996870098498</v>
          </cell>
          <cell r="J155">
            <v>2599.2485278070699</v>
          </cell>
          <cell r="K155">
            <v>3504.2507483996301</v>
          </cell>
          <cell r="L155">
            <v>3893.42239106234</v>
          </cell>
          <cell r="M155">
            <v>3990.6217155792701</v>
          </cell>
          <cell r="N155">
            <v>4345.6860943356496</v>
          </cell>
          <cell r="O155">
            <v>4660.4807730800503</v>
          </cell>
          <cell r="P155">
            <v>5136.0975781331099</v>
          </cell>
          <cell r="Q155">
            <v>5298.2983672868604</v>
          </cell>
          <cell r="R155">
            <v>5640.5691832400698</v>
          </cell>
          <cell r="S155">
            <v>6343.4439769842002</v>
          </cell>
          <cell r="T155">
            <v>6686.1239834716298</v>
          </cell>
          <cell r="U155">
            <v>7172.7797025262098</v>
          </cell>
          <cell r="V155">
            <v>7810.6402923921196</v>
          </cell>
          <cell r="W155">
            <v>8211.58223492668</v>
          </cell>
          <cell r="X155">
            <v>8490.3448416270803</v>
          </cell>
          <cell r="Y155">
            <v>8773.0128826019209</v>
          </cell>
          <cell r="Z155">
            <v>9733.7143761002299</v>
          </cell>
          <cell r="AA155">
            <v>10636.946533333999</v>
          </cell>
          <cell r="AB155">
            <v>11741.396238216499</v>
          </cell>
          <cell r="AC155">
            <v>9597.8328511344007</v>
          </cell>
        </row>
        <row r="156">
          <cell r="A156" t="str">
            <v>St. Lucia</v>
          </cell>
          <cell r="B156">
            <v>1155.0526820167699</v>
          </cell>
          <cell r="C156">
            <v>1297.3695325327899</v>
          </cell>
          <cell r="D156">
            <v>1203.02125865671</v>
          </cell>
          <cell r="E156">
            <v>1276.1374220632299</v>
          </cell>
          <cell r="F156">
            <v>1602.9583017062801</v>
          </cell>
          <cell r="G156">
            <v>1786.1001730186199</v>
          </cell>
          <cell r="H156">
            <v>2133.1580422123102</v>
          </cell>
          <cell r="I156">
            <v>2302.8749575473598</v>
          </cell>
          <cell r="J156">
            <v>2585.99234862088</v>
          </cell>
          <cell r="K156">
            <v>2876.71253640845</v>
          </cell>
          <cell r="L156">
            <v>3099.0477978066701</v>
          </cell>
          <cell r="M156">
            <v>3290.3972589274599</v>
          </cell>
          <cell r="N156">
            <v>3591.2102179798499</v>
          </cell>
          <cell r="O156">
            <v>3557.6819895210801</v>
          </cell>
          <cell r="P156">
            <v>3628.4041371398398</v>
          </cell>
          <cell r="Q156">
            <v>3800.3220202534399</v>
          </cell>
          <cell r="R156">
            <v>3864.1678286280899</v>
          </cell>
          <cell r="S156">
            <v>3860.8105012667202</v>
          </cell>
          <cell r="T156">
            <v>4178.8563869889804</v>
          </cell>
          <cell r="U156">
            <v>4362.4876499206202</v>
          </cell>
          <cell r="V156">
            <v>4393.3702191109896</v>
          </cell>
          <cell r="W156">
            <v>4207.7564494384096</v>
          </cell>
          <cell r="X156">
            <v>4286.5147915590596</v>
          </cell>
          <cell r="Y156">
            <v>4455.7204069894597</v>
          </cell>
          <cell r="Z156">
            <v>4698.4692081752801</v>
          </cell>
          <cell r="AA156">
            <v>5354.6616132662002</v>
          </cell>
          <cell r="AB156">
            <v>5650.0852923768798</v>
          </cell>
          <cell r="AC156">
            <v>4775.5346269675483</v>
          </cell>
        </row>
        <row r="157">
          <cell r="A157" t="str">
            <v>St. Vincent and the Grenadines</v>
          </cell>
          <cell r="B157">
            <v>556.62733380238205</v>
          </cell>
          <cell r="C157">
            <v>673.26743249594995</v>
          </cell>
          <cell r="D157">
            <v>776.801442781834</v>
          </cell>
          <cell r="E157">
            <v>854.94960058585696</v>
          </cell>
          <cell r="F157">
            <v>940.80811397665798</v>
          </cell>
          <cell r="G157">
            <v>1026.19532237422</v>
          </cell>
          <cell r="H157">
            <v>1145.6945367042499</v>
          </cell>
          <cell r="I157">
            <v>1273.0736474529001</v>
          </cell>
          <cell r="J157">
            <v>1456.40780397456</v>
          </cell>
          <cell r="K157">
            <v>1543.04874655554</v>
          </cell>
          <cell r="L157">
            <v>1842.1961785687799</v>
          </cell>
          <cell r="M157">
            <v>1955.4126217355399</v>
          </cell>
          <cell r="N157">
            <v>2124.6191774129202</v>
          </cell>
          <cell r="O157">
            <v>2153.9670456324402</v>
          </cell>
          <cell r="P157">
            <v>2198.9236302445702</v>
          </cell>
          <cell r="Q157">
            <v>2403.9140332850902</v>
          </cell>
          <cell r="R157">
            <v>2539.5288638772199</v>
          </cell>
          <cell r="S157">
            <v>2776.57643365577</v>
          </cell>
          <cell r="T157">
            <v>3015.9698350835401</v>
          </cell>
          <cell r="U157">
            <v>3121.6448854238802</v>
          </cell>
          <cell r="V157">
            <v>3152.2626166493901</v>
          </cell>
          <cell r="W157">
            <v>3251.4987037626902</v>
          </cell>
          <cell r="X157">
            <v>3435.7054617407598</v>
          </cell>
          <cell r="Y157">
            <v>3591.6317603358402</v>
          </cell>
          <cell r="Z157">
            <v>3827.0744042557299</v>
          </cell>
          <cell r="AA157">
            <v>4032.2901752129301</v>
          </cell>
          <cell r="AB157">
            <v>4359.9826978670098</v>
          </cell>
          <cell r="AC157">
            <v>3749.6972005291595</v>
          </cell>
        </row>
        <row r="158">
          <cell r="A158" t="str">
            <v>Sudan</v>
          </cell>
          <cell r="B158">
            <v>530.08562750958401</v>
          </cell>
          <cell r="C158">
            <v>369.48486619279799</v>
          </cell>
          <cell r="D158">
            <v>261.07227718827301</v>
          </cell>
          <cell r="E158">
            <v>346.75827603037601</v>
          </cell>
          <cell r="F158">
            <v>408.27527713366698</v>
          </cell>
          <cell r="G158">
            <v>275.63600749871603</v>
          </cell>
          <cell r="H158">
            <v>357.72584255883999</v>
          </cell>
          <cell r="I158">
            <v>562.60786631466601</v>
          </cell>
          <cell r="J158">
            <v>440.59322833729601</v>
          </cell>
          <cell r="K158">
            <v>758.14506842581295</v>
          </cell>
          <cell r="L158">
            <v>949.29881337648305</v>
          </cell>
          <cell r="M158">
            <v>1037.4212481826501</v>
          </cell>
          <cell r="N158">
            <v>123.57877719858701</v>
          </cell>
          <cell r="O158">
            <v>203.06267202636701</v>
          </cell>
          <cell r="P158">
            <v>150.88358770289</v>
          </cell>
          <cell r="Q158">
            <v>261.900069040951</v>
          </cell>
          <cell r="R158">
            <v>306.48476196873298</v>
          </cell>
          <cell r="S158">
            <v>399.84456482210402</v>
          </cell>
          <cell r="T158">
            <v>380.08979379024697</v>
          </cell>
          <cell r="U158">
            <v>352.71449261260398</v>
          </cell>
          <cell r="V158">
            <v>397.60188699637598</v>
          </cell>
          <cell r="W158">
            <v>419.44111974988999</v>
          </cell>
          <cell r="X158">
            <v>457.97359664736803</v>
          </cell>
          <cell r="Y158">
            <v>529.17565971990496</v>
          </cell>
          <cell r="Z158">
            <v>629.192566351555</v>
          </cell>
          <cell r="AA158">
            <v>790.22732940549895</v>
          </cell>
          <cell r="AB158">
            <v>1037.1706488203299</v>
          </cell>
          <cell r="AC158">
            <v>643.8634867824245</v>
          </cell>
        </row>
        <row r="159">
          <cell r="A159" t="str">
            <v>Suriname</v>
          </cell>
          <cell r="B159">
            <v>3191.88077768322</v>
          </cell>
          <cell r="C159">
            <v>3549.5943617187199</v>
          </cell>
          <cell r="D159">
            <v>3597.2593028021702</v>
          </cell>
          <cell r="E159">
            <v>3418.6329500909901</v>
          </cell>
          <cell r="F159">
            <v>3279.0707626513299</v>
          </cell>
          <cell r="G159">
            <v>3226.1878791726999</v>
          </cell>
          <cell r="H159">
            <v>3370.41280355451</v>
          </cell>
          <cell r="I159">
            <v>3648.2926999224801</v>
          </cell>
          <cell r="J159">
            <v>4223.4191092163701</v>
          </cell>
          <cell r="K159">
            <v>5351.1268497019701</v>
          </cell>
          <cell r="L159">
            <v>986.57595491259895</v>
          </cell>
          <cell r="M159">
            <v>1071.9615125948001</v>
          </cell>
          <cell r="N159">
            <v>981.66521609667905</v>
          </cell>
          <cell r="O159">
            <v>762.87476854416798</v>
          </cell>
          <cell r="P159">
            <v>1404.5626610766701</v>
          </cell>
          <cell r="Q159">
            <v>1586.7709475449501</v>
          </cell>
          <cell r="R159">
            <v>1946.0374908354399</v>
          </cell>
          <cell r="S159">
            <v>2058.48296418161</v>
          </cell>
          <cell r="T159">
            <v>2443.1085499890401</v>
          </cell>
          <cell r="U159">
            <v>1921.7288324270801</v>
          </cell>
          <cell r="V159">
            <v>1907.2031533307099</v>
          </cell>
          <cell r="W159">
            <v>1612.6748391318599</v>
          </cell>
          <cell r="X159">
            <v>2253.3598161885602</v>
          </cell>
          <cell r="Y159">
            <v>2613.5924414043702</v>
          </cell>
          <cell r="Z159">
            <v>2970.6708870617099</v>
          </cell>
          <cell r="AA159">
            <v>3485.1647403434499</v>
          </cell>
          <cell r="AB159">
            <v>4081.4671800343399</v>
          </cell>
          <cell r="AC159">
            <v>2836.1549840273815</v>
          </cell>
        </row>
        <row r="160">
          <cell r="A160" t="str">
            <v>Swaziland</v>
          </cell>
          <cell r="B160">
            <v>913.48355494116902</v>
          </cell>
          <cell r="C160">
            <v>941.05446271917401</v>
          </cell>
          <cell r="D160">
            <v>803.13821756832294</v>
          </cell>
          <cell r="E160">
            <v>804.78266111446999</v>
          </cell>
          <cell r="F160">
            <v>690.40305873903606</v>
          </cell>
          <cell r="G160">
            <v>533.69953096341897</v>
          </cell>
          <cell r="H160">
            <v>635.48001038391499</v>
          </cell>
          <cell r="I160">
            <v>792.83919280686905</v>
          </cell>
          <cell r="J160">
            <v>911.64473238696496</v>
          </cell>
          <cell r="K160">
            <v>885.671081977678</v>
          </cell>
          <cell r="L160">
            <v>1058.19955441261</v>
          </cell>
          <cell r="M160">
            <v>1090.7738870271701</v>
          </cell>
          <cell r="N160">
            <v>1173.16187404881</v>
          </cell>
          <cell r="O160">
            <v>1215.8518635518899</v>
          </cell>
          <cell r="P160">
            <v>1282.0192876062599</v>
          </cell>
          <cell r="Q160">
            <v>1488.0257125334899</v>
          </cell>
          <cell r="R160">
            <v>1415.3285799924699</v>
          </cell>
          <cell r="S160">
            <v>1489.2463851666901</v>
          </cell>
          <cell r="T160">
            <v>1375.98150965952</v>
          </cell>
          <cell r="U160">
            <v>1365.61878555098</v>
          </cell>
          <cell r="V160">
            <v>1384.9769114012099</v>
          </cell>
          <cell r="W160">
            <v>1224.19013927695</v>
          </cell>
          <cell r="X160">
            <v>1130.94675106099</v>
          </cell>
          <cell r="Y160">
            <v>1763.4040763048599</v>
          </cell>
          <cell r="Z160">
            <v>2159.9465139297299</v>
          </cell>
          <cell r="AA160">
            <v>2315.97100922863</v>
          </cell>
          <cell r="AB160">
            <v>2300.8756419107099</v>
          </cell>
          <cell r="AC160">
            <v>1815.8890219519783</v>
          </cell>
        </row>
        <row r="161">
          <cell r="A161" t="str">
            <v>Sweden</v>
          </cell>
          <cell r="B161">
            <v>15757.910806677901</v>
          </cell>
          <cell r="C161">
            <v>14445.0106672526</v>
          </cell>
          <cell r="D161">
            <v>12772.2047981123</v>
          </cell>
          <cell r="E161">
            <v>11635.3901912081</v>
          </cell>
          <cell r="F161">
            <v>12093.2508436757</v>
          </cell>
          <cell r="G161">
            <v>12675.6977672062</v>
          </cell>
          <cell r="H161">
            <v>16678.275974854099</v>
          </cell>
          <cell r="I161">
            <v>20259.066564814799</v>
          </cell>
          <cell r="J161">
            <v>22790.937278769499</v>
          </cell>
          <cell r="K161">
            <v>23857.2033409621</v>
          </cell>
          <cell r="L161">
            <v>28345.023942582899</v>
          </cell>
          <cell r="M161">
            <v>29718.865941241402</v>
          </cell>
          <cell r="N161">
            <v>30682.7288427042</v>
          </cell>
          <cell r="O161">
            <v>22971.380104324398</v>
          </cell>
          <cell r="P161">
            <v>24524.195991990699</v>
          </cell>
          <cell r="Q161">
            <v>28410.965858285301</v>
          </cell>
          <cell r="R161">
            <v>30831.029708333001</v>
          </cell>
          <cell r="S161">
            <v>28197.310148435201</v>
          </cell>
          <cell r="T161">
            <v>28220.353272297401</v>
          </cell>
          <cell r="U161">
            <v>28632.619761968701</v>
          </cell>
          <cell r="V161">
            <v>27338.757456705</v>
          </cell>
          <cell r="W161">
            <v>24916.477414118901</v>
          </cell>
          <cell r="X161">
            <v>27346.758763966202</v>
          </cell>
          <cell r="Y161">
            <v>33997.485363885899</v>
          </cell>
          <cell r="Z161">
            <v>38826.793184038499</v>
          </cell>
          <cell r="AA161">
            <v>39657.994944729799</v>
          </cell>
          <cell r="AB161">
            <v>42382.674260257598</v>
          </cell>
          <cell r="AC161">
            <v>34521.363988499485</v>
          </cell>
        </row>
        <row r="162">
          <cell r="A162" t="str">
            <v>Switzerland</v>
          </cell>
          <cell r="B162">
            <v>17294.1051294153</v>
          </cell>
          <cell r="C162">
            <v>15778.9724024016</v>
          </cell>
          <cell r="D162">
            <v>15942.533906871</v>
          </cell>
          <cell r="E162">
            <v>15835.775390455799</v>
          </cell>
          <cell r="F162">
            <v>15091.0184291349</v>
          </cell>
          <cell r="G162">
            <v>15340.035583683301</v>
          </cell>
          <cell r="H162">
            <v>21774.657550173899</v>
          </cell>
          <cell r="I162">
            <v>26989.9702025652</v>
          </cell>
          <cell r="J162">
            <v>28999.258606850301</v>
          </cell>
          <cell r="K162">
            <v>27704.86887464</v>
          </cell>
          <cell r="L162">
            <v>35094.996806857402</v>
          </cell>
          <cell r="M162">
            <v>35123.054668766097</v>
          </cell>
          <cell r="N162">
            <v>36230.052046261699</v>
          </cell>
          <cell r="O162">
            <v>34815.3531380602</v>
          </cell>
          <cell r="P162">
            <v>38403.616674526398</v>
          </cell>
          <cell r="Q162">
            <v>44641.788606732996</v>
          </cell>
          <cell r="R162">
            <v>42771.949593176803</v>
          </cell>
          <cell r="S162">
            <v>36970.661735766502</v>
          </cell>
          <cell r="T162">
            <v>37846.165449759399</v>
          </cell>
          <cell r="U162">
            <v>37020.253689930702</v>
          </cell>
          <cell r="V162">
            <v>34263.233621703199</v>
          </cell>
          <cell r="W162">
            <v>34748.242517646002</v>
          </cell>
          <cell r="X162">
            <v>38326.789306842897</v>
          </cell>
          <cell r="Y162">
            <v>44581.975926974003</v>
          </cell>
          <cell r="Z162">
            <v>49600.610842854803</v>
          </cell>
          <cell r="AA162">
            <v>50386.834242538702</v>
          </cell>
          <cell r="AB162">
            <v>51770.606539264103</v>
          </cell>
          <cell r="AC162">
            <v>44902.509896020085</v>
          </cell>
        </row>
        <row r="163">
          <cell r="A163" t="str">
            <v>Syrian Arab Republic</v>
          </cell>
          <cell r="B163">
            <v>1491.9250091747999</v>
          </cell>
          <cell r="C163">
            <v>1850.2672948014399</v>
          </cell>
          <cell r="D163">
            <v>1872.5466455989099</v>
          </cell>
          <cell r="E163">
            <v>1940.5942403755701</v>
          </cell>
          <cell r="F163">
            <v>1930.61353093249</v>
          </cell>
          <cell r="G163">
            <v>2062.0101738973599</v>
          </cell>
          <cell r="H163">
            <v>2396.6301483001998</v>
          </cell>
          <cell r="I163">
            <v>2962.3238206414198</v>
          </cell>
          <cell r="J163">
            <v>1458.33436279335</v>
          </cell>
          <cell r="K163">
            <v>840.33713804276795</v>
          </cell>
          <cell r="L163">
            <v>1016.77523010523</v>
          </cell>
          <cell r="M163">
            <v>1129.89296402842</v>
          </cell>
          <cell r="N163">
            <v>1059.26228167913</v>
          </cell>
          <cell r="O163">
            <v>1024.4630838322801</v>
          </cell>
          <cell r="P163">
            <v>1099.44339829616</v>
          </cell>
          <cell r="Q163">
            <v>1165.2059993174501</v>
          </cell>
          <cell r="R163">
            <v>1215.71455002112</v>
          </cell>
          <cell r="S163">
            <v>1104.8569451907499</v>
          </cell>
          <cell r="T163">
            <v>1045.9544141804599</v>
          </cell>
          <cell r="U163">
            <v>1059.36481361391</v>
          </cell>
          <cell r="V163">
            <v>1216.9516470322801</v>
          </cell>
          <cell r="W163">
            <v>1253.9539430867901</v>
          </cell>
          <cell r="X163">
            <v>1323.4212172417101</v>
          </cell>
          <cell r="Y163">
            <v>1285.14104996539</v>
          </cell>
          <cell r="Z163">
            <v>1360.6268535389499</v>
          </cell>
          <cell r="AA163">
            <v>1467.87016700958</v>
          </cell>
          <cell r="AB163">
            <v>1645.2456286062099</v>
          </cell>
          <cell r="AC163">
            <v>1389.3764765747717</v>
          </cell>
        </row>
        <row r="164">
          <cell r="A164" t="str">
            <v>Taiwan, China</v>
          </cell>
          <cell r="B164">
            <v>2367.05461658685</v>
          </cell>
          <cell r="C164">
            <v>2705.8770623626901</v>
          </cell>
          <cell r="D164">
            <v>2680.2635253191602</v>
          </cell>
          <cell r="E164">
            <v>2845.7352918983502</v>
          </cell>
          <cell r="F164">
            <v>3168.7034614142799</v>
          </cell>
          <cell r="G164">
            <v>3284.32613028587</v>
          </cell>
          <cell r="H164">
            <v>3939.2093436128898</v>
          </cell>
          <cell r="I164">
            <v>5276.1597560796699</v>
          </cell>
          <cell r="J164">
            <v>6308.9726280785399</v>
          </cell>
          <cell r="K164">
            <v>7584.3412700540102</v>
          </cell>
          <cell r="L164">
            <v>8077.3553406036399</v>
          </cell>
          <cell r="M164">
            <v>8947.5130659129009</v>
          </cell>
          <cell r="N164">
            <v>10512.8131915985</v>
          </cell>
          <cell r="O164">
            <v>11003.9976194808</v>
          </cell>
          <cell r="P164">
            <v>11912.5538207179</v>
          </cell>
          <cell r="Q164">
            <v>12830.3092993643</v>
          </cell>
          <cell r="R164">
            <v>13441.844051402701</v>
          </cell>
          <cell r="S164">
            <v>13835.275886645</v>
          </cell>
          <cell r="T164">
            <v>12600.9506622961</v>
          </cell>
          <cell r="U164">
            <v>13526.161312644101</v>
          </cell>
          <cell r="V164">
            <v>14426.461129928401</v>
          </cell>
          <cell r="W164">
            <v>13027.5317943644</v>
          </cell>
          <cell r="X164">
            <v>13093.4929205522</v>
          </cell>
          <cell r="Y164">
            <v>13254.217696390901</v>
          </cell>
          <cell r="Z164">
            <v>14204.9822094745</v>
          </cell>
          <cell r="AA164">
            <v>15223.761206884699</v>
          </cell>
          <cell r="AB164">
            <v>15482.161325048401</v>
          </cell>
          <cell r="AC164">
            <v>14047.691192119184</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52.797165980809901</v>
          </cell>
          <cell r="O165">
            <v>120.936419296849</v>
          </cell>
          <cell r="P165">
            <v>145.79731944852799</v>
          </cell>
          <cell r="Q165">
            <v>97.133845401460903</v>
          </cell>
          <cell r="R165">
            <v>176.84441003739701</v>
          </cell>
          <cell r="S165">
            <v>186.756292210949</v>
          </cell>
          <cell r="T165">
            <v>216.398550743247</v>
          </cell>
          <cell r="U165">
            <v>175.13665882605801</v>
          </cell>
          <cell r="V165">
            <v>161.52220509031099</v>
          </cell>
          <cell r="W165">
            <v>170.89909540798701</v>
          </cell>
          <cell r="X165">
            <v>194.644609996187</v>
          </cell>
          <cell r="Y165">
            <v>248.162310514772</v>
          </cell>
          <cell r="Z165">
            <v>328.81319015712501</v>
          </cell>
          <cell r="AA165">
            <v>364.29904415618398</v>
          </cell>
          <cell r="AB165">
            <v>440.57457805222703</v>
          </cell>
          <cell r="AC165">
            <v>291.23213804741368</v>
          </cell>
        </row>
        <row r="166">
          <cell r="A166" t="str">
            <v>Tanzania</v>
          </cell>
          <cell r="B166">
            <v>299.883373512991</v>
          </cell>
          <cell r="C166">
            <v>347.646234978574</v>
          </cell>
          <cell r="D166">
            <v>386.84429297842303</v>
          </cell>
          <cell r="E166">
            <v>383.97726433975498</v>
          </cell>
          <cell r="F166">
            <v>338.56911061495902</v>
          </cell>
          <cell r="G166">
            <v>296.08414410224998</v>
          </cell>
          <cell r="H166">
            <v>362.16972917987101</v>
          </cell>
          <cell r="I166">
            <v>172.58814410292001</v>
          </cell>
          <cell r="J166">
            <v>256.436574080556</v>
          </cell>
          <cell r="K166">
            <v>213.98216862676799</v>
          </cell>
          <cell r="L166">
            <v>167.202738420293</v>
          </cell>
          <cell r="M166">
            <v>188.621202098883</v>
          </cell>
          <cell r="N166">
            <v>169.77009267481</v>
          </cell>
          <cell r="O166">
            <v>152.36949434841199</v>
          </cell>
          <cell r="P166">
            <v>156.664917575933</v>
          </cell>
          <cell r="Q166">
            <v>189.94155496095399</v>
          </cell>
          <cell r="R166">
            <v>211.988328853274</v>
          </cell>
          <cell r="S166">
            <v>243.16662000310501</v>
          </cell>
          <cell r="T166">
            <v>259.83414283541401</v>
          </cell>
          <cell r="U166">
            <v>265.67976821362601</v>
          </cell>
          <cell r="V166">
            <v>270.21714545701002</v>
          </cell>
          <cell r="W166">
            <v>273.69886187961998</v>
          </cell>
          <cell r="X166">
            <v>278.18589542577098</v>
          </cell>
          <cell r="Y166">
            <v>286.24127729000003</v>
          </cell>
          <cell r="Z166">
            <v>308.95613407368</v>
          </cell>
          <cell r="AA166">
            <v>336.18280664630498</v>
          </cell>
          <cell r="AB166">
            <v>334.743776268364</v>
          </cell>
          <cell r="AC166">
            <v>303.00145859728997</v>
          </cell>
        </row>
        <row r="167">
          <cell r="A167" t="str">
            <v>Thailand</v>
          </cell>
          <cell r="B167">
            <v>695.771551706178</v>
          </cell>
          <cell r="C167">
            <v>727.81769602774204</v>
          </cell>
          <cell r="D167">
            <v>749.04735785042101</v>
          </cell>
          <cell r="E167">
            <v>808.62492613403106</v>
          </cell>
          <cell r="F167">
            <v>826.388583510937</v>
          </cell>
          <cell r="G167">
            <v>750.97296774620395</v>
          </cell>
          <cell r="H167">
            <v>813.60356672483397</v>
          </cell>
          <cell r="I167">
            <v>938.09255413312701</v>
          </cell>
          <cell r="J167">
            <v>1122.03335679156</v>
          </cell>
          <cell r="K167">
            <v>1306.7677269262299</v>
          </cell>
          <cell r="L167">
            <v>1518.17100719309</v>
          </cell>
          <cell r="M167">
            <v>1686.6132919033901</v>
          </cell>
          <cell r="N167">
            <v>1899.0985478535099</v>
          </cell>
          <cell r="O167">
            <v>2084.1122691597702</v>
          </cell>
          <cell r="P167">
            <v>2441.7562308046799</v>
          </cell>
          <cell r="Q167">
            <v>2825.7410401921102</v>
          </cell>
          <cell r="R167">
            <v>3037.5229828024699</v>
          </cell>
          <cell r="S167">
            <v>2496.13652701104</v>
          </cell>
          <cell r="T167">
            <v>1828.6686191008901</v>
          </cell>
          <cell r="U167">
            <v>1984.9424689376499</v>
          </cell>
          <cell r="V167">
            <v>1966.75076451217</v>
          </cell>
          <cell r="W167">
            <v>1835.77844179212</v>
          </cell>
          <cell r="X167">
            <v>1999.30333176364</v>
          </cell>
          <cell r="Y167">
            <v>2228.5348818810398</v>
          </cell>
          <cell r="Z167">
            <v>2479.1476336801502</v>
          </cell>
          <cell r="AA167">
            <v>2706.5077422508398</v>
          </cell>
          <cell r="AB167">
            <v>3136.4554956083398</v>
          </cell>
          <cell r="AC167">
            <v>2397.6212544960217</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342.80610879057599</v>
          </cell>
          <cell r="V168">
            <v>384.11094649406198</v>
          </cell>
          <cell r="W168">
            <v>429.589779710004</v>
          </cell>
          <cell r="X168">
            <v>385.446953014104</v>
          </cell>
          <cell r="Y168">
            <v>363.05943273180299</v>
          </cell>
          <cell r="Z168">
            <v>353.81234948672699</v>
          </cell>
          <cell r="AA168">
            <v>354.45470366676398</v>
          </cell>
          <cell r="AB168">
            <v>350.41886560492401</v>
          </cell>
          <cell r="AC168">
            <v>372.79701403572102</v>
          </cell>
        </row>
        <row r="169">
          <cell r="A169" t="str">
            <v>Togo</v>
          </cell>
          <cell r="B169">
            <v>408.02242583336903</v>
          </cell>
          <cell r="C169">
            <v>327.12607522566202</v>
          </cell>
          <cell r="D169">
            <v>267.39942431015601</v>
          </cell>
          <cell r="E169">
            <v>241.43525100145399</v>
          </cell>
          <cell r="F169">
            <v>205.214790378147</v>
          </cell>
          <cell r="G169">
            <v>214.83053592246799</v>
          </cell>
          <cell r="H169">
            <v>305.00170666767201</v>
          </cell>
          <cell r="I169">
            <v>346.63865772433797</v>
          </cell>
          <cell r="J169">
            <v>407.22651268871198</v>
          </cell>
          <cell r="K169">
            <v>387.12240607008101</v>
          </cell>
          <cell r="L169">
            <v>451.63415506538701</v>
          </cell>
          <cell r="M169">
            <v>434.53437851117798</v>
          </cell>
          <cell r="N169">
            <v>444.70989310017899</v>
          </cell>
          <cell r="O169">
            <v>330.90151568146598</v>
          </cell>
          <cell r="P169">
            <v>249.89298810158701</v>
          </cell>
          <cell r="Q169">
            <v>320.51309060115102</v>
          </cell>
          <cell r="R169">
            <v>338.98229370287697</v>
          </cell>
          <cell r="S169">
            <v>333.15940546957802</v>
          </cell>
          <cell r="T169">
            <v>304.02491086366598</v>
          </cell>
          <cell r="U169">
            <v>294.50863359341503</v>
          </cell>
          <cell r="V169">
            <v>242.10393100999801</v>
          </cell>
          <cell r="W169">
            <v>241.277775383246</v>
          </cell>
          <cell r="X169">
            <v>260.18729390387301</v>
          </cell>
          <cell r="Y169">
            <v>287.42979376303202</v>
          </cell>
          <cell r="Z169">
            <v>323.945179364127</v>
          </cell>
          <cell r="AA169">
            <v>343.44852713703301</v>
          </cell>
          <cell r="AB169">
            <v>350.32558102478902</v>
          </cell>
          <cell r="AC169">
            <v>301.10235842934998</v>
          </cell>
        </row>
        <row r="170">
          <cell r="A170" t="str">
            <v>Tonga</v>
          </cell>
          <cell r="B170">
            <v>606.28576130048498</v>
          </cell>
          <cell r="C170">
            <v>669.44953333488104</v>
          </cell>
          <cell r="D170">
            <v>663.66842578121202</v>
          </cell>
          <cell r="E170">
            <v>644.18994896837</v>
          </cell>
          <cell r="F170">
            <v>672.37863411069702</v>
          </cell>
          <cell r="G170">
            <v>631.96291520151306</v>
          </cell>
          <cell r="H170">
            <v>755.029630307567</v>
          </cell>
          <cell r="I170">
            <v>816.29606026092904</v>
          </cell>
          <cell r="J170">
            <v>954.89501323081402</v>
          </cell>
          <cell r="K170">
            <v>1150.1986139578701</v>
          </cell>
          <cell r="L170">
            <v>1175.3799254237499</v>
          </cell>
          <cell r="M170">
            <v>1395.64457764242</v>
          </cell>
          <cell r="N170">
            <v>1442.1892842294901</v>
          </cell>
          <cell r="O170">
            <v>1483.3860889836101</v>
          </cell>
          <cell r="P170">
            <v>1533.74185194963</v>
          </cell>
          <cell r="Q170">
            <v>1645.19457886381</v>
          </cell>
          <cell r="R170">
            <v>1785.4141372890499</v>
          </cell>
          <cell r="S170">
            <v>1754.4817632957399</v>
          </cell>
          <cell r="T170">
            <v>1684.0363666405301</v>
          </cell>
          <cell r="U170">
            <v>1553.79614598389</v>
          </cell>
          <cell r="V170">
            <v>1576.88099526835</v>
          </cell>
          <cell r="W170">
            <v>1406.77426496466</v>
          </cell>
          <cell r="X170">
            <v>1411.63318982542</v>
          </cell>
          <cell r="Y170">
            <v>1569.96885980364</v>
          </cell>
          <cell r="Z170">
            <v>1787.42677355455</v>
          </cell>
          <cell r="AA170">
            <v>2109.1564329388998</v>
          </cell>
          <cell r="AB170">
            <v>2188.5551944231702</v>
          </cell>
          <cell r="AC170">
            <v>1745.58578591839</v>
          </cell>
        </row>
        <row r="171">
          <cell r="A171" t="str">
            <v>Trinidad and Tobago</v>
          </cell>
          <cell r="B171">
            <v>5699.9922506045305</v>
          </cell>
          <cell r="C171">
            <v>6340.7274804568497</v>
          </cell>
          <cell r="D171">
            <v>7296.1291528952497</v>
          </cell>
          <cell r="E171">
            <v>6819.3894251925503</v>
          </cell>
          <cell r="F171">
            <v>6632.2172474776198</v>
          </cell>
          <cell r="G171">
            <v>6390.2794025153698</v>
          </cell>
          <cell r="H171">
            <v>4007.32284552376</v>
          </cell>
          <cell r="I171">
            <v>3959.5199101426001</v>
          </cell>
          <cell r="J171">
            <v>3731.2444535159798</v>
          </cell>
          <cell r="K171">
            <v>3569.03992051058</v>
          </cell>
          <cell r="L171">
            <v>4171.2515129508602</v>
          </cell>
          <cell r="M171">
            <v>4236.9111935083201</v>
          </cell>
          <cell r="N171">
            <v>4294.8064471690304</v>
          </cell>
          <cell r="O171">
            <v>3675.1431580724202</v>
          </cell>
          <cell r="P171">
            <v>3945.59277935106</v>
          </cell>
          <cell r="Q171">
            <v>4226.1838989260204</v>
          </cell>
          <cell r="R171">
            <v>4544.2908057770301</v>
          </cell>
          <cell r="S171">
            <v>4508.9122677237301</v>
          </cell>
          <cell r="T171">
            <v>4714.7433329432597</v>
          </cell>
          <cell r="U171">
            <v>5294.8929605143703</v>
          </cell>
          <cell r="V171">
            <v>6461.2922085525597</v>
          </cell>
          <cell r="W171">
            <v>7502.8541695673803</v>
          </cell>
          <cell r="X171">
            <v>7610.8170057581201</v>
          </cell>
          <cell r="Y171">
            <v>9374.4816185890904</v>
          </cell>
          <cell r="Z171">
            <v>10481.1109175765</v>
          </cell>
          <cell r="AA171">
            <v>12518.853899914</v>
          </cell>
          <cell r="AB171">
            <v>15355.384902944599</v>
          </cell>
          <cell r="AC171">
            <v>10473.917085724948</v>
          </cell>
        </row>
        <row r="172">
          <cell r="A172" t="str">
            <v>Tunisia</v>
          </cell>
          <cell r="B172">
            <v>1368.0712548424499</v>
          </cell>
          <cell r="C172">
            <v>1282.8786948044501</v>
          </cell>
          <cell r="D172">
            <v>1208.5292200108299</v>
          </cell>
          <cell r="E172">
            <v>1211.92708951236</v>
          </cell>
          <cell r="F172">
            <v>1184.3461442154901</v>
          </cell>
          <cell r="G172">
            <v>1168.06480764608</v>
          </cell>
          <cell r="H172">
            <v>1205.63315063084</v>
          </cell>
          <cell r="I172">
            <v>1269.1454963697099</v>
          </cell>
          <cell r="J172">
            <v>1299.3941840783</v>
          </cell>
          <cell r="K172">
            <v>1277.11383512833</v>
          </cell>
          <cell r="L172">
            <v>1509.8525356928899</v>
          </cell>
          <cell r="M172">
            <v>1559.7144188417201</v>
          </cell>
          <cell r="N172">
            <v>2145.9681478728398</v>
          </cell>
          <cell r="O172">
            <v>1683.8731755553399</v>
          </cell>
          <cell r="P172">
            <v>1771.64493628278</v>
          </cell>
          <cell r="Q172">
            <v>2012.7234366699699</v>
          </cell>
          <cell r="R172">
            <v>2154.9869391603902</v>
          </cell>
          <cell r="S172">
            <v>2050.6789975751299</v>
          </cell>
          <cell r="T172">
            <v>2125.2211096312699</v>
          </cell>
          <cell r="U172">
            <v>2195.4917089317801</v>
          </cell>
          <cell r="V172">
            <v>2034.35973232472</v>
          </cell>
          <cell r="W172">
            <v>2066.2755118475998</v>
          </cell>
          <cell r="X172">
            <v>2152.5133402382999</v>
          </cell>
          <cell r="Y172">
            <v>2530.98040786712</v>
          </cell>
          <cell r="Z172">
            <v>2811.2088588030801</v>
          </cell>
          <cell r="AA172">
            <v>2856.98267048458</v>
          </cell>
          <cell r="AB172">
            <v>2982.0823077686</v>
          </cell>
          <cell r="AC172">
            <v>2566.6738495015466</v>
          </cell>
        </row>
        <row r="173">
          <cell r="A173" t="str">
            <v>Turkey</v>
          </cell>
          <cell r="B173">
            <v>1576.7782792660801</v>
          </cell>
          <cell r="C173">
            <v>1562.3604897417599</v>
          </cell>
          <cell r="D173">
            <v>1382.43916033353</v>
          </cell>
          <cell r="E173">
            <v>1245.35353837356</v>
          </cell>
          <cell r="F173">
            <v>1183.45191687495</v>
          </cell>
          <cell r="G173">
            <v>1294.2891262831299</v>
          </cell>
          <cell r="H173">
            <v>1424.06603408774</v>
          </cell>
          <cell r="I173">
            <v>1592.8272957776001</v>
          </cell>
          <cell r="J173">
            <v>1674.37544707854</v>
          </cell>
          <cell r="K173">
            <v>1967.43732201337</v>
          </cell>
          <cell r="L173">
            <v>2698.2541873185601</v>
          </cell>
          <cell r="M173">
            <v>2618.27483846525</v>
          </cell>
          <cell r="N173">
            <v>2715.1806484171502</v>
          </cell>
          <cell r="O173">
            <v>3019.2800339031701</v>
          </cell>
          <cell r="P173">
            <v>2147.9864932889</v>
          </cell>
          <cell r="Q173">
            <v>2744.7492400804499</v>
          </cell>
          <cell r="R173">
            <v>2887.2009160399398</v>
          </cell>
          <cell r="S173">
            <v>3007.5562506372898</v>
          </cell>
          <cell r="T173">
            <v>3175.10250752192</v>
          </cell>
          <cell r="U173">
            <v>2875.9337033881402</v>
          </cell>
          <cell r="V173">
            <v>2995.1633593219299</v>
          </cell>
          <cell r="W173">
            <v>2126.4476514605399</v>
          </cell>
          <cell r="X173">
            <v>2675.4607992145402</v>
          </cell>
          <cell r="Y173">
            <v>3462.9260946798399</v>
          </cell>
          <cell r="Z173">
            <v>4288.5336316252096</v>
          </cell>
          <cell r="AA173">
            <v>5061.99058182517</v>
          </cell>
          <cell r="AB173">
            <v>5407.9591514086696</v>
          </cell>
          <cell r="AC173">
            <v>3837.2196517023281</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246.21081378713899</v>
          </cell>
          <cell r="O174">
            <v>1375.0712614981801</v>
          </cell>
          <cell r="P174">
            <v>908.33333333333303</v>
          </cell>
          <cell r="Q174">
            <v>1432.6521643594799</v>
          </cell>
          <cell r="R174">
            <v>566.49565903709504</v>
          </cell>
          <cell r="S174">
            <v>575.59951073059005</v>
          </cell>
          <cell r="T174">
            <v>638.385435020008</v>
          </cell>
          <cell r="U174">
            <v>845.11730600687702</v>
          </cell>
          <cell r="V174">
            <v>1081.65310889842</v>
          </cell>
          <cell r="W174">
            <v>1468.95371577575</v>
          </cell>
          <cell r="X174">
            <v>1814.7684605757199</v>
          </cell>
          <cell r="Y174">
            <v>2347.2839057388101</v>
          </cell>
          <cell r="Z174">
            <v>2870.7673167428602</v>
          </cell>
          <cell r="AA174">
            <v>3418.4827678817501</v>
          </cell>
          <cell r="AB174">
            <v>4279.83275663936</v>
          </cell>
          <cell r="AC174">
            <v>2700.0148205590417</v>
          </cell>
        </row>
        <row r="175">
          <cell r="A175" t="str">
            <v>Uganda</v>
          </cell>
          <cell r="B175">
            <v>366.52435792752101</v>
          </cell>
          <cell r="C175">
            <v>575.29118941052104</v>
          </cell>
          <cell r="D175">
            <v>387.009614716415</v>
          </cell>
          <cell r="E175">
            <v>428.923586327968</v>
          </cell>
          <cell r="F175">
            <v>319.28891236653197</v>
          </cell>
          <cell r="G175">
            <v>282.29100998670299</v>
          </cell>
          <cell r="H175">
            <v>271.24011605895203</v>
          </cell>
          <cell r="I175">
            <v>421.33957076029998</v>
          </cell>
          <cell r="J175">
            <v>420.29483658714997</v>
          </cell>
          <cell r="K175">
            <v>328.34957151106801</v>
          </cell>
          <cell r="L175">
            <v>258.43490358522598</v>
          </cell>
          <cell r="M175">
            <v>99.862419207850095</v>
          </cell>
          <cell r="N175">
            <v>145.036319444778</v>
          </cell>
          <cell r="O175">
            <v>157.92734545210601</v>
          </cell>
          <cell r="P175">
            <v>188.90261910682901</v>
          </cell>
          <cell r="Q175">
            <v>267.17482983917699</v>
          </cell>
          <cell r="R175">
            <v>273.33537150279699</v>
          </cell>
          <cell r="S175">
            <v>276.10287186661901</v>
          </cell>
          <cell r="T175">
            <v>287.75794356346302</v>
          </cell>
          <cell r="U175">
            <v>255.013339470761</v>
          </cell>
          <cell r="V175">
            <v>243.123357119612</v>
          </cell>
          <cell r="W175">
            <v>224.99721401973</v>
          </cell>
          <cell r="X175">
            <v>224.708200573369</v>
          </cell>
          <cell r="Y175">
            <v>232.34395081799499</v>
          </cell>
          <cell r="Z175">
            <v>245.04974151262999</v>
          </cell>
          <cell r="AA175">
            <v>303.08757295518899</v>
          </cell>
          <cell r="AB175">
            <v>316.298458406642</v>
          </cell>
          <cell r="AC175">
            <v>257.74752304759249</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399.26866366366102</v>
          </cell>
          <cell r="O176">
            <v>567.617339684542</v>
          </cell>
          <cell r="P176">
            <v>702.84871839785103</v>
          </cell>
          <cell r="Q176">
            <v>718.89391248325603</v>
          </cell>
          <cell r="R176">
            <v>872.73771076706998</v>
          </cell>
          <cell r="S176">
            <v>991.08800652642503</v>
          </cell>
          <cell r="T176">
            <v>834.49785992819295</v>
          </cell>
          <cell r="U176">
            <v>632.63992148576597</v>
          </cell>
          <cell r="V176">
            <v>638.99577949070101</v>
          </cell>
          <cell r="W176">
            <v>784.37704809911997</v>
          </cell>
          <cell r="X176">
            <v>883.12093974896504</v>
          </cell>
          <cell r="Y176">
            <v>1052.71569716422</v>
          </cell>
          <cell r="Z176">
            <v>1372.2919393432501</v>
          </cell>
          <cell r="AA176">
            <v>1833.4815667269199</v>
          </cell>
          <cell r="AB176">
            <v>2273.9788779949399</v>
          </cell>
          <cell r="AC176">
            <v>1366.6610115129024</v>
          </cell>
        </row>
        <row r="177">
          <cell r="A177" t="str">
            <v>United Arab Emirates</v>
          </cell>
          <cell r="B177">
            <v>29332.300624912699</v>
          </cell>
          <cell r="C177">
            <v>29989.350368616098</v>
          </cell>
          <cell r="D177">
            <v>26219.130998098</v>
          </cell>
          <cell r="E177">
            <v>23230.095532995201</v>
          </cell>
          <cell r="F177">
            <v>21270.699110203601</v>
          </cell>
          <cell r="G177">
            <v>19818.475747725999</v>
          </cell>
          <cell r="H177">
            <v>15051.529754180699</v>
          </cell>
          <cell r="I177">
            <v>15865.976068948899</v>
          </cell>
          <cell r="J177">
            <v>13513.740468006499</v>
          </cell>
          <cell r="K177">
            <v>15011.5844185857</v>
          </cell>
          <cell r="L177">
            <v>19514.6401620014</v>
          </cell>
          <cell r="M177">
            <v>17220.534204182499</v>
          </cell>
          <cell r="N177">
            <v>16652.445941533198</v>
          </cell>
          <cell r="O177">
            <v>17628.868717080601</v>
          </cell>
          <cell r="P177">
            <v>16788.844935890898</v>
          </cell>
          <cell r="Q177">
            <v>16891.583689785501</v>
          </cell>
          <cell r="R177">
            <v>19650.315395874801</v>
          </cell>
          <cell r="S177">
            <v>19850.9794978028</v>
          </cell>
          <cell r="T177">
            <v>17118.623271919801</v>
          </cell>
          <cell r="U177">
            <v>18193.684088145899</v>
          </cell>
          <cell r="V177">
            <v>21626.491060607201</v>
          </cell>
          <cell r="W177">
            <v>19689.463554124701</v>
          </cell>
          <cell r="X177">
            <v>20054.509045581701</v>
          </cell>
          <cell r="Y177">
            <v>21920.0408205276</v>
          </cell>
          <cell r="Z177">
            <v>23871.137352907001</v>
          </cell>
          <cell r="AA177">
            <v>27831.425141035099</v>
          </cell>
          <cell r="AB177">
            <v>33396.557565149502</v>
          </cell>
          <cell r="AC177">
            <v>24460.522246554265</v>
          </cell>
        </row>
        <row r="178">
          <cell r="A178" t="str">
            <v>United Kingdom</v>
          </cell>
          <cell r="B178">
            <v>9531.4363294135692</v>
          </cell>
          <cell r="C178">
            <v>9109.2900991331298</v>
          </cell>
          <cell r="D178">
            <v>8620.2130302262995</v>
          </cell>
          <cell r="E178">
            <v>8161.2334137282896</v>
          </cell>
          <cell r="F178">
            <v>7690.5842921897301</v>
          </cell>
          <cell r="G178">
            <v>8143.4815345928801</v>
          </cell>
          <cell r="H178">
            <v>9880.6848326557301</v>
          </cell>
          <cell r="I178">
            <v>12123.8796286793</v>
          </cell>
          <cell r="J178">
            <v>14679.889283549401</v>
          </cell>
          <cell r="K178">
            <v>14792.8670562642</v>
          </cell>
          <cell r="L178">
            <v>17404.049725410699</v>
          </cell>
          <cell r="M178">
            <v>18084.581415066401</v>
          </cell>
          <cell r="N178">
            <v>18762.783474371201</v>
          </cell>
          <cell r="O178">
            <v>16725.264188007499</v>
          </cell>
          <cell r="P178">
            <v>18025.462474335502</v>
          </cell>
          <cell r="Q178">
            <v>19579.433829096699</v>
          </cell>
          <cell r="R178">
            <v>20544.8236384476</v>
          </cell>
          <cell r="S178">
            <v>22781.636619508201</v>
          </cell>
          <cell r="T178">
            <v>24383.626114065799</v>
          </cell>
          <cell r="U178">
            <v>24998.783792899299</v>
          </cell>
          <cell r="V178">
            <v>24542.2039336175</v>
          </cell>
          <cell r="W178">
            <v>24286.122420322099</v>
          </cell>
          <cell r="X178">
            <v>26541.084226341001</v>
          </cell>
          <cell r="Y178">
            <v>30470.466710996199</v>
          </cell>
          <cell r="Z178">
            <v>36019.021937359998</v>
          </cell>
          <cell r="AA178">
            <v>37042.215562055098</v>
          </cell>
          <cell r="AB178">
            <v>39213.076820081602</v>
          </cell>
          <cell r="AC178">
            <v>32261.997946192667</v>
          </cell>
        </row>
        <row r="179">
          <cell r="A179" t="str">
            <v>United States</v>
          </cell>
          <cell r="B179">
            <v>12255.0808974803</v>
          </cell>
          <cell r="C179">
            <v>13606.837013260299</v>
          </cell>
          <cell r="D179">
            <v>14022.5536787777</v>
          </cell>
          <cell r="E179">
            <v>15098.0911285192</v>
          </cell>
          <cell r="F179">
            <v>16644.326408262201</v>
          </cell>
          <cell r="G179">
            <v>17701.240061992601</v>
          </cell>
          <cell r="H179">
            <v>18549.297706497</v>
          </cell>
          <cell r="I179">
            <v>19524.038545709998</v>
          </cell>
          <cell r="J179">
            <v>20834.3963995224</v>
          </cell>
          <cell r="K179">
            <v>22178.173645823601</v>
          </cell>
          <cell r="L179">
            <v>23207.898235301302</v>
          </cell>
          <cell r="M179">
            <v>23662.660793461499</v>
          </cell>
          <cell r="N179">
            <v>24681.906425999699</v>
          </cell>
          <cell r="O179">
            <v>25590.9732884398</v>
          </cell>
          <cell r="P179">
            <v>26857.4430479494</v>
          </cell>
          <cell r="Q179">
            <v>27762.894613225701</v>
          </cell>
          <cell r="R179">
            <v>28996.237366181002</v>
          </cell>
          <cell r="S179">
            <v>30438.610022099299</v>
          </cell>
          <cell r="T179">
            <v>31689.374168998402</v>
          </cell>
          <cell r="U179">
            <v>33196.969023134603</v>
          </cell>
          <cell r="V179">
            <v>34770.980661389403</v>
          </cell>
          <cell r="W179">
            <v>35491.264829348504</v>
          </cell>
          <cell r="X179">
            <v>36311.108259445296</v>
          </cell>
          <cell r="Y179">
            <v>37640.713750970099</v>
          </cell>
          <cell r="Z179">
            <v>39841.399426826902</v>
          </cell>
          <cell r="AA179">
            <v>41959.678594317498</v>
          </cell>
          <cell r="AB179">
            <v>44190.493243718498</v>
          </cell>
          <cell r="AC179">
            <v>39239.109684104464</v>
          </cell>
        </row>
        <row r="180">
          <cell r="A180" t="str">
            <v>Uruguay</v>
          </cell>
          <cell r="B180">
            <v>3482.1791614349399</v>
          </cell>
          <cell r="C180">
            <v>3859.9195671297298</v>
          </cell>
          <cell r="D180">
            <v>3135.2250971015901</v>
          </cell>
          <cell r="E180">
            <v>1709.98734717152</v>
          </cell>
          <cell r="F180">
            <v>1615.71880019528</v>
          </cell>
          <cell r="G180">
            <v>1568.7931346169401</v>
          </cell>
          <cell r="H180">
            <v>1936.73234878418</v>
          </cell>
          <cell r="I180">
            <v>2409.5786021254098</v>
          </cell>
          <cell r="J180">
            <v>2478.2654723743099</v>
          </cell>
          <cell r="K180">
            <v>2597.40619450953</v>
          </cell>
          <cell r="L180">
            <v>3005.4320901742899</v>
          </cell>
          <cell r="M180">
            <v>3600.9562625352</v>
          </cell>
          <cell r="N180">
            <v>4113.5420480036801</v>
          </cell>
          <cell r="O180">
            <v>4763.4061644004796</v>
          </cell>
          <cell r="P180">
            <v>5496.42932659096</v>
          </cell>
          <cell r="Q180">
            <v>6032.1557366993002</v>
          </cell>
          <cell r="R180">
            <v>6373.2334383772904</v>
          </cell>
          <cell r="S180">
            <v>6680.6040261010203</v>
          </cell>
          <cell r="T180">
            <v>6812.1668518711704</v>
          </cell>
          <cell r="U180">
            <v>6331.9313853067297</v>
          </cell>
          <cell r="V180">
            <v>6045.9684889802002</v>
          </cell>
          <cell r="W180">
            <v>5554.5681181974796</v>
          </cell>
          <cell r="X180">
            <v>3597.0629331444502</v>
          </cell>
          <cell r="Y180">
            <v>3316.5798637696098</v>
          </cell>
          <cell r="Z180">
            <v>3902.9973183045299</v>
          </cell>
          <cell r="AA180">
            <v>5274.2781479897303</v>
          </cell>
          <cell r="AB180">
            <v>6006.5686741815798</v>
          </cell>
          <cell r="AC180">
            <v>4608.6758425978969</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166.455114011322</v>
          </cell>
          <cell r="O181">
            <v>255.493836780929</v>
          </cell>
          <cell r="P181">
            <v>296.147470518624</v>
          </cell>
          <cell r="Q181">
            <v>454.166404102201</v>
          </cell>
          <cell r="R181">
            <v>609.71338374819504</v>
          </cell>
          <cell r="S181">
            <v>628.93707511186005</v>
          </cell>
          <cell r="T181">
            <v>624.035037783083</v>
          </cell>
          <cell r="U181">
            <v>700.14045017336696</v>
          </cell>
          <cell r="V181">
            <v>557.61528251237496</v>
          </cell>
          <cell r="W181">
            <v>466.76516011475798</v>
          </cell>
          <cell r="X181">
            <v>382.55270356413303</v>
          </cell>
          <cell r="Y181">
            <v>396.08558380534299</v>
          </cell>
          <cell r="Z181">
            <v>463.29854419279701</v>
          </cell>
          <cell r="AA181">
            <v>520.92165966326195</v>
          </cell>
          <cell r="AB181">
            <v>605.225202905017</v>
          </cell>
          <cell r="AC181">
            <v>472.47480904088496</v>
          </cell>
        </row>
        <row r="182">
          <cell r="A182" t="str">
            <v>Vanuatu</v>
          </cell>
          <cell r="B182">
            <v>940.33389918673595</v>
          </cell>
          <cell r="C182">
            <v>853.14766053112896</v>
          </cell>
          <cell r="D182">
            <v>830.62004706098298</v>
          </cell>
          <cell r="E182">
            <v>831.33234064216401</v>
          </cell>
          <cell r="F182">
            <v>980.85169693946</v>
          </cell>
          <cell r="G182">
            <v>897.93433852348301</v>
          </cell>
          <cell r="H182">
            <v>847.04151067936698</v>
          </cell>
          <cell r="I182">
            <v>887.44795589813702</v>
          </cell>
          <cell r="J182">
            <v>1016.27975316682</v>
          </cell>
          <cell r="K182">
            <v>990.66454812416896</v>
          </cell>
          <cell r="L182">
            <v>1059.45577681178</v>
          </cell>
          <cell r="M182">
            <v>1237.9796156504999</v>
          </cell>
          <cell r="N182">
            <v>1267.26141288437</v>
          </cell>
          <cell r="O182">
            <v>1280.0322825292601</v>
          </cell>
          <cell r="P182">
            <v>1365.8012740735701</v>
          </cell>
          <cell r="Q182">
            <v>1401.58392931457</v>
          </cell>
          <cell r="R182">
            <v>1418.6661653846099</v>
          </cell>
          <cell r="S182">
            <v>1442.42432168395</v>
          </cell>
          <cell r="T182">
            <v>1397.0429733725</v>
          </cell>
          <cell r="U182">
            <v>1344.6041973804199</v>
          </cell>
          <cell r="V182">
            <v>1279.3792105668099</v>
          </cell>
          <cell r="W182">
            <v>1198.03684751488</v>
          </cell>
          <cell r="X182">
            <v>1140.8163433053801</v>
          </cell>
          <cell r="Y182">
            <v>1355.04641156549</v>
          </cell>
          <cell r="Z182">
            <v>1556.6575864864401</v>
          </cell>
          <cell r="AA182">
            <v>1692.12842867069</v>
          </cell>
          <cell r="AB182">
            <v>1736.51561719544</v>
          </cell>
          <cell r="AC182">
            <v>1446.5335391230535</v>
          </cell>
        </row>
        <row r="183">
          <cell r="A183" t="str">
            <v>Venezuela, RB</v>
          </cell>
          <cell r="B183">
            <v>4649.9829359547302</v>
          </cell>
          <cell r="C183">
            <v>5062.6129998012502</v>
          </cell>
          <cell r="D183">
            <v>5018.8205977793496</v>
          </cell>
          <cell r="E183">
            <v>4861.18112886996</v>
          </cell>
          <cell r="F183">
            <v>3552.5801244889899</v>
          </cell>
          <cell r="G183">
            <v>3577.6828959866598</v>
          </cell>
          <cell r="H183">
            <v>3452.1466549091201</v>
          </cell>
          <cell r="I183">
            <v>2672.7343526978102</v>
          </cell>
          <cell r="J183">
            <v>3269.62071355328</v>
          </cell>
          <cell r="K183">
            <v>2367.3565514376301</v>
          </cell>
          <cell r="L183">
            <v>2481.68109314606</v>
          </cell>
          <cell r="M183">
            <v>2673.6062832897301</v>
          </cell>
          <cell r="N183">
            <v>2955.44790346217</v>
          </cell>
          <cell r="O183">
            <v>2863.1409400277598</v>
          </cell>
          <cell r="P183">
            <v>2728.6688376033198</v>
          </cell>
          <cell r="Q183">
            <v>3538.6846012404899</v>
          </cell>
          <cell r="R183">
            <v>3171.80633512756</v>
          </cell>
          <cell r="S183">
            <v>3768.1028617822699</v>
          </cell>
          <cell r="T183">
            <v>3928.2238035769001</v>
          </cell>
          <cell r="U183">
            <v>4132.3024053375302</v>
          </cell>
          <cell r="V183">
            <v>4845.0282008343202</v>
          </cell>
          <cell r="W183">
            <v>5031.59540006098</v>
          </cell>
          <cell r="X183">
            <v>3728.98019029127</v>
          </cell>
          <cell r="Y183">
            <v>3285.1344254493902</v>
          </cell>
          <cell r="Z183">
            <v>4353.5275914602198</v>
          </cell>
          <cell r="AA183">
            <v>5427.2958235688302</v>
          </cell>
          <cell r="AB183">
            <v>6736.2047695023703</v>
          </cell>
          <cell r="AC183">
            <v>4760.4563667221773</v>
          </cell>
        </row>
        <row r="184">
          <cell r="A184" t="str">
            <v>Vietnam</v>
          </cell>
          <cell r="B184">
            <v>513.96504212857997</v>
          </cell>
          <cell r="C184">
            <v>250.85905577510499</v>
          </cell>
          <cell r="D184">
            <v>326.328782882479</v>
          </cell>
          <cell r="E184">
            <v>482.44013183023901</v>
          </cell>
          <cell r="F184">
            <v>822.54891788428404</v>
          </cell>
          <cell r="G184">
            <v>251.20151395239</v>
          </cell>
          <cell r="H184">
            <v>556.01901331782199</v>
          </cell>
          <cell r="I184">
            <v>674.87981090550898</v>
          </cell>
          <cell r="J184">
            <v>365.89182455708698</v>
          </cell>
          <cell r="K184">
            <v>97.157979109618196</v>
          </cell>
          <cell r="L184">
            <v>98.031935793286493</v>
          </cell>
          <cell r="M184">
            <v>113.65442806519</v>
          </cell>
          <cell r="N184">
            <v>144.148770457193</v>
          </cell>
          <cell r="O184">
            <v>189.260539779472</v>
          </cell>
          <cell r="P184">
            <v>229.84727185403801</v>
          </cell>
          <cell r="Q184">
            <v>288.03206198299</v>
          </cell>
          <cell r="R184">
            <v>337.04821692985797</v>
          </cell>
          <cell r="S184">
            <v>361.25344207805603</v>
          </cell>
          <cell r="T184">
            <v>360.59979989392002</v>
          </cell>
          <cell r="U184">
            <v>374.47733376256502</v>
          </cell>
          <cell r="V184">
            <v>401.82195050844803</v>
          </cell>
          <cell r="W184">
            <v>413.08936354385099</v>
          </cell>
          <cell r="X184">
            <v>440.85094949309399</v>
          </cell>
          <cell r="Y184">
            <v>489.86583253754202</v>
          </cell>
          <cell r="Z184">
            <v>555.46163216071295</v>
          </cell>
          <cell r="AA184">
            <v>637.79274710421998</v>
          </cell>
          <cell r="AB184">
            <v>722.96780708885694</v>
          </cell>
          <cell r="AC184">
            <v>543.33805532137956</v>
          </cell>
        </row>
        <row r="185">
          <cell r="A185" t="str">
            <v>Yemen, Rep.</v>
          </cell>
          <cell r="B185">
            <v>424.59656195051599</v>
          </cell>
          <cell r="C185">
            <v>533.19566544698603</v>
          </cell>
          <cell r="D185">
            <v>631.37337821595702</v>
          </cell>
          <cell r="E185">
            <v>666.86152276244104</v>
          </cell>
          <cell r="F185">
            <v>645.02622148040098</v>
          </cell>
          <cell r="G185">
            <v>576.69146511942199</v>
          </cell>
          <cell r="H185">
            <v>526.25442934954003</v>
          </cell>
          <cell r="I185">
            <v>548.18449928894199</v>
          </cell>
          <cell r="J185">
            <v>703.62085368387795</v>
          </cell>
          <cell r="K185">
            <v>670.494181929089</v>
          </cell>
          <cell r="L185">
            <v>879.25487489718205</v>
          </cell>
          <cell r="M185">
            <v>938.20485381963294</v>
          </cell>
          <cell r="N185">
            <v>1160.14420408717</v>
          </cell>
          <cell r="O185">
            <v>1399.3094434283701</v>
          </cell>
          <cell r="P185">
            <v>1504.89741759511</v>
          </cell>
          <cell r="Q185">
            <v>717.67450120206695</v>
          </cell>
          <cell r="R185">
            <v>348.98094883365502</v>
          </cell>
          <cell r="S185">
            <v>356.64964223954001</v>
          </cell>
          <cell r="T185">
            <v>314.71631986515899</v>
          </cell>
          <cell r="U185">
            <v>368.26957045710202</v>
          </cell>
          <cell r="V185">
            <v>451.79010052828801</v>
          </cell>
          <cell r="W185">
            <v>432.39713514371402</v>
          </cell>
          <cell r="X185">
            <v>434.74523806538502</v>
          </cell>
          <cell r="Y185">
            <v>496.15383690067301</v>
          </cell>
          <cell r="Z185">
            <v>544.49877648227402</v>
          </cell>
          <cell r="AA185">
            <v>585.87142422584395</v>
          </cell>
          <cell r="AB185">
            <v>692.95925934667696</v>
          </cell>
          <cell r="AC185">
            <v>531.10427836076121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cell r="AC186" t="str">
            <v/>
          </cell>
        </row>
        <row r="187">
          <cell r="A187" t="str">
            <v>Zambia</v>
          </cell>
          <cell r="B187">
            <v>677.19846636458703</v>
          </cell>
          <cell r="C187">
            <v>677.15002556189802</v>
          </cell>
          <cell r="D187">
            <v>633.123675847458</v>
          </cell>
          <cell r="E187">
            <v>529.89313780499697</v>
          </cell>
          <cell r="F187">
            <v>422.57611777803902</v>
          </cell>
          <cell r="G187">
            <v>388.96</v>
          </cell>
          <cell r="H187">
            <v>260.16998887124299</v>
          </cell>
          <cell r="I187">
            <v>313.03989982835799</v>
          </cell>
          <cell r="J187">
            <v>511.87501109631597</v>
          </cell>
          <cell r="K187">
            <v>529.31939839544998</v>
          </cell>
          <cell r="L187">
            <v>480.25280411922199</v>
          </cell>
          <cell r="M187">
            <v>420.923718990184</v>
          </cell>
          <cell r="N187">
            <v>400.35787395710901</v>
          </cell>
          <cell r="O187">
            <v>382.11635721269698</v>
          </cell>
          <cell r="P187">
            <v>382.07530255490798</v>
          </cell>
          <cell r="Q187">
            <v>380.94930130500001</v>
          </cell>
          <cell r="R187">
            <v>346.18713258180799</v>
          </cell>
          <cell r="S187">
            <v>399.80741710393397</v>
          </cell>
          <cell r="T187">
            <v>320.56440080083797</v>
          </cell>
          <cell r="U187">
            <v>307.046620767452</v>
          </cell>
          <cell r="V187">
            <v>314.34196991127698</v>
          </cell>
          <cell r="W187">
            <v>345.113500928517</v>
          </cell>
          <cell r="X187">
            <v>349.56481676175702</v>
          </cell>
          <cell r="Y187">
            <v>391.21561175621298</v>
          </cell>
          <cell r="Z187">
            <v>480.39162884663</v>
          </cell>
          <cell r="AA187">
            <v>627.12606117391795</v>
          </cell>
          <cell r="AB187">
            <v>921.56404333411194</v>
          </cell>
          <cell r="AC187">
            <v>519.16261046685781</v>
          </cell>
        </row>
        <row r="188">
          <cell r="A188" t="str">
            <v>Zimbabwe</v>
          </cell>
          <cell r="B188">
            <v>754.79843529743403</v>
          </cell>
          <cell r="C188">
            <v>881.37899205696999</v>
          </cell>
          <cell r="D188">
            <v>902.02924553102002</v>
          </cell>
          <cell r="E188">
            <v>794.77607948031698</v>
          </cell>
          <cell r="F188">
            <v>635.34067399086803</v>
          </cell>
          <cell r="G188">
            <v>672.91985215214197</v>
          </cell>
          <cell r="H188">
            <v>719.47019653178995</v>
          </cell>
          <cell r="I188">
            <v>753.94754539340704</v>
          </cell>
          <cell r="J188">
            <v>851.01608346011801</v>
          </cell>
          <cell r="K188">
            <v>872.90966178485098</v>
          </cell>
          <cell r="L188">
            <v>896.95566452140201</v>
          </cell>
          <cell r="M188">
            <v>810.18743729446101</v>
          </cell>
          <cell r="N188">
            <v>647.83803548425897</v>
          </cell>
          <cell r="O188">
            <v>607.84980290144597</v>
          </cell>
          <cell r="P188">
            <v>617.88108012290797</v>
          </cell>
          <cell r="Q188">
            <v>620.51513183538304</v>
          </cell>
          <cell r="R188">
            <v>735.46054665180804</v>
          </cell>
          <cell r="S188">
            <v>762.55848054657395</v>
          </cell>
          <cell r="T188">
            <v>532.69183838744596</v>
          </cell>
          <cell r="U188">
            <v>508.46752873779599</v>
          </cell>
          <cell r="V188">
            <v>695.61493393181399</v>
          </cell>
          <cell r="W188">
            <v>1104.2876387050801</v>
          </cell>
          <cell r="X188">
            <v>2652.0693779652202</v>
          </cell>
          <cell r="Y188">
            <v>893.90107683270196</v>
          </cell>
          <cell r="Z188">
            <v>400.66124570296301</v>
          </cell>
          <cell r="AA188">
            <v>387.97927137988398</v>
          </cell>
          <cell r="AB188">
            <v>472.23114480833601</v>
          </cell>
          <cell r="AC188">
            <v>985.18829256569768</v>
          </cell>
        </row>
      </sheetData>
      <sheetData sheetId="6"/>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PI"/>
      <sheetName val="CPI graph"/>
      <sheetName val="NA86-87n"/>
      <sheetName val="NA86-87r"/>
      <sheetName val="Aggrn"/>
      <sheetName val="Aggrr"/>
      <sheetName val="Deflators"/>
      <sheetName val="Assum"/>
      <sheetName val="Input-Output"/>
      <sheetName val="NA"/>
      <sheetName val="NA (2)"/>
      <sheetName val="Input"/>
      <sheetName val="output_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erie mensual"/>
      <sheetName val="Codigos"/>
      <sheetName val="Fax a envi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sheetName val="GROWTH"/>
      <sheetName val="LONGGDP"/>
      <sheetName val="LONGGDP.XLS"/>
    </sheetNames>
    <definedNames>
      <definedName name="goafrica"/>
      <definedName name="goasia"/>
      <definedName name="goeeup"/>
      <definedName name="goeurope"/>
      <definedName name="golamerica"/>
      <definedName name="gomeast"/>
      <definedName name="gooecd"/>
      <definedName name="goopec"/>
      <definedName name="gosummary"/>
    </definedNames>
    <sheetDataSet>
      <sheetData sheetId="0" refreshError="1"/>
      <sheetData sheetId="1" refreshError="1"/>
      <sheetData sheetId="2" refreshError="1"/>
      <sheetData sheetId="3"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Base Datos"/>
      <sheetName val="Codi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 val="RED Table 20"/>
      <sheetName val="J(Priv.Cap)"/>
      <sheetName val="Supuestos "/>
      <sheetName val="SNF Córd"/>
      <sheetName val="GG Table"/>
    </sheetNames>
    <sheetDataSet>
      <sheetData sheetId="0" refreshError="1"/>
      <sheetData sheetId="1" refreshError="1"/>
      <sheetData sheetId="2" refreshError="1"/>
      <sheetData sheetId="3" refreshError="1">
        <row r="63">
          <cell r="F63">
            <v>398.92469362284851</v>
          </cell>
          <cell r="G63">
            <v>390.3445880054187</v>
          </cell>
          <cell r="H63">
            <v>369.94483896491067</v>
          </cell>
          <cell r="I63">
            <v>416.18840851382629</v>
          </cell>
          <cell r="J63">
            <v>457.05600991675692</v>
          </cell>
          <cell r="K63">
            <v>501.64190103334414</v>
          </cell>
          <cell r="L63">
            <v>547.08893475800187</v>
          </cell>
          <cell r="M63">
            <v>590.91473885820994</v>
          </cell>
          <cell r="N63">
            <v>634.1496193907401</v>
          </cell>
          <cell r="O63">
            <v>681.25860567022914</v>
          </cell>
          <cell r="P63">
            <v>732.71430819749457</v>
          </cell>
          <cell r="Q63">
            <v>789.06737650136802</v>
          </cell>
          <cell r="R63">
            <v>850.96199324643817</v>
          </cell>
          <cell r="S63">
            <v>919.15470439392197</v>
          </cell>
          <cell r="T63">
            <v>994.53732625926273</v>
          </cell>
          <cell r="U63">
            <v>1078.1648367176033</v>
          </cell>
          <cell r="V63">
            <v>1171.2893617536934</v>
          </cell>
          <cell r="W63">
            <v>1275.401618517642</v>
          </cell>
          <cell r="X63">
            <v>1392.2814824314346</v>
          </cell>
          <cell r="Y63">
            <v>1495.9356791310786</v>
          </cell>
          <cell r="Z63">
            <v>1607.4926570315072</v>
          </cell>
        </row>
        <row r="64">
          <cell r="F64">
            <v>388.70685103639443</v>
          </cell>
          <cell r="G64">
            <v>378.08559173457797</v>
          </cell>
          <cell r="H64">
            <v>386.40470686439267</v>
          </cell>
          <cell r="I64">
            <v>392.15927849471854</v>
          </cell>
          <cell r="J64">
            <v>414.39641913183124</v>
          </cell>
          <cell r="K64">
            <v>458.29543982130912</v>
          </cell>
          <cell r="L64">
            <v>501.92894856936761</v>
          </cell>
          <cell r="M64">
            <v>546.54852488318522</v>
          </cell>
          <cell r="N64">
            <v>590.71776433565071</v>
          </cell>
          <cell r="O64">
            <v>635.4409879730598</v>
          </cell>
          <cell r="P64">
            <v>682.70751108615457</v>
          </cell>
          <cell r="Q64">
            <v>734.34676345636399</v>
          </cell>
          <cell r="R64">
            <v>790.91455931510029</v>
          </cell>
          <cell r="S64">
            <v>853.06135804724272</v>
          </cell>
          <cell r="T64">
            <v>921.55134129987437</v>
          </cell>
          <cell r="U64">
            <v>997.28562245692922</v>
          </cell>
          <cell r="V64">
            <v>1081.3305082435197</v>
          </cell>
          <cell r="W64">
            <v>1174.9519389963129</v>
          </cell>
          <cell r="X64">
            <v>1279.6574875675899</v>
          </cell>
          <cell r="Y64">
            <v>1387.8729266933851</v>
          </cell>
          <cell r="Z64">
            <v>1498.5699395313402</v>
          </cell>
        </row>
        <row r="65">
          <cell r="F65">
            <v>375.67465338515461</v>
          </cell>
          <cell r="G65">
            <v>369.74278459770113</v>
          </cell>
          <cell r="H65">
            <v>414.54759116296265</v>
          </cell>
          <cell r="I65">
            <v>502.14824780430001</v>
          </cell>
          <cell r="J65">
            <v>552.41453056726687</v>
          </cell>
          <cell r="K65">
            <v>605.03450813400559</v>
          </cell>
          <cell r="L65">
            <v>663.35128559980114</v>
          </cell>
          <cell r="M65">
            <v>720.43470587822742</v>
          </cell>
          <cell r="N65">
            <v>782.66323612366398</v>
          </cell>
          <cell r="O65">
            <v>850.5206920697492</v>
          </cell>
          <cell r="P65">
            <v>924.5380674180343</v>
          </cell>
          <cell r="Q65">
            <v>1005.298272227948</v>
          </cell>
          <cell r="R65">
            <v>1093.4413583594865</v>
          </cell>
          <cell r="S65">
            <v>1189.670282927563</v>
          </cell>
          <cell r="T65">
            <v>1294.757266130832</v>
          </cell>
          <cell r="U65">
            <v>1409.5508058006405</v>
          </cell>
          <cell r="V65">
            <v>1534.9834176400625</v>
          </cell>
          <cell r="W65">
            <v>1672.0801774580191</v>
          </cell>
          <cell r="X65">
            <v>1821.9681498261834</v>
          </cell>
          <cell r="Y65">
            <v>1985.8867965818254</v>
          </cell>
          <cell r="Z65">
            <v>2166.3274274215751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6">
          <cell r="B6">
            <v>9.7895239624497723</v>
          </cell>
          <cell r="C6">
            <v>10.536580419328409</v>
          </cell>
          <cell r="D6">
            <v>12.322014895338034</v>
          </cell>
          <cell r="E6">
            <v>13.931538384991702</v>
          </cell>
          <cell r="F6">
            <v>14.951369510916095</v>
          </cell>
          <cell r="G6">
            <v>15.80741952254721</v>
          </cell>
          <cell r="H6">
            <v>16.824232097421074</v>
          </cell>
          <cell r="I6">
            <v>16.940962529254382</v>
          </cell>
          <cell r="J6">
            <v>17.651757257403741</v>
          </cell>
          <cell r="K6">
            <v>18.0825900496698</v>
          </cell>
          <cell r="L6">
            <v>19.163894967224586</v>
          </cell>
          <cell r="M6">
            <v>19.719354958531532</v>
          </cell>
          <cell r="N6">
            <v>20.406499556282899</v>
          </cell>
          <cell r="O6">
            <v>21.473736747677414</v>
          </cell>
          <cell r="P6">
            <v>21.735440614596104</v>
          </cell>
          <cell r="Q6">
            <v>21.861286384274504</v>
          </cell>
          <cell r="R6">
            <v>22.023679406049009</v>
          </cell>
          <cell r="S6">
            <v>22.093449810988211</v>
          </cell>
          <cell r="T6">
            <v>22.09040657523715</v>
          </cell>
          <cell r="U6">
            <v>21.941000813779468</v>
          </cell>
        </row>
        <row r="7">
          <cell r="B7">
            <v>0</v>
          </cell>
        </row>
        <row r="8">
          <cell r="B8">
            <v>5.7197956309893003</v>
          </cell>
          <cell r="C8">
            <v>6.3459703190224372</v>
          </cell>
          <cell r="D8">
            <v>8.183251093027085</v>
          </cell>
          <cell r="E8">
            <v>9.8573178090795608</v>
          </cell>
          <cell r="F8">
            <v>10.953956577798291</v>
          </cell>
          <cell r="G8">
            <v>11.895350559923006</v>
          </cell>
          <cell r="H8">
            <v>13.002897573446859</v>
          </cell>
          <cell r="I8">
            <v>13.219785008545541</v>
          </cell>
          <cell r="J8">
            <v>14.031852184421894</v>
          </cell>
          <cell r="K8">
            <v>14.571273332766769</v>
          </cell>
          <cell r="L8">
            <v>15.764243565242634</v>
          </cell>
          <cell r="M8">
            <v>16.440573920215503</v>
          </cell>
          <cell r="N8">
            <v>17.25438267586685</v>
          </cell>
          <cell r="O8">
            <v>18.45289360312438</v>
          </cell>
          <cell r="P8">
            <v>18.854611088061823</v>
          </cell>
          <cell r="Q8">
            <v>19.123555347028557</v>
          </cell>
          <cell r="R8">
            <v>19.430894343356339</v>
          </cell>
          <cell r="S8">
            <v>19.64778177845503</v>
          </cell>
          <cell r="T8">
            <v>19.793209551552135</v>
          </cell>
          <cell r="U8">
            <v>19.793209551552131</v>
          </cell>
        </row>
        <row r="9">
          <cell r="B9">
            <v>4.0697283314604711</v>
          </cell>
          <cell r="C9">
            <v>4.1906101003059719</v>
          </cell>
          <cell r="D9">
            <v>4.1387638023109483</v>
          </cell>
          <cell r="E9">
            <v>4.0742205759121415</v>
          </cell>
          <cell r="F9">
            <v>3.9974129331178037</v>
          </cell>
          <cell r="G9">
            <v>3.912068962624204</v>
          </cell>
          <cell r="H9">
            <v>3.8213345239742158</v>
          </cell>
          <cell r="I9">
            <v>3.72117752070884</v>
          </cell>
          <cell r="J9">
            <v>3.6199050729818465</v>
          </cell>
          <cell r="K9">
            <v>3.5113167169030328</v>
          </cell>
          <cell r="L9">
            <v>3.3996514019819526</v>
          </cell>
          <cell r="M9">
            <v>3.2787810383160307</v>
          </cell>
          <cell r="N9">
            <v>3.1521168804160498</v>
          </cell>
          <cell r="O9">
            <v>3.0208431445530355</v>
          </cell>
          <cell r="P9">
            <v>2.8808295265342831</v>
          </cell>
          <cell r="Q9">
            <v>2.7377310372459482</v>
          </cell>
          <cell r="R9">
            <v>2.5927850626926685</v>
          </cell>
          <cell r="S9">
            <v>2.4456680325331823</v>
          </cell>
          <cell r="T9">
            <v>2.2971970236850145</v>
          </cell>
          <cell r="U9">
            <v>2.1477912622273365</v>
          </cell>
        </row>
        <row r="11">
          <cell r="B11">
            <v>9.7895239624497705</v>
          </cell>
          <cell r="C11">
            <v>6.5509060187601946</v>
          </cell>
          <cell r="D11">
            <v>6.1129759254928917</v>
          </cell>
          <cell r="E11">
            <v>6.9114637075106451</v>
          </cell>
          <cell r="F11">
            <v>7.4174039432429346</v>
          </cell>
          <cell r="G11">
            <v>7.8420920447074769</v>
          </cell>
          <cell r="H11">
            <v>8.3465347713019789</v>
          </cell>
          <cell r="I11">
            <v>8.4044449690764811</v>
          </cell>
          <cell r="J11">
            <v>8.7570716375272895</v>
          </cell>
          <cell r="K11">
            <v>8.9708086366630191</v>
          </cell>
          <cell r="L11">
            <v>9.5072461418335674</v>
          </cell>
          <cell r="M11">
            <v>9.7828109405515544</v>
          </cell>
          <cell r="N11">
            <v>10.123704732603034</v>
          </cell>
          <cell r="O11">
            <v>10.653163211041788</v>
          </cell>
          <cell r="P11">
            <v>10.782995016283934</v>
          </cell>
          <cell r="Q11">
            <v>17.472441170832887</v>
          </cell>
          <cell r="R11">
            <v>22.023679406049009</v>
          </cell>
          <cell r="S11">
            <v>22.093449810988211</v>
          </cell>
          <cell r="T11">
            <v>22.09040657523715</v>
          </cell>
          <cell r="U11">
            <v>21.941000813779468</v>
          </cell>
        </row>
        <row r="12">
          <cell r="B12">
            <v>0</v>
          </cell>
        </row>
        <row r="13">
          <cell r="B13">
            <v>5.7197956309893003</v>
          </cell>
          <cell r="C13">
            <v>3.94547884639098</v>
          </cell>
          <cell r="D13">
            <v>4.0597270291293244</v>
          </cell>
          <cell r="E13">
            <v>4.8902348332360646</v>
          </cell>
          <cell r="F13">
            <v>5.4342794922533226</v>
          </cell>
          <cell r="G13">
            <v>5.9013069060336401</v>
          </cell>
          <cell r="H13">
            <v>6.4507631668424477</v>
          </cell>
          <cell r="I13">
            <v>6.5583614517464666</v>
          </cell>
          <cell r="J13">
            <v>6.9612295815271974</v>
          </cell>
          <cell r="K13">
            <v>7.228837478575068</v>
          </cell>
          <cell r="L13">
            <v>7.8206723670163845</v>
          </cell>
          <cell r="M13">
            <v>8.1562011918673782</v>
          </cell>
          <cell r="N13">
            <v>8.5599333228140946</v>
          </cell>
          <cell r="O13">
            <v>9.1545169608794392</v>
          </cell>
          <cell r="P13">
            <v>9.3538097985468589</v>
          </cell>
          <cell r="Q13">
            <v>15.284333680312468</v>
          </cell>
          <cell r="R13">
            <v>19.430894343356339</v>
          </cell>
          <cell r="S13">
            <v>19.64778177845503</v>
          </cell>
          <cell r="T13">
            <v>19.793209551552135</v>
          </cell>
          <cell r="U13">
            <v>19.793209551552131</v>
          </cell>
        </row>
        <row r="14">
          <cell r="B14">
            <v>4.0697283314604711</v>
          </cell>
          <cell r="C14">
            <v>2.6054271723692151</v>
          </cell>
          <cell r="D14">
            <v>2.0532488963635669</v>
          </cell>
          <cell r="E14">
            <v>2.0212288742745801</v>
          </cell>
          <cell r="F14">
            <v>1.983124450989612</v>
          </cell>
          <cell r="G14">
            <v>1.9407851386738368</v>
          </cell>
          <cell r="H14">
            <v>1.8957716044595307</v>
          </cell>
          <cell r="I14">
            <v>1.8460835173300143</v>
          </cell>
          <cell r="J14">
            <v>1.7958420560000923</v>
          </cell>
          <cell r="K14">
            <v>1.7419711580879511</v>
          </cell>
          <cell r="L14">
            <v>1.6865737748171836</v>
          </cell>
          <cell r="M14">
            <v>1.6266097486841768</v>
          </cell>
          <cell r="N14">
            <v>1.5637714097889395</v>
          </cell>
          <cell r="O14">
            <v>1.4986462501623485</v>
          </cell>
          <cell r="P14">
            <v>1.4291852177370741</v>
          </cell>
          <cell r="Q14">
            <v>2.1881074905204212</v>
          </cell>
          <cell r="R14">
            <v>2.5927850626926685</v>
          </cell>
          <cell r="S14">
            <v>2.4456680325331823</v>
          </cell>
          <cell r="T14">
            <v>2.2971970236850145</v>
          </cell>
          <cell r="U14">
            <v>2.1477912622273365</v>
          </cell>
        </row>
        <row r="16">
          <cell r="B16">
            <v>0</v>
          </cell>
          <cell r="C16">
            <v>3.9856744005682141</v>
          </cell>
          <cell r="D16">
            <v>6.2090389698451425</v>
          </cell>
          <cell r="E16">
            <v>7.0200746774810572</v>
          </cell>
          <cell r="F16">
            <v>7.5339655676731603</v>
          </cell>
          <cell r="G16">
            <v>7.9653274778397334</v>
          </cell>
          <cell r="H16">
            <v>8.4776973261190953</v>
          </cell>
          <cell r="I16">
            <v>8.5365175601779004</v>
          </cell>
          <cell r="J16">
            <v>8.8946856198764497</v>
          </cell>
          <cell r="K16">
            <v>9.1117814130067813</v>
          </cell>
          <cell r="L16">
            <v>9.6566488253910183</v>
          </cell>
          <cell r="M16">
            <v>9.936544017979978</v>
          </cell>
          <cell r="N16">
            <v>10.282794823679867</v>
          </cell>
          <cell r="O16">
            <v>10.820573536635628</v>
          </cell>
          <cell r="P16">
            <v>10.952445598312174</v>
          </cell>
          <cell r="Q16">
            <v>4.3888452134416163</v>
          </cell>
          <cell r="R16">
            <v>0</v>
          </cell>
          <cell r="S16">
            <v>0</v>
          </cell>
          <cell r="T16">
            <v>0</v>
          </cell>
          <cell r="U16">
            <v>0</v>
          </cell>
        </row>
        <row r="17">
          <cell r="B17">
            <v>0</v>
          </cell>
          <cell r="C17">
            <v>2.4004914726314572</v>
          </cell>
          <cell r="D17">
            <v>4.1235240638977606</v>
          </cell>
          <cell r="E17">
            <v>4.9670829758434962</v>
          </cell>
          <cell r="F17">
            <v>5.5196770855449682</v>
          </cell>
          <cell r="G17">
            <v>5.9940436538893662</v>
          </cell>
          <cell r="H17">
            <v>6.5521344066044112</v>
          </cell>
          <cell r="I17">
            <v>6.6614235567990745</v>
          </cell>
          <cell r="J17">
            <v>7.0706226028946961</v>
          </cell>
          <cell r="K17">
            <v>7.3424358541917005</v>
          </cell>
          <cell r="L17">
            <v>7.9435711982262491</v>
          </cell>
          <cell r="M17">
            <v>8.2843727283481243</v>
          </cell>
          <cell r="N17">
            <v>8.6944493530527556</v>
          </cell>
          <cell r="O17">
            <v>9.298376642244941</v>
          </cell>
          <cell r="P17">
            <v>9.5008012895149641</v>
          </cell>
          <cell r="Q17">
            <v>3.8392216667160888</v>
          </cell>
          <cell r="R17">
            <v>0</v>
          </cell>
          <cell r="S17">
            <v>0</v>
          </cell>
          <cell r="T17">
            <v>0</v>
          </cell>
          <cell r="U17">
            <v>0</v>
          </cell>
        </row>
        <row r="18">
          <cell r="B18">
            <v>0</v>
          </cell>
          <cell r="C18">
            <v>1.5851829279367569</v>
          </cell>
          <cell r="D18">
            <v>2.0855149059473814</v>
          </cell>
          <cell r="E18">
            <v>2.0529917016375614</v>
          </cell>
          <cell r="F18">
            <v>2.0142884821281917</v>
          </cell>
          <cell r="G18">
            <v>1.9712838239503672</v>
          </cell>
          <cell r="H18">
            <v>1.9255629195146851</v>
          </cell>
          <cell r="I18">
            <v>1.8750940033788257</v>
          </cell>
          <cell r="J18">
            <v>1.8240630169817542</v>
          </cell>
          <cell r="K18">
            <v>1.7693455588150817</v>
          </cell>
          <cell r="L18">
            <v>1.713077627164769</v>
          </cell>
          <cell r="M18">
            <v>1.6521712896318539</v>
          </cell>
          <cell r="N18">
            <v>1.5883454706271103</v>
          </cell>
          <cell r="O18">
            <v>1.5221968943906869</v>
          </cell>
          <cell r="P18">
            <v>1.4516443087972091</v>
          </cell>
          <cell r="Q18">
            <v>0.54962354672552705</v>
          </cell>
          <cell r="R18">
            <v>0</v>
          </cell>
          <cell r="S18">
            <v>0</v>
          </cell>
          <cell r="T18">
            <v>0</v>
          </cell>
          <cell r="U18">
            <v>0</v>
          </cell>
        </row>
        <row r="22">
          <cell r="B22">
            <v>0</v>
          </cell>
          <cell r="C22">
            <v>37.827020171144447</v>
          </cell>
          <cell r="D22">
            <v>50.389802500517163</v>
          </cell>
          <cell r="E22">
            <v>50.389802500517163</v>
          </cell>
          <cell r="F22">
            <v>50.389802500517163</v>
          </cell>
          <cell r="G22">
            <v>50.389802500517163</v>
          </cell>
          <cell r="H22">
            <v>50.389802500517163</v>
          </cell>
          <cell r="I22">
            <v>50.389802500517163</v>
          </cell>
          <cell r="J22">
            <v>50.389802500517163</v>
          </cell>
          <cell r="K22">
            <v>50.389802500517163</v>
          </cell>
          <cell r="L22">
            <v>50.389802500517163</v>
          </cell>
          <cell r="M22">
            <v>50.389802500517163</v>
          </cell>
          <cell r="N22">
            <v>50.389802500517163</v>
          </cell>
          <cell r="O22">
            <v>50.389802500517163</v>
          </cell>
          <cell r="P22">
            <v>50.389802500517163</v>
          </cell>
          <cell r="Q22">
            <v>20.075878135875143</v>
          </cell>
          <cell r="R22">
            <v>0</v>
          </cell>
          <cell r="S22">
            <v>0</v>
          </cell>
          <cell r="T22">
            <v>0</v>
          </cell>
          <cell r="U22">
            <v>0</v>
          </cell>
        </row>
        <row r="24">
          <cell r="C24">
            <v>5.6218892883624401</v>
          </cell>
        </row>
        <row r="25">
          <cell r="C25">
            <v>6.6599015428275399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emandas Detalladas"/>
      <sheetName val="Demandas Consolidadas"/>
      <sheetName val="Dashboard Regional"/>
      <sheetName val="Dashboard Provincial"/>
      <sheetName val="Master"/>
      <sheetName val="Geografia"/>
      <sheetName val="Gobierno"/>
      <sheetName val="Regional Dashboard Data"/>
      <sheetName val="Provincial Dashboard Data"/>
      <sheetName val="Log"/>
      <sheetName val="Formato Reporte Sectoriales"/>
      <sheetName val="Formato Consolidacion Provincia"/>
      <sheetName val="Formato Demandas Consolidada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 val="RES"/>
      <sheetName val="tab 14"/>
      <sheetName val="tab 3"/>
      <sheetName val="Codigos"/>
      <sheetName val="BD"/>
      <sheetName val="BASE"/>
    </sheetNames>
    <sheetDataSet>
      <sheetData sheetId="0" refreshError="1"/>
      <sheetData sheetId="1" refreshError="1"/>
      <sheetData sheetId="2" refreshError="1">
        <row r="3">
          <cell r="C3">
            <v>10970</v>
          </cell>
          <cell r="D3" t="str">
            <v>XDR</v>
          </cell>
          <cell r="E3" t="str">
            <v xml:space="preserve">2ND BOUGOURIBA AGRICUL DEV    </v>
          </cell>
          <cell r="F3" t="str">
            <v>Sum of prp</v>
          </cell>
          <cell r="G3">
            <v>47558</v>
          </cell>
        </row>
        <row r="4">
          <cell r="C4">
            <v>16070</v>
          </cell>
          <cell r="D4" t="str">
            <v>XDR</v>
          </cell>
          <cell r="E4" t="str">
            <v xml:space="preserve">HEALTH SERVICES DEVELOPMENT   </v>
          </cell>
          <cell r="F4" t="str">
            <v>Sum of prp</v>
          </cell>
          <cell r="G4">
            <v>131366</v>
          </cell>
        </row>
        <row r="5">
          <cell r="C5">
            <v>19790</v>
          </cell>
          <cell r="D5" t="str">
            <v>XDR</v>
          </cell>
          <cell r="E5" t="str">
            <v xml:space="preserve">AGRICULTURAL SERVICES         </v>
          </cell>
          <cell r="F5" t="str">
            <v>Sum of prp</v>
          </cell>
          <cell r="G5">
            <v>309693</v>
          </cell>
        </row>
        <row r="6">
          <cell r="C6">
            <v>20670</v>
          </cell>
          <cell r="D6" t="str">
            <v>XDR</v>
          </cell>
          <cell r="E6" t="str">
            <v xml:space="preserve">SECOND URBAN                  </v>
          </cell>
          <cell r="F6" t="str">
            <v>Sum of prp</v>
          </cell>
          <cell r="G6">
            <v>180000</v>
          </cell>
        </row>
        <row r="7">
          <cell r="C7">
            <v>20671</v>
          </cell>
          <cell r="D7" t="str">
            <v>XDR</v>
          </cell>
          <cell r="E7" t="str">
            <v xml:space="preserve">SECOND URBAN                  </v>
          </cell>
          <cell r="F7" t="str">
            <v>Sum of prp</v>
          </cell>
          <cell r="G7">
            <v>62774</v>
          </cell>
        </row>
        <row r="8">
          <cell r="C8">
            <v>22290</v>
          </cell>
          <cell r="D8" t="str">
            <v>XDR</v>
          </cell>
          <cell r="E8" t="str">
            <v xml:space="preserve">ENVIRONMENTAL MANAGEMENT      </v>
          </cell>
          <cell r="F8" t="str">
            <v>Sum of prp</v>
          </cell>
          <cell r="G8">
            <v>0</v>
          </cell>
        </row>
        <row r="9">
          <cell r="C9">
            <v>22440</v>
          </cell>
          <cell r="D9" t="str">
            <v>XDR</v>
          </cell>
          <cell r="E9" t="str">
            <v xml:space="preserve">FOURTH EDUCATION              </v>
          </cell>
          <cell r="F9" t="str">
            <v>Sum of prp</v>
          </cell>
          <cell r="G9">
            <v>0</v>
          </cell>
        </row>
        <row r="10">
          <cell r="C10">
            <v>23780</v>
          </cell>
          <cell r="D10" t="str">
            <v>XDR</v>
          </cell>
          <cell r="E10" t="str">
            <v xml:space="preserve">PUBLIC INSTITUTIONAL DEV      </v>
          </cell>
          <cell r="F10" t="str">
            <v>Sum of prp</v>
          </cell>
          <cell r="G10">
            <v>0</v>
          </cell>
        </row>
        <row r="11">
          <cell r="C11">
            <v>23810</v>
          </cell>
          <cell r="D11" t="str">
            <v>XDR</v>
          </cell>
          <cell r="E11" t="str">
            <v>AGRICULTURAL SECTOR ADJUSTMENT</v>
          </cell>
          <cell r="F11" t="str">
            <v>Sum of prp</v>
          </cell>
          <cell r="G11">
            <v>0</v>
          </cell>
        </row>
        <row r="12">
          <cell r="C12">
            <v>24140</v>
          </cell>
          <cell r="D12" t="str">
            <v>XDR</v>
          </cell>
          <cell r="E12" t="str">
            <v xml:space="preserve">FOOD SECURITY AND NUTRITION   </v>
          </cell>
          <cell r="F12" t="str">
            <v>Sum of prp</v>
          </cell>
          <cell r="G12">
            <v>0</v>
          </cell>
        </row>
        <row r="13">
          <cell r="C13">
            <v>24720</v>
          </cell>
          <cell r="D13" t="str">
            <v>XDR</v>
          </cell>
          <cell r="E13" t="str">
            <v xml:space="preserve">PRIVATE SECTOR ASSISTANCE     </v>
          </cell>
          <cell r="F13" t="str">
            <v>Sum of prp</v>
          </cell>
          <cell r="G13">
            <v>0</v>
          </cell>
        </row>
        <row r="14">
          <cell r="C14">
            <v>25190</v>
          </cell>
          <cell r="D14" t="str">
            <v>XDR</v>
          </cell>
          <cell r="E14" t="str">
            <v xml:space="preserve">WATER SUPPLY ENGINEERING      </v>
          </cell>
          <cell r="F14" t="str">
            <v>Sum of prp</v>
          </cell>
          <cell r="G14">
            <v>0</v>
          </cell>
        </row>
        <row r="15">
          <cell r="C15">
            <v>25900</v>
          </cell>
          <cell r="D15" t="str">
            <v>XDR</v>
          </cell>
          <cell r="E15" t="str">
            <v xml:space="preserve">ECONOMIC RECOVERY             </v>
          </cell>
          <cell r="F15" t="str">
            <v>Sum of prp</v>
          </cell>
          <cell r="G15">
            <v>0</v>
          </cell>
        </row>
        <row r="16">
          <cell r="C16">
            <v>25950</v>
          </cell>
          <cell r="D16" t="str">
            <v>XDR</v>
          </cell>
          <cell r="E16" t="str">
            <v xml:space="preserve">HEALTH AND NUTRITION          </v>
          </cell>
          <cell r="F16" t="str">
            <v>Sum of prp</v>
          </cell>
          <cell r="G16">
            <v>0</v>
          </cell>
        </row>
        <row r="17">
          <cell r="C17">
            <v>26190</v>
          </cell>
          <cell r="D17" t="str">
            <v>XDR</v>
          </cell>
          <cell r="E17" t="str">
            <v xml:space="preserve">POPULATION AND AIDS CONTROL   </v>
          </cell>
          <cell r="F17" t="str">
            <v>Sum of prp</v>
          </cell>
          <cell r="G17">
            <v>0</v>
          </cell>
        </row>
        <row r="18">
          <cell r="C18">
            <v>31410</v>
          </cell>
          <cell r="D18" t="str">
            <v>XDR</v>
          </cell>
          <cell r="E18" t="str">
            <v xml:space="preserve">ECONOMIC MGMNT REFORM SUPPORT </v>
          </cell>
          <cell r="F18" t="str">
            <v>Sum of prp</v>
          </cell>
          <cell r="G18">
            <v>0</v>
          </cell>
        </row>
        <row r="19">
          <cell r="C19">
            <v>32990</v>
          </cell>
          <cell r="D19" t="str">
            <v>XDR</v>
          </cell>
          <cell r="E19" t="str">
            <v xml:space="preserve">THIRD STRUCTURAL ADJUSTMENT   </v>
          </cell>
          <cell r="F19" t="str">
            <v>Sum of prp</v>
          </cell>
          <cell r="G19">
            <v>0</v>
          </cell>
        </row>
        <row r="20">
          <cell r="C20">
            <v>7060</v>
          </cell>
          <cell r="D20" t="str">
            <v>USD</v>
          </cell>
          <cell r="E20" t="str">
            <v xml:space="preserve">WEST VOLTA AGRICULTURAL DEV.  </v>
          </cell>
          <cell r="F20" t="str">
            <v>Sum of prp</v>
          </cell>
          <cell r="G20">
            <v>54000</v>
          </cell>
        </row>
        <row r="21">
          <cell r="C21">
            <v>7440</v>
          </cell>
          <cell r="D21" t="str">
            <v>USD</v>
          </cell>
          <cell r="E21" t="str">
            <v xml:space="preserve">REGIONAL RAILWAY              </v>
          </cell>
          <cell r="F21" t="str">
            <v>Sum of prp</v>
          </cell>
          <cell r="G21">
            <v>78000</v>
          </cell>
        </row>
        <row r="22">
          <cell r="C22">
            <v>7660</v>
          </cell>
          <cell r="D22" t="str">
            <v>USD</v>
          </cell>
          <cell r="E22" t="str">
            <v xml:space="preserve">URBAN DEVELOPMENT             </v>
          </cell>
          <cell r="F22" t="str">
            <v>Sum of prp</v>
          </cell>
          <cell r="G22">
            <v>122915</v>
          </cell>
        </row>
        <row r="23">
          <cell r="C23">
            <v>10130</v>
          </cell>
          <cell r="D23" t="str">
            <v>USD</v>
          </cell>
          <cell r="E23" t="str">
            <v xml:space="preserve">NIENA DIONKELE RICE DEV.      </v>
          </cell>
          <cell r="F23" t="str">
            <v>Sum of prp</v>
          </cell>
          <cell r="G23">
            <v>18360</v>
          </cell>
        </row>
        <row r="24">
          <cell r="C24">
            <v>12840</v>
          </cell>
          <cell r="D24" t="str">
            <v>XDR</v>
          </cell>
          <cell r="E24" t="str">
            <v xml:space="preserve">VOLTA NOIRE AGRICULTURAL DEV. </v>
          </cell>
          <cell r="F24" t="str">
            <v>Sum of prp</v>
          </cell>
          <cell r="G24">
            <v>11434</v>
          </cell>
        </row>
        <row r="25">
          <cell r="C25">
            <v>12850</v>
          </cell>
          <cell r="D25" t="str">
            <v>XDR</v>
          </cell>
          <cell r="E25" t="str">
            <v>HAUTS-BASSINS AGRICULTURAL DEV</v>
          </cell>
          <cell r="F25" t="str">
            <v>Sum of prp</v>
          </cell>
          <cell r="G25">
            <v>8053</v>
          </cell>
        </row>
        <row r="26">
          <cell r="C26">
            <v>12930</v>
          </cell>
          <cell r="D26" t="str">
            <v>XDR</v>
          </cell>
          <cell r="E26" t="str">
            <v xml:space="preserve">KOUDOUGOU PILOT AGRICULTURAL  </v>
          </cell>
          <cell r="F26" t="str">
            <v>Sum of prp</v>
          </cell>
          <cell r="G26">
            <v>22294</v>
          </cell>
        </row>
        <row r="27">
          <cell r="C27">
            <v>14820</v>
          </cell>
          <cell r="D27" t="str">
            <v>XDR</v>
          </cell>
          <cell r="E27" t="str">
            <v xml:space="preserve">MINING EXPLOR. &amp; TECH ASSIST  </v>
          </cell>
          <cell r="F27" t="str">
            <v>Sum of prp</v>
          </cell>
          <cell r="G27">
            <v>25068</v>
          </cell>
        </row>
        <row r="28">
          <cell r="C28">
            <v>1410</v>
          </cell>
          <cell r="D28" t="str">
            <v>USD</v>
          </cell>
          <cell r="E28" t="str">
            <v xml:space="preserve">TELECOMMUNICATIONS            </v>
          </cell>
          <cell r="F28" t="str">
            <v>Sum of prp</v>
          </cell>
          <cell r="G28">
            <v>13020.08</v>
          </cell>
        </row>
        <row r="29">
          <cell r="C29">
            <v>2250</v>
          </cell>
          <cell r="D29" t="str">
            <v>USD</v>
          </cell>
          <cell r="E29" t="str">
            <v xml:space="preserve">COTTON                        </v>
          </cell>
          <cell r="F29" t="str">
            <v>Sum of prp</v>
          </cell>
          <cell r="G29">
            <v>95048.55</v>
          </cell>
        </row>
        <row r="30">
          <cell r="C30">
            <v>3161</v>
          </cell>
          <cell r="D30" t="str">
            <v>USD</v>
          </cell>
          <cell r="E30" t="str">
            <v xml:space="preserve">ROAD                          </v>
          </cell>
          <cell r="F30" t="str">
            <v>Sum of prp</v>
          </cell>
          <cell r="G30">
            <v>42000</v>
          </cell>
        </row>
        <row r="31">
          <cell r="C31">
            <v>3162</v>
          </cell>
          <cell r="D31" t="str">
            <v>USD</v>
          </cell>
          <cell r="E31" t="str">
            <v xml:space="preserve">ROAD                          </v>
          </cell>
          <cell r="F31" t="str">
            <v>Sum of prp</v>
          </cell>
          <cell r="G31">
            <v>20250</v>
          </cell>
        </row>
        <row r="32">
          <cell r="C32">
            <v>3170</v>
          </cell>
          <cell r="D32" t="str">
            <v>USD</v>
          </cell>
          <cell r="E32" t="str">
            <v xml:space="preserve">RURAL DEVELOPMENT FUND        </v>
          </cell>
          <cell r="F32" t="str">
            <v>Sum of prp</v>
          </cell>
          <cell r="G32">
            <v>33000</v>
          </cell>
        </row>
        <row r="33">
          <cell r="C33">
            <v>4300</v>
          </cell>
          <cell r="D33" t="str">
            <v>USD</v>
          </cell>
          <cell r="E33" t="str">
            <v xml:space="preserve">EDUCATION                     </v>
          </cell>
          <cell r="F33" t="str">
            <v>Sum of prp</v>
          </cell>
          <cell r="G33">
            <v>42750</v>
          </cell>
        </row>
        <row r="34">
          <cell r="C34">
            <v>4310</v>
          </cell>
          <cell r="D34" t="str">
            <v>USD</v>
          </cell>
          <cell r="E34" t="str">
            <v xml:space="preserve">SECOND TELECOMMUNICATIONS     </v>
          </cell>
          <cell r="F34" t="str">
            <v>Sum of prp</v>
          </cell>
          <cell r="G34">
            <v>67500</v>
          </cell>
        </row>
        <row r="35">
          <cell r="C35">
            <v>4960</v>
          </cell>
          <cell r="D35" t="str">
            <v>USD</v>
          </cell>
          <cell r="E35" t="str">
            <v xml:space="preserve">BOUGOURIBA AGRICULTURAL DEV.  </v>
          </cell>
          <cell r="F35" t="str">
            <v>Sum of prp</v>
          </cell>
          <cell r="G35">
            <v>120000</v>
          </cell>
        </row>
        <row r="36">
          <cell r="C36">
            <v>5570</v>
          </cell>
          <cell r="D36" t="str">
            <v>USD</v>
          </cell>
          <cell r="E36" t="str">
            <v xml:space="preserve">LIVESTOCK DEVELOPMENT         </v>
          </cell>
          <cell r="F36" t="str">
            <v>Sum of prp</v>
          </cell>
          <cell r="G36">
            <v>90000</v>
          </cell>
        </row>
        <row r="37">
          <cell r="C37">
            <v>5790</v>
          </cell>
          <cell r="D37" t="str">
            <v>USD</v>
          </cell>
          <cell r="E37" t="str">
            <v xml:space="preserve">RURAL ROADS                   </v>
          </cell>
          <cell r="F37" t="str">
            <v>Sum of prp</v>
          </cell>
          <cell r="G37">
            <v>112410</v>
          </cell>
        </row>
        <row r="38">
          <cell r="C38">
            <v>6400</v>
          </cell>
          <cell r="D38" t="str">
            <v>USD</v>
          </cell>
          <cell r="E38" t="str">
            <v xml:space="preserve">SECOND RURAL DEVELOPMENT FUND </v>
          </cell>
          <cell r="F38" t="str">
            <v>Sum of prp</v>
          </cell>
          <cell r="G38">
            <v>140966</v>
          </cell>
        </row>
        <row r="39">
          <cell r="C39">
            <v>6530</v>
          </cell>
          <cell r="D39" t="str">
            <v>USD</v>
          </cell>
          <cell r="E39" t="str">
            <v xml:space="preserve">THIRD HIGHWAY                 </v>
          </cell>
          <cell r="F39" t="str">
            <v>Sum of prp</v>
          </cell>
          <cell r="G39">
            <v>300000</v>
          </cell>
        </row>
        <row r="40">
          <cell r="C40">
            <v>7590</v>
          </cell>
          <cell r="D40" t="str">
            <v>USD</v>
          </cell>
          <cell r="E40" t="str">
            <v xml:space="preserve">ARTISAN SMALL &amp; MEDIUM SCALE  </v>
          </cell>
          <cell r="F40" t="str">
            <v>Sum of prp</v>
          </cell>
          <cell r="G40">
            <v>47801</v>
          </cell>
        </row>
        <row r="41">
          <cell r="C41">
            <v>9560</v>
          </cell>
          <cell r="D41" t="str">
            <v>USD</v>
          </cell>
          <cell r="E41" t="str">
            <v xml:space="preserve">SECOND EDUCATION              </v>
          </cell>
          <cell r="F41" t="str">
            <v>Sum of prp</v>
          </cell>
          <cell r="G41">
            <v>155903</v>
          </cell>
        </row>
        <row r="42">
          <cell r="C42">
            <v>11640</v>
          </cell>
          <cell r="D42" t="str">
            <v>XDR</v>
          </cell>
          <cell r="E42" t="str">
            <v xml:space="preserve">FOURTH HIGHWAY                </v>
          </cell>
          <cell r="F42" t="str">
            <v>Sum of prp</v>
          </cell>
          <cell r="G42">
            <v>186523</v>
          </cell>
        </row>
        <row r="43">
          <cell r="C43">
            <v>12180</v>
          </cell>
          <cell r="D43" t="str">
            <v>XDR</v>
          </cell>
          <cell r="E43" t="str">
            <v xml:space="preserve">3RD RURAL DEVELOPMENT FUND    </v>
          </cell>
          <cell r="F43" t="str">
            <v>Sum of prp</v>
          </cell>
          <cell r="G43">
            <v>68000</v>
          </cell>
        </row>
        <row r="44">
          <cell r="C44">
            <v>15500</v>
          </cell>
          <cell r="D44" t="str">
            <v>XDR</v>
          </cell>
          <cell r="E44" t="str">
            <v xml:space="preserve">FERTILIZER                    </v>
          </cell>
          <cell r="F44" t="str">
            <v>Sum of prp</v>
          </cell>
          <cell r="G44">
            <v>38375</v>
          </cell>
        </row>
        <row r="45">
          <cell r="C45">
            <v>15980</v>
          </cell>
          <cell r="D45" t="str">
            <v>XDR</v>
          </cell>
          <cell r="E45" t="str">
            <v xml:space="preserve">PRIMARY EDUCATION DEV.        </v>
          </cell>
          <cell r="F45" t="str">
            <v>Sum of prp</v>
          </cell>
          <cell r="G45">
            <v>102242</v>
          </cell>
        </row>
        <row r="46">
          <cell r="C46">
            <v>18960</v>
          </cell>
          <cell r="D46" t="str">
            <v>XDR</v>
          </cell>
          <cell r="E46" t="str">
            <v xml:space="preserve">AGRICULTURAL RESEARCH         </v>
          </cell>
          <cell r="F46" t="str">
            <v>Sum of prp</v>
          </cell>
          <cell r="G46">
            <v>141000</v>
          </cell>
        </row>
        <row r="47">
          <cell r="C47">
            <v>22810</v>
          </cell>
          <cell r="D47" t="str">
            <v>XDR</v>
          </cell>
          <cell r="E47" t="str">
            <v xml:space="preserve">STRUCTURAL ADJUSTMENT         </v>
          </cell>
          <cell r="F47" t="str">
            <v>Sum of prp</v>
          </cell>
          <cell r="G47">
            <v>0</v>
          </cell>
        </row>
        <row r="48">
          <cell r="C48">
            <v>22820</v>
          </cell>
          <cell r="D48" t="str">
            <v>XDR</v>
          </cell>
          <cell r="E48" t="str">
            <v xml:space="preserve">PUBLIC WORKS &amp; EMPLOYMENT     </v>
          </cell>
          <cell r="F48" t="str">
            <v>Sum of prp</v>
          </cell>
          <cell r="G48">
            <v>0</v>
          </cell>
        </row>
        <row r="49">
          <cell r="C49">
            <v>23320</v>
          </cell>
          <cell r="D49" t="str">
            <v>XDR</v>
          </cell>
          <cell r="E49" t="str">
            <v xml:space="preserve">TRANSPORT SECTOR ADJUSTMENT   </v>
          </cell>
          <cell r="F49" t="str">
            <v>Sum of prp</v>
          </cell>
          <cell r="G49">
            <v>0</v>
          </cell>
        </row>
        <row r="50">
          <cell r="C50">
            <v>27280</v>
          </cell>
          <cell r="D50" t="str">
            <v>XDR</v>
          </cell>
          <cell r="E50" t="str">
            <v xml:space="preserve">URBAN ENVIRONMENT             </v>
          </cell>
          <cell r="F50" t="str">
            <v>Sum of prp</v>
          </cell>
          <cell r="G50">
            <v>0</v>
          </cell>
        </row>
        <row r="51">
          <cell r="C51">
            <v>29740</v>
          </cell>
          <cell r="D51" t="str">
            <v>XDR</v>
          </cell>
          <cell r="E51" t="str">
            <v xml:space="preserve">2ND NTL AGRICUL SERVICES      </v>
          </cell>
          <cell r="F51" t="str">
            <v>Sum of prp</v>
          </cell>
          <cell r="G51">
            <v>0</v>
          </cell>
        </row>
        <row r="52">
          <cell r="C52">
            <v>31610</v>
          </cell>
          <cell r="D52" t="str">
            <v>XDR</v>
          </cell>
          <cell r="E52" t="str">
            <v xml:space="preserve">PILOT PRIVATE IRRIGATION DEV  </v>
          </cell>
          <cell r="F52" t="str">
            <v>Sum of prp</v>
          </cell>
          <cell r="G52">
            <v>0</v>
          </cell>
        </row>
        <row r="53">
          <cell r="C53">
            <v>4420</v>
          </cell>
          <cell r="D53" t="str">
            <v>USD</v>
          </cell>
          <cell r="E53" t="str">
            <v xml:space="preserve">DROUGHT RELIEF                </v>
          </cell>
          <cell r="F53" t="str">
            <v>Sum of prp</v>
          </cell>
          <cell r="G53">
            <v>30000</v>
          </cell>
        </row>
        <row r="54">
          <cell r="C54">
            <v>9820</v>
          </cell>
          <cell r="D54" t="str">
            <v>USD</v>
          </cell>
          <cell r="E54" t="str">
            <v xml:space="preserve">FORESTRY                      </v>
          </cell>
          <cell r="F54" t="str">
            <v>Sum of prp</v>
          </cell>
          <cell r="G54">
            <v>72266.36</v>
          </cell>
        </row>
        <row r="55">
          <cell r="C55">
            <v>12350</v>
          </cell>
          <cell r="D55" t="str">
            <v>XDR</v>
          </cell>
          <cell r="E55" t="str">
            <v xml:space="preserve">THIRD TELECOMMUNICATIONS      </v>
          </cell>
          <cell r="F55" t="str">
            <v>Sum of prp</v>
          </cell>
          <cell r="G55">
            <v>74500</v>
          </cell>
        </row>
        <row r="56">
          <cell r="C56" t="str">
            <v>N0070</v>
          </cell>
          <cell r="D56" t="str">
            <v>XDR</v>
          </cell>
          <cell r="E56" t="str">
            <v xml:space="preserve">POST-PRIMARY EDUCATION        </v>
          </cell>
          <cell r="F56" t="str">
            <v>Sum of prp</v>
          </cell>
          <cell r="G56">
            <v>0</v>
          </cell>
        </row>
        <row r="57">
          <cell r="C57" t="str">
            <v>N0290</v>
          </cell>
          <cell r="D57" t="str">
            <v>XDR</v>
          </cell>
          <cell r="E57" t="str">
            <v>MINING SECTOR CAPACITY BUILDIN</v>
          </cell>
          <cell r="F57" t="str">
            <v>Sum of prp</v>
          </cell>
          <cell r="G57">
            <v>0</v>
          </cell>
        </row>
        <row r="58">
          <cell r="C58">
            <v>10970</v>
          </cell>
          <cell r="D58" t="str">
            <v>XDR</v>
          </cell>
          <cell r="E58" t="str">
            <v xml:space="preserve">2ND BOUGOURIBA AGRICUL DEV    </v>
          </cell>
          <cell r="F58" t="str">
            <v>Sum of int</v>
          </cell>
          <cell r="G58">
            <v>32458.562999999998</v>
          </cell>
        </row>
        <row r="59">
          <cell r="C59">
            <v>16070</v>
          </cell>
          <cell r="D59" t="str">
            <v>XDR</v>
          </cell>
          <cell r="E59" t="str">
            <v xml:space="preserve">HEALTH SERVICES DEVELOPMENT   </v>
          </cell>
          <cell r="F59" t="str">
            <v>Sum of int</v>
          </cell>
          <cell r="G59">
            <v>94091.476999999999</v>
          </cell>
        </row>
        <row r="60">
          <cell r="C60">
            <v>19790</v>
          </cell>
          <cell r="D60" t="str">
            <v>XDR</v>
          </cell>
          <cell r="E60" t="str">
            <v xml:space="preserve">AGRICULTURAL SERVICES         </v>
          </cell>
          <cell r="F60" t="str">
            <v>Sum of int</v>
          </cell>
          <cell r="G60">
            <v>113812.308</v>
          </cell>
        </row>
        <row r="61">
          <cell r="C61">
            <v>20670</v>
          </cell>
          <cell r="D61" t="str">
            <v>XDR</v>
          </cell>
          <cell r="E61" t="str">
            <v xml:space="preserve">SECOND URBAN                  </v>
          </cell>
          <cell r="F61" t="str">
            <v>Sum of int</v>
          </cell>
          <cell r="G61">
            <v>67500</v>
          </cell>
        </row>
        <row r="62">
          <cell r="C62">
            <v>20671</v>
          </cell>
          <cell r="D62" t="str">
            <v>XDR</v>
          </cell>
          <cell r="E62" t="str">
            <v xml:space="preserve">SECOND URBAN                  </v>
          </cell>
          <cell r="F62" t="str">
            <v>Sum of int</v>
          </cell>
          <cell r="G62">
            <v>23540.431</v>
          </cell>
        </row>
        <row r="63">
          <cell r="C63">
            <v>22290</v>
          </cell>
          <cell r="D63" t="str">
            <v>XDR</v>
          </cell>
          <cell r="E63" t="str">
            <v xml:space="preserve">ENVIRONMENTAL MANAGEMENT      </v>
          </cell>
          <cell r="F63" t="str">
            <v>Sum of int</v>
          </cell>
          <cell r="G63">
            <v>43125</v>
          </cell>
        </row>
        <row r="64">
          <cell r="C64">
            <v>22440</v>
          </cell>
          <cell r="D64" t="str">
            <v>XDR</v>
          </cell>
          <cell r="E64" t="str">
            <v xml:space="preserve">FOURTH EDUCATION              </v>
          </cell>
          <cell r="F64" t="str">
            <v>Sum of int</v>
          </cell>
          <cell r="G64">
            <v>66584.756999999998</v>
          </cell>
        </row>
        <row r="65">
          <cell r="C65">
            <v>23780</v>
          </cell>
          <cell r="D65" t="str">
            <v>XDR</v>
          </cell>
          <cell r="E65" t="str">
            <v xml:space="preserve">PUBLIC INSTITUTIONAL DEV      </v>
          </cell>
          <cell r="F65" t="str">
            <v>Sum of int</v>
          </cell>
          <cell r="G65">
            <v>30334.752637499998</v>
          </cell>
        </row>
        <row r="66">
          <cell r="C66">
            <v>23810</v>
          </cell>
          <cell r="D66" t="str">
            <v>XDR</v>
          </cell>
          <cell r="E66" t="str">
            <v>AGRICULTURAL SECTOR ADJUSTMENT</v>
          </cell>
          <cell r="F66" t="str">
            <v>Sum of int</v>
          </cell>
          <cell r="G66">
            <v>77250</v>
          </cell>
        </row>
        <row r="67">
          <cell r="C67">
            <v>24140</v>
          </cell>
          <cell r="D67" t="str">
            <v>XDR</v>
          </cell>
          <cell r="E67" t="str">
            <v xml:space="preserve">FOOD SECURITY AND NUTRITION   </v>
          </cell>
          <cell r="F67" t="str">
            <v>Sum of int</v>
          </cell>
          <cell r="G67">
            <v>19919.250712500001</v>
          </cell>
        </row>
        <row r="68">
          <cell r="C68">
            <v>24720</v>
          </cell>
          <cell r="D68" t="str">
            <v>XDR</v>
          </cell>
          <cell r="E68" t="str">
            <v xml:space="preserve">PRIVATE SECTOR ASSISTANCE     </v>
          </cell>
          <cell r="F68" t="str">
            <v>Sum of int</v>
          </cell>
          <cell r="G68">
            <v>10174.854074999999</v>
          </cell>
        </row>
        <row r="69">
          <cell r="C69">
            <v>25190</v>
          </cell>
          <cell r="D69" t="str">
            <v>XDR</v>
          </cell>
          <cell r="E69" t="str">
            <v xml:space="preserve">WATER SUPPLY ENGINEERING      </v>
          </cell>
          <cell r="F69" t="str">
            <v>Sum of int</v>
          </cell>
          <cell r="G69">
            <v>10846.665000000001</v>
          </cell>
        </row>
        <row r="70">
          <cell r="C70">
            <v>25900</v>
          </cell>
          <cell r="D70" t="str">
            <v>XDR</v>
          </cell>
          <cell r="E70" t="str">
            <v xml:space="preserve">ECONOMIC RECOVERY             </v>
          </cell>
          <cell r="F70" t="str">
            <v>Sum of int</v>
          </cell>
          <cell r="G70">
            <v>67500</v>
          </cell>
        </row>
        <row r="71">
          <cell r="C71">
            <v>25950</v>
          </cell>
          <cell r="D71" t="str">
            <v>XDR</v>
          </cell>
          <cell r="E71" t="str">
            <v xml:space="preserve">HEALTH AND NUTRITION          </v>
          </cell>
          <cell r="F71" t="str">
            <v>Sum of int</v>
          </cell>
          <cell r="G71">
            <v>52630.330087499999</v>
          </cell>
        </row>
        <row r="72">
          <cell r="C72">
            <v>26190</v>
          </cell>
          <cell r="D72" t="str">
            <v>XDR</v>
          </cell>
          <cell r="E72" t="str">
            <v xml:space="preserve">POPULATION AND AIDS CONTROL   </v>
          </cell>
          <cell r="F72" t="str">
            <v>Sum of int</v>
          </cell>
          <cell r="G72">
            <v>48396.948675</v>
          </cell>
        </row>
        <row r="73">
          <cell r="C73">
            <v>31410</v>
          </cell>
          <cell r="D73" t="str">
            <v>XDR</v>
          </cell>
          <cell r="E73" t="str">
            <v xml:space="preserve">ECONOMIC MGMNT REFORM SUPPORT </v>
          </cell>
          <cell r="F73" t="str">
            <v>Sum of int</v>
          </cell>
          <cell r="G73">
            <v>41250</v>
          </cell>
        </row>
        <row r="74">
          <cell r="C74">
            <v>32990</v>
          </cell>
          <cell r="D74" t="str">
            <v>XDR</v>
          </cell>
          <cell r="E74" t="str">
            <v xml:space="preserve">THIRD STRUCTURAL ADJUSTMENT   </v>
          </cell>
          <cell r="F74" t="str">
            <v>Sum of int</v>
          </cell>
          <cell r="G74">
            <v>67500</v>
          </cell>
        </row>
        <row r="75">
          <cell r="C75">
            <v>7060</v>
          </cell>
          <cell r="D75" t="str">
            <v>USD</v>
          </cell>
          <cell r="E75" t="str">
            <v xml:space="preserve">WEST VOLTA AGRICULTURAL DEV.  </v>
          </cell>
          <cell r="F75" t="str">
            <v>Sum of int</v>
          </cell>
          <cell r="G75">
            <v>11137.5</v>
          </cell>
        </row>
        <row r="76">
          <cell r="C76">
            <v>7440</v>
          </cell>
          <cell r="D76" t="str">
            <v>USD</v>
          </cell>
          <cell r="E76" t="str">
            <v xml:space="preserve">REGIONAL RAILWAY              </v>
          </cell>
          <cell r="F76" t="str">
            <v>Sum of int</v>
          </cell>
          <cell r="G76">
            <v>16380</v>
          </cell>
        </row>
        <row r="77">
          <cell r="C77">
            <v>7660</v>
          </cell>
          <cell r="D77" t="str">
            <v>USD</v>
          </cell>
          <cell r="E77" t="str">
            <v xml:space="preserve">URBAN DEVELOPMENT             </v>
          </cell>
          <cell r="F77" t="str">
            <v>Sum of int</v>
          </cell>
          <cell r="G77">
            <v>25812.316999999999</v>
          </cell>
        </row>
        <row r="78">
          <cell r="C78">
            <v>10130</v>
          </cell>
          <cell r="D78" t="str">
            <v>USD</v>
          </cell>
          <cell r="E78" t="str">
            <v xml:space="preserve">NIENA DIONKELE RICE DEV.      </v>
          </cell>
          <cell r="F78" t="str">
            <v>Sum of int</v>
          </cell>
          <cell r="G78">
            <v>12462.197</v>
          </cell>
        </row>
        <row r="79">
          <cell r="C79">
            <v>12840</v>
          </cell>
          <cell r="D79" t="str">
            <v>XDR</v>
          </cell>
          <cell r="E79" t="str">
            <v xml:space="preserve">VOLTA NOIRE AGRICULTURAL DEV. </v>
          </cell>
          <cell r="F79" t="str">
            <v>Sum of int</v>
          </cell>
          <cell r="G79">
            <v>7932.8810000000003</v>
          </cell>
        </row>
        <row r="80">
          <cell r="C80">
            <v>12850</v>
          </cell>
          <cell r="D80" t="str">
            <v>XDR</v>
          </cell>
          <cell r="E80" t="str">
            <v>HAUTS-BASSINS AGRICULTURAL DEV</v>
          </cell>
          <cell r="F80" t="str">
            <v>Sum of int</v>
          </cell>
          <cell r="G80">
            <v>5587.3890000000001</v>
          </cell>
        </row>
        <row r="81">
          <cell r="C81">
            <v>12930</v>
          </cell>
          <cell r="D81" t="str">
            <v>XDR</v>
          </cell>
          <cell r="E81" t="str">
            <v xml:space="preserve">KOUDOUGOU PILOT AGRICULTURAL  </v>
          </cell>
          <cell r="F81" t="str">
            <v>Sum of int</v>
          </cell>
          <cell r="G81">
            <v>15550.316999999999</v>
          </cell>
        </row>
        <row r="82">
          <cell r="C82">
            <v>14820</v>
          </cell>
          <cell r="D82" t="str">
            <v>XDR</v>
          </cell>
          <cell r="E82" t="str">
            <v xml:space="preserve">MINING EXPLOR. &amp; TECH ASSIST  </v>
          </cell>
          <cell r="F82" t="str">
            <v>Sum of int</v>
          </cell>
          <cell r="G82">
            <v>17767.3</v>
          </cell>
        </row>
        <row r="83">
          <cell r="C83">
            <v>1410</v>
          </cell>
          <cell r="D83" t="str">
            <v>USD</v>
          </cell>
          <cell r="E83" t="str">
            <v xml:space="preserve">TELECOMMUNICATIONS            </v>
          </cell>
          <cell r="F83" t="str">
            <v>Sum of int</v>
          </cell>
          <cell r="G83">
            <v>1855.3620000000001</v>
          </cell>
        </row>
        <row r="84">
          <cell r="C84">
            <v>2250</v>
          </cell>
          <cell r="D84" t="str">
            <v>USD</v>
          </cell>
          <cell r="E84" t="str">
            <v xml:space="preserve">COTTON                        </v>
          </cell>
          <cell r="F84" t="str">
            <v>Sum of int</v>
          </cell>
          <cell r="G84">
            <v>14970.147000000001</v>
          </cell>
        </row>
        <row r="85">
          <cell r="C85">
            <v>3161</v>
          </cell>
          <cell r="D85" t="str">
            <v>USD</v>
          </cell>
          <cell r="E85" t="str">
            <v xml:space="preserve">ROAD                          </v>
          </cell>
          <cell r="F85" t="str">
            <v>Sum of int</v>
          </cell>
          <cell r="G85">
            <v>7087.5</v>
          </cell>
        </row>
        <row r="86">
          <cell r="C86">
            <v>3162</v>
          </cell>
          <cell r="D86" t="str">
            <v>USD</v>
          </cell>
          <cell r="E86" t="str">
            <v xml:space="preserve">ROAD                          </v>
          </cell>
          <cell r="F86" t="str">
            <v>Sum of int</v>
          </cell>
          <cell r="G86">
            <v>3417.1880000000001</v>
          </cell>
        </row>
        <row r="87">
          <cell r="C87">
            <v>3170</v>
          </cell>
          <cell r="D87" t="str">
            <v>USD</v>
          </cell>
          <cell r="E87" t="str">
            <v xml:space="preserve">RURAL DEVELOPMENT FUND        </v>
          </cell>
          <cell r="F87" t="str">
            <v>Sum of int</v>
          </cell>
          <cell r="G87">
            <v>5568.75</v>
          </cell>
        </row>
        <row r="88">
          <cell r="C88">
            <v>4300</v>
          </cell>
          <cell r="D88" t="str">
            <v>USD</v>
          </cell>
          <cell r="E88" t="str">
            <v xml:space="preserve">EDUCATION                     </v>
          </cell>
          <cell r="F88" t="str">
            <v>Sum of int</v>
          </cell>
          <cell r="G88">
            <v>7534.6880000000001</v>
          </cell>
        </row>
        <row r="89">
          <cell r="C89">
            <v>4310</v>
          </cell>
          <cell r="D89" t="str">
            <v>USD</v>
          </cell>
          <cell r="E89" t="str">
            <v xml:space="preserve">SECOND TELECOMMUNICATIONS     </v>
          </cell>
          <cell r="F89" t="str">
            <v>Sum of int</v>
          </cell>
          <cell r="G89">
            <v>11896.875</v>
          </cell>
        </row>
        <row r="90">
          <cell r="C90">
            <v>4960</v>
          </cell>
          <cell r="D90" t="str">
            <v>USD</v>
          </cell>
          <cell r="E90" t="str">
            <v xml:space="preserve">BOUGOURIBA AGRICULTURAL DEV.  </v>
          </cell>
          <cell r="F90" t="str">
            <v>Sum of int</v>
          </cell>
          <cell r="G90">
            <v>22050</v>
          </cell>
        </row>
        <row r="91">
          <cell r="C91">
            <v>5570</v>
          </cell>
          <cell r="D91" t="str">
            <v>USD</v>
          </cell>
          <cell r="E91" t="str">
            <v xml:space="preserve">LIVESTOCK DEVELOPMENT         </v>
          </cell>
          <cell r="F91" t="str">
            <v>Sum of int</v>
          </cell>
          <cell r="G91">
            <v>17212.5</v>
          </cell>
        </row>
        <row r="92">
          <cell r="C92">
            <v>5790</v>
          </cell>
          <cell r="D92" t="str">
            <v>USD</v>
          </cell>
          <cell r="E92" t="str">
            <v xml:space="preserve">RURAL ROADS                   </v>
          </cell>
          <cell r="F92" t="str">
            <v>Sum of int</v>
          </cell>
          <cell r="G92">
            <v>21499.114000000001</v>
          </cell>
        </row>
        <row r="93">
          <cell r="C93">
            <v>6400</v>
          </cell>
          <cell r="D93" t="str">
            <v>USD</v>
          </cell>
          <cell r="E93" t="str">
            <v xml:space="preserve">SECOND RURAL DEVELOPMENT FUND </v>
          </cell>
          <cell r="F93" t="str">
            <v>Sum of int</v>
          </cell>
          <cell r="G93">
            <v>28017.054</v>
          </cell>
        </row>
        <row r="94">
          <cell r="C94">
            <v>6530</v>
          </cell>
          <cell r="D94" t="str">
            <v>USD</v>
          </cell>
          <cell r="E94" t="str">
            <v xml:space="preserve">THIRD HIGHWAY                 </v>
          </cell>
          <cell r="F94" t="str">
            <v>Sum of int</v>
          </cell>
          <cell r="G94">
            <v>59625</v>
          </cell>
        </row>
        <row r="95">
          <cell r="C95">
            <v>7590</v>
          </cell>
          <cell r="D95" t="str">
            <v>USD</v>
          </cell>
          <cell r="E95" t="str">
            <v xml:space="preserve">ARTISAN SMALL &amp; MEDIUM SCALE  </v>
          </cell>
          <cell r="F95" t="str">
            <v>Sum of int</v>
          </cell>
          <cell r="G95">
            <v>10038.311</v>
          </cell>
        </row>
        <row r="96">
          <cell r="C96">
            <v>9560</v>
          </cell>
          <cell r="D96" t="str">
            <v>USD</v>
          </cell>
          <cell r="E96" t="str">
            <v xml:space="preserve">SECOND EDUCATION              </v>
          </cell>
          <cell r="F96" t="str">
            <v>Sum of int</v>
          </cell>
          <cell r="G96">
            <v>35078.398999999998</v>
          </cell>
        </row>
        <row r="97">
          <cell r="C97">
            <v>11640</v>
          </cell>
          <cell r="D97" t="str">
            <v>XDR</v>
          </cell>
          <cell r="E97" t="str">
            <v xml:space="preserve">FOURTH HIGHWAY                </v>
          </cell>
          <cell r="F97" t="str">
            <v>Sum of int</v>
          </cell>
          <cell r="G97">
            <v>128001.795</v>
          </cell>
        </row>
        <row r="98">
          <cell r="C98">
            <v>12180</v>
          </cell>
          <cell r="D98" t="str">
            <v>XDR</v>
          </cell>
          <cell r="E98" t="str">
            <v xml:space="preserve">3RD RURAL DEVELOPMENT FUND    </v>
          </cell>
          <cell r="F98" t="str">
            <v>Sum of int</v>
          </cell>
          <cell r="G98">
            <v>46920</v>
          </cell>
        </row>
        <row r="99">
          <cell r="C99">
            <v>15500</v>
          </cell>
          <cell r="D99" t="str">
            <v>XDR</v>
          </cell>
          <cell r="E99" t="str">
            <v xml:space="preserve">FERTILIZER                    </v>
          </cell>
          <cell r="F99" t="str">
            <v>Sum of int</v>
          </cell>
          <cell r="G99">
            <v>27342.881000000001</v>
          </cell>
        </row>
        <row r="100">
          <cell r="C100">
            <v>15980</v>
          </cell>
          <cell r="D100" t="str">
            <v>XDR</v>
          </cell>
          <cell r="E100" t="str">
            <v xml:space="preserve">PRIMARY EDUCATION DEV.        </v>
          </cell>
          <cell r="F100" t="str">
            <v>Sum of int</v>
          </cell>
          <cell r="G100">
            <v>73231.323000000004</v>
          </cell>
        </row>
        <row r="101">
          <cell r="C101">
            <v>18960</v>
          </cell>
          <cell r="D101" t="str">
            <v>XDR</v>
          </cell>
          <cell r="E101" t="str">
            <v xml:space="preserve">AGRICULTURAL RESEARCH         </v>
          </cell>
          <cell r="F101" t="str">
            <v>Sum of int</v>
          </cell>
          <cell r="G101">
            <v>50760</v>
          </cell>
        </row>
        <row r="102">
          <cell r="C102">
            <v>22810</v>
          </cell>
          <cell r="D102" t="str">
            <v>XDR</v>
          </cell>
          <cell r="E102" t="str">
            <v xml:space="preserve">STRUCTURAL ADJUSTMENT         </v>
          </cell>
          <cell r="F102" t="str">
            <v>Sum of int</v>
          </cell>
          <cell r="G102">
            <v>225000</v>
          </cell>
        </row>
        <row r="103">
          <cell r="C103">
            <v>22820</v>
          </cell>
          <cell r="D103" t="str">
            <v>XDR</v>
          </cell>
          <cell r="E103" t="str">
            <v xml:space="preserve">PUBLIC WORKS &amp; EMPLOYMENT     </v>
          </cell>
          <cell r="F103" t="str">
            <v>Sum of int</v>
          </cell>
          <cell r="G103">
            <v>56250</v>
          </cell>
        </row>
        <row r="104">
          <cell r="C104">
            <v>23320</v>
          </cell>
          <cell r="D104" t="str">
            <v>XDR</v>
          </cell>
          <cell r="E104" t="str">
            <v xml:space="preserve">TRANSPORT SECTOR ADJUSTMENT   </v>
          </cell>
          <cell r="F104" t="str">
            <v>Sum of int</v>
          </cell>
          <cell r="G104">
            <v>170195.64517500001</v>
          </cell>
        </row>
        <row r="105">
          <cell r="C105">
            <v>27280</v>
          </cell>
          <cell r="D105" t="str">
            <v>XDR</v>
          </cell>
          <cell r="E105" t="str">
            <v xml:space="preserve">URBAN ENVIRONMENT             </v>
          </cell>
          <cell r="F105" t="str">
            <v>Sum of int</v>
          </cell>
          <cell r="G105">
            <v>35676.802125000002</v>
          </cell>
        </row>
        <row r="106">
          <cell r="C106">
            <v>29740</v>
          </cell>
          <cell r="D106" t="str">
            <v>XDR</v>
          </cell>
          <cell r="E106" t="str">
            <v xml:space="preserve">2ND NTL AGRICUL SERVICES      </v>
          </cell>
          <cell r="F106" t="str">
            <v>Sum of int</v>
          </cell>
          <cell r="G106">
            <v>15142.856249999999</v>
          </cell>
        </row>
        <row r="107">
          <cell r="C107">
            <v>31610</v>
          </cell>
          <cell r="D107" t="str">
            <v>XDR</v>
          </cell>
          <cell r="E107" t="str">
            <v xml:space="preserve">PILOT PRIVATE IRRIGATION DEV  </v>
          </cell>
          <cell r="F107" t="str">
            <v>Sum of int</v>
          </cell>
          <cell r="G107">
            <v>1715.9456249999998</v>
          </cell>
        </row>
        <row r="108">
          <cell r="C108">
            <v>4420</v>
          </cell>
          <cell r="D108" t="str">
            <v>USD</v>
          </cell>
          <cell r="E108" t="str">
            <v xml:space="preserve">DROUGHT RELIEF                </v>
          </cell>
          <cell r="F108" t="str">
            <v>Sum of int</v>
          </cell>
          <cell r="G108">
            <v>5287.5</v>
          </cell>
        </row>
        <row r="109">
          <cell r="C109">
            <v>9820</v>
          </cell>
          <cell r="D109" t="str">
            <v>USD</v>
          </cell>
          <cell r="E109" t="str">
            <v xml:space="preserve">FORESTRY                      </v>
          </cell>
          <cell r="F109" t="str">
            <v>Sum of int</v>
          </cell>
          <cell r="G109">
            <v>16260.058999999999</v>
          </cell>
        </row>
        <row r="110">
          <cell r="C110">
            <v>12350</v>
          </cell>
          <cell r="D110" t="str">
            <v>XDR</v>
          </cell>
          <cell r="E110" t="str">
            <v xml:space="preserve">THIRD TELECOMMUNICATIONS      </v>
          </cell>
          <cell r="F110" t="str">
            <v>Sum of int</v>
          </cell>
          <cell r="G110">
            <v>51405</v>
          </cell>
        </row>
        <row r="111">
          <cell r="C111" t="str">
            <v>N0070</v>
          </cell>
          <cell r="D111" t="str">
            <v>XDR</v>
          </cell>
          <cell r="E111" t="str">
            <v xml:space="preserve">POST-PRIMARY EDUCATION        </v>
          </cell>
          <cell r="F111" t="str">
            <v>Sum of int</v>
          </cell>
          <cell r="G111">
            <v>12008.654437499999</v>
          </cell>
        </row>
        <row r="112">
          <cell r="C112" t="str">
            <v>N0290</v>
          </cell>
          <cell r="D112" t="str">
            <v>XDR</v>
          </cell>
          <cell r="E112" t="str">
            <v>MINING SECTOR CAPACITY BUILDIN</v>
          </cell>
          <cell r="F112" t="str">
            <v>Sum of int</v>
          </cell>
          <cell r="G112">
            <v>6942.3496875000001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Fig1"/>
      <sheetName val="Fig2"/>
      <sheetName val="Fig3"/>
      <sheetName val="Fig4"/>
      <sheetName val="Fig5"/>
      <sheetName val="Fig6"/>
      <sheetName val="Table 1"/>
      <sheetName val="Table 4"/>
      <sheetName val="Table 5"/>
      <sheetName val="Table 6"/>
      <sheetName val="Data"/>
      <sheetName val="BSA Matrix"/>
      <sheetName val="EDSS ER data"/>
      <sheetName val="EDSS data"/>
      <sheetName val="QEDS"/>
      <sheetName val="QEDS data"/>
      <sheetName val="JEDH"/>
      <sheetName val="CPIS"/>
      <sheetName val="CB"/>
      <sheetName val="Govt"/>
      <sheetName val="ODC"/>
      <sheetName val="OFC"/>
      <sheetName val="NFC"/>
      <sheetName val="OR"/>
      <sheetName val="NR"/>
      <sheetName val="Figure 4"/>
      <sheetName val="Figure 5"/>
      <sheetName val="Figure 6"/>
      <sheetName val="Data for charts"/>
      <sheetName val="Chart1"/>
      <sheetName val="Chart2"/>
      <sheetName val="Chart3"/>
      <sheetName val="Chart4"/>
      <sheetName val="ipc"/>
      <sheetName val="Empresas Publicas deta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A-II.3"/>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out_fiscal"/>
      <sheetName val="out_main"/>
      <sheetName val="Imp"/>
      <sheetName val="DSA output"/>
      <sheetName val="in-out"/>
      <sheetName val="CY BOT CASHFLOW"/>
      <sheetName val="A 11"/>
      <sheetName val="GeoBop"/>
      <sheetName val="Tasas"/>
      <sheetName val="data-dia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DEBT"/>
      <sheetName val="DIS"/>
      <sheetName val="AMO"/>
      <sheetName val="INT"/>
      <sheetName val="Sheet4"/>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heet4"/>
      <sheetName val="Q4"/>
      <sheetName val="DA"/>
      <sheetName val="RED-GDP"/>
      <sheetName val="Check_Interest"/>
      <sheetName val="G(Disb_)"/>
      <sheetName val="Debt_scenario"/>
      <sheetName val="J(Priv_Cap)"/>
      <sheetName val="J(Fin__accou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J(Priv.Cap)"/>
    </sheetNames>
    <sheetDataSet>
      <sheetData sheetId="0"/>
      <sheetData sheetId="1"/>
      <sheetData sheetId="2" refreshError="1"/>
      <sheetData sheetId="3" refreshError="1"/>
      <sheetData sheetId="4" refreshError="1"/>
      <sheetData sheetId="5"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gos"/>
      <sheetName val="Exportaciones Anuales"/>
      <sheetName val="Exportaciones Mensuales"/>
      <sheetName val="Export. Mensual Comparada"/>
      <sheetName val="Export. Trimestrales"/>
      <sheetName val="Exportaciones Acumuladas"/>
      <sheetName val="Export. Trimestrales Comparadas"/>
      <sheetName val="Export. ZF"/>
      <sheetName val="Export. Nacionales x Productos"/>
      <sheetName val="Anexo 5 Inf_Eco"/>
      <sheetName val="Importaciones Anuales"/>
      <sheetName val="Importaciones Mensuales"/>
      <sheetName val="Importaciones Trimestrales"/>
      <sheetName val="Importaciones Acumuladas"/>
      <sheetName val="Import. Trimestrales Comparadas"/>
      <sheetName val="Importaciones_Crudo_y_Derivados"/>
      <sheetName val="Export. Trim. (Proy)"/>
      <sheetName val="Import. Trim. (Proy)"/>
      <sheetName val="Cacao Total US$"/>
      <sheetName val="Cacao Total Volumen"/>
      <sheetName val="Export. Anuales"/>
      <sheetName val="Export. Trim (t  t-1)"/>
      <sheetName val="Export. Trim (t  t-1) completo"/>
      <sheetName val="Export. Mensual"/>
      <sheetName val="Import. Anuales"/>
      <sheetName val="Import. Trim (t  t-1)"/>
      <sheetName val="Import. Trim (t  t-1) Completo"/>
      <sheetName val="Import. Mensuales"/>
      <sheetName val="Exportaciones x Productos"/>
      <sheetName val="Cacao Total US$ y Volumen"/>
      <sheetName val="Export. Mensual Comparada 1"/>
      <sheetName val="Export. Mensual Comparada (2)"/>
      <sheetName val="Import. Mensual Comparada (2)"/>
      <sheetName val="Petróleo 2019 (26-06-2019)"/>
    </sheetNames>
    <sheetDataSet>
      <sheetData sheetId="0">
        <row r="5">
          <cell r="A5" t="str">
            <v>I</v>
          </cell>
          <cell r="B5">
            <v>1</v>
          </cell>
          <cell r="C5">
            <v>3</v>
          </cell>
          <cell r="D5" t="str">
            <v>Ene - Mar</v>
          </cell>
          <cell r="E5" t="str">
            <v>Enero - Marzo</v>
          </cell>
        </row>
        <row r="6">
          <cell r="A6" t="str">
            <v>II</v>
          </cell>
          <cell r="B6">
            <v>4</v>
          </cell>
          <cell r="C6">
            <v>6</v>
          </cell>
          <cell r="D6" t="str">
            <v>Abr - Jun</v>
          </cell>
          <cell r="E6" t="str">
            <v>Abril - Junio</v>
          </cell>
        </row>
        <row r="7">
          <cell r="A7" t="str">
            <v>IIa</v>
          </cell>
          <cell r="B7">
            <v>1</v>
          </cell>
          <cell r="C7">
            <v>6</v>
          </cell>
          <cell r="D7" t="str">
            <v>Ene - Jun</v>
          </cell>
          <cell r="E7" t="str">
            <v>Enero - Junio</v>
          </cell>
        </row>
        <row r="8">
          <cell r="A8" t="str">
            <v>III</v>
          </cell>
          <cell r="B8">
            <v>7</v>
          </cell>
          <cell r="C8">
            <v>9</v>
          </cell>
          <cell r="D8" t="str">
            <v>Jul - Sep</v>
          </cell>
          <cell r="E8" t="str">
            <v>Julio - Septiembre</v>
          </cell>
        </row>
        <row r="9">
          <cell r="A9" t="str">
            <v>IIIa</v>
          </cell>
          <cell r="B9">
            <v>1</v>
          </cell>
          <cell r="C9">
            <v>9</v>
          </cell>
          <cell r="D9" t="str">
            <v>Ene - Sep</v>
          </cell>
          <cell r="E9" t="str">
            <v>Enero - Septiembre</v>
          </cell>
        </row>
        <row r="10">
          <cell r="A10" t="str">
            <v>IV</v>
          </cell>
          <cell r="B10">
            <v>10</v>
          </cell>
          <cell r="C10">
            <v>12</v>
          </cell>
          <cell r="D10" t="str">
            <v>Oct - Dic</v>
          </cell>
          <cell r="E10" t="str">
            <v>Octubre - Diciembre</v>
          </cell>
        </row>
        <row r="11">
          <cell r="A11" t="str">
            <v>IVa</v>
          </cell>
          <cell r="B11">
            <v>1</v>
          </cell>
          <cell r="C11">
            <v>12</v>
          </cell>
          <cell r="D11" t="str">
            <v>Ene - Dic</v>
          </cell>
          <cell r="E11" t="str">
            <v>Enero - Diciembre</v>
          </cell>
        </row>
        <row r="14">
          <cell r="A14">
            <v>1</v>
          </cell>
          <cell r="B14" t="str">
            <v>Enero</v>
          </cell>
        </row>
        <row r="15">
          <cell r="A15">
            <v>2</v>
          </cell>
          <cell r="B15" t="str">
            <v>Febrero</v>
          </cell>
        </row>
        <row r="16">
          <cell r="A16">
            <v>3</v>
          </cell>
          <cell r="B16" t="str">
            <v>Marzo</v>
          </cell>
        </row>
        <row r="17">
          <cell r="A17">
            <v>4</v>
          </cell>
          <cell r="B17" t="str">
            <v>Abril</v>
          </cell>
        </row>
        <row r="18">
          <cell r="A18">
            <v>5</v>
          </cell>
          <cell r="B18" t="str">
            <v>Mayo</v>
          </cell>
        </row>
        <row r="19">
          <cell r="A19">
            <v>6</v>
          </cell>
          <cell r="B19" t="str">
            <v>Junio</v>
          </cell>
        </row>
        <row r="20">
          <cell r="A20">
            <v>7</v>
          </cell>
          <cell r="B20" t="str">
            <v>Julio</v>
          </cell>
        </row>
        <row r="21">
          <cell r="A21">
            <v>8</v>
          </cell>
          <cell r="B21" t="str">
            <v>Agosto</v>
          </cell>
        </row>
        <row r="22">
          <cell r="A22">
            <v>9</v>
          </cell>
          <cell r="B22" t="str">
            <v>Septiembre</v>
          </cell>
        </row>
        <row r="23">
          <cell r="A23">
            <v>10</v>
          </cell>
          <cell r="B23" t="str">
            <v>Octubre</v>
          </cell>
        </row>
        <row r="24">
          <cell r="A24">
            <v>11</v>
          </cell>
          <cell r="B24" t="str">
            <v>Noviembre</v>
          </cell>
        </row>
        <row r="25">
          <cell r="A25">
            <v>12</v>
          </cell>
          <cell r="B25" t="str">
            <v>Diciembre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sheetData sheetId="32"/>
      <sheetData sheetId="33"/>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private debt flows"/>
      <sheetName val="GDP per capita"/>
      <sheetName val="Ave grant element"/>
      <sheetName val="Official share of debt"/>
      <sheetName val="Money and credit"/>
      <sheetName val="LICs share of bank loans"/>
      <sheetName val="1st time issues - GDP per cap"/>
      <sheetName val="Loans vs GDP"/>
      <sheetName val="Credit ratings on 1st issues"/>
      <sheetName val="Spreads on 1st issues"/>
      <sheetName val="Credit Ratings &amp; GNI per capita"/>
      <sheetName val="Private bond flows"/>
      <sheetName val="Debt burden - LICs"/>
      <sheetName val="Credit ratings LICs vs LMICs"/>
      <sheetName val="Credit ratings LICs 2001-6"/>
      <sheetName val="EMBI &amp; US corp spreads"/>
      <sheetName val="Maturity structure of dom debt"/>
      <sheetName val="LICs share of private debt"/>
      <sheetName val="GNI per capita"/>
      <sheetName val="private debt vs GNI per capita"/>
      <sheetName val="Corp vs sovereign debt flows"/>
      <sheetName val="FDI inflows vs GNI per capita"/>
      <sheetName val="FDI % of GNI vs GNI per capita"/>
      <sheetName val="FDI and private debt flows"/>
      <sheetName val="FDI &amp; private debt % of GNI"/>
      <sheetName val="ODA &amp; private debt % of GNI"/>
      <sheetName val="Ave maturity and int rate"/>
      <sheetName val="SD of growth"/>
      <sheetName val="Money and credit vs GNI per 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capital flows"/>
      <sheetName val="Table 2.1 from DDP program"/>
      <sheetName val="Net equity inflows"/>
      <sheetName val="Net equity outflows"/>
      <sheetName val="Net private debt flows"/>
    </sheetNames>
    <sheetDataSet>
      <sheetData sheetId="0">
        <row r="2">
          <cell r="A2" t="str">
            <v>$ billions</v>
          </cell>
        </row>
      </sheetData>
      <sheetData sheetId="1">
        <row r="2">
          <cell r="A2" t="str">
            <v xml:space="preserve">           </v>
          </cell>
        </row>
      </sheetData>
      <sheetData sheetId="2" refreshError="1"/>
      <sheetData sheetId="3" refreshError="1"/>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T"/>
      <sheetName val="All developing countries"/>
      <sheetName val="Ext debt % of GNI - regions"/>
      <sheetName val="Ext debt % of exports - regions"/>
      <sheetName val="External debt - regions"/>
      <sheetName val="External debt burden - regions"/>
    </sheetNames>
    <sheetDataSet>
      <sheetData sheetId="0">
        <row r="3">
          <cell r="A3" t="str">
            <v xml:space="preserve">           </v>
          </cell>
          <cell r="B3" t="str">
            <v>1980</v>
          </cell>
          <cell r="C3" t="str">
            <v>1981</v>
          </cell>
          <cell r="D3" t="str">
            <v>1982</v>
          </cell>
          <cell r="E3" t="str">
            <v>1983</v>
          </cell>
          <cell r="F3" t="str">
            <v>1984</v>
          </cell>
          <cell r="G3" t="str">
            <v>1985</v>
          </cell>
          <cell r="H3" t="str">
            <v>1986</v>
          </cell>
          <cell r="I3" t="str">
            <v>1987</v>
          </cell>
          <cell r="J3" t="str">
            <v>1988</v>
          </cell>
          <cell r="K3" t="str">
            <v>1989</v>
          </cell>
          <cell r="L3" t="str">
            <v>1990</v>
          </cell>
          <cell r="M3" t="str">
            <v>1991</v>
          </cell>
          <cell r="N3" t="str">
            <v>1992</v>
          </cell>
          <cell r="O3" t="str">
            <v>1993</v>
          </cell>
          <cell r="P3" t="str">
            <v>1994</v>
          </cell>
          <cell r="Q3" t="str">
            <v>1995</v>
          </cell>
          <cell r="R3" t="str">
            <v>1996</v>
          </cell>
          <cell r="S3" t="str">
            <v>1997</v>
          </cell>
          <cell r="T3" t="str">
            <v>1998</v>
          </cell>
          <cell r="U3" t="str">
            <v>1999</v>
          </cell>
          <cell r="V3" t="str">
            <v>2000</v>
          </cell>
          <cell r="W3" t="str">
            <v>2001</v>
          </cell>
          <cell r="X3" t="str">
            <v>2002</v>
          </cell>
          <cell r="Y3" t="str">
            <v>2003</v>
          </cell>
          <cell r="Z3" t="str">
            <v>2004</v>
          </cell>
          <cell r="AA3" t="str">
            <v>2005</v>
          </cell>
        </row>
        <row r="4">
          <cell r="A4" t="str">
            <v xml:space="preserve">  Albania</v>
          </cell>
          <cell r="B4" t="str">
            <v>..</v>
          </cell>
          <cell r="C4" t="str">
            <v>..</v>
          </cell>
          <cell r="D4" t="str">
            <v>..</v>
          </cell>
          <cell r="E4" t="str">
            <v>..</v>
          </cell>
          <cell r="F4" t="str">
            <v>..</v>
          </cell>
          <cell r="G4" t="str">
            <v>..</v>
          </cell>
          <cell r="H4" t="str">
            <v>..</v>
          </cell>
          <cell r="I4" t="str">
            <v>..</v>
          </cell>
          <cell r="J4" t="str">
            <v>..</v>
          </cell>
          <cell r="K4" t="str">
            <v>..</v>
          </cell>
          <cell r="L4" t="str">
            <v>..</v>
          </cell>
          <cell r="M4">
            <v>0.5</v>
          </cell>
          <cell r="N4">
            <v>0.6</v>
          </cell>
          <cell r="O4">
            <v>0.8</v>
          </cell>
          <cell r="P4">
            <v>0.9</v>
          </cell>
          <cell r="Q4">
            <v>0.5</v>
          </cell>
          <cell r="R4">
            <v>0.5</v>
          </cell>
          <cell r="S4">
            <v>0.5</v>
          </cell>
          <cell r="T4">
            <v>0.6</v>
          </cell>
          <cell r="U4">
            <v>0.7</v>
          </cell>
          <cell r="V4">
            <v>1.1000000000000001</v>
          </cell>
          <cell r="W4">
            <v>1.1000000000000001</v>
          </cell>
          <cell r="X4">
            <v>1.1000000000000001</v>
          </cell>
          <cell r="Y4">
            <v>1.5</v>
          </cell>
          <cell r="Z4">
            <v>1.5</v>
          </cell>
          <cell r="AA4">
            <v>1.8</v>
          </cell>
        </row>
        <row r="5">
          <cell r="A5" t="str">
            <v xml:space="preserve">  Algeria</v>
          </cell>
          <cell r="B5">
            <v>19.399999999999999</v>
          </cell>
          <cell r="C5">
            <v>18.399999999999999</v>
          </cell>
          <cell r="D5">
            <v>17.600000000000001</v>
          </cell>
          <cell r="E5">
            <v>16.399999999999999</v>
          </cell>
          <cell r="F5">
            <v>15.9</v>
          </cell>
          <cell r="G5">
            <v>18.3</v>
          </cell>
          <cell r="H5">
            <v>22.7</v>
          </cell>
          <cell r="I5">
            <v>24.4</v>
          </cell>
          <cell r="J5">
            <v>26.1</v>
          </cell>
          <cell r="K5">
            <v>27.2</v>
          </cell>
          <cell r="L5">
            <v>28.1</v>
          </cell>
          <cell r="M5">
            <v>28.5</v>
          </cell>
          <cell r="N5">
            <v>27.3</v>
          </cell>
          <cell r="O5">
            <v>26.3</v>
          </cell>
          <cell r="P5">
            <v>30.2</v>
          </cell>
          <cell r="Q5">
            <v>33</v>
          </cell>
          <cell r="R5">
            <v>33.6</v>
          </cell>
          <cell r="S5">
            <v>30.9</v>
          </cell>
          <cell r="T5">
            <v>30.7</v>
          </cell>
          <cell r="U5">
            <v>28</v>
          </cell>
          <cell r="V5">
            <v>25.3</v>
          </cell>
          <cell r="W5">
            <v>22.6</v>
          </cell>
          <cell r="X5">
            <v>22.8</v>
          </cell>
          <cell r="Y5">
            <v>23.5</v>
          </cell>
          <cell r="Z5">
            <v>22.2</v>
          </cell>
          <cell r="AA5">
            <v>16.899999999999999</v>
          </cell>
        </row>
        <row r="6">
          <cell r="A6" t="str">
            <v xml:space="preserve">  Angola</v>
          </cell>
          <cell r="B6" t="str">
            <v>..</v>
          </cell>
          <cell r="C6" t="str">
            <v>..</v>
          </cell>
          <cell r="D6" t="str">
            <v>..</v>
          </cell>
          <cell r="E6" t="str">
            <v>..</v>
          </cell>
          <cell r="F6" t="str">
            <v>..</v>
          </cell>
          <cell r="G6" t="str">
            <v>..</v>
          </cell>
          <cell r="H6" t="str">
            <v>..</v>
          </cell>
          <cell r="I6" t="str">
            <v>..</v>
          </cell>
          <cell r="J6" t="str">
            <v>..</v>
          </cell>
          <cell r="K6">
            <v>7.3</v>
          </cell>
          <cell r="L6">
            <v>8.6</v>
          </cell>
          <cell r="M6">
            <v>9</v>
          </cell>
          <cell r="N6">
            <v>10.1</v>
          </cell>
          <cell r="O6">
            <v>10.6</v>
          </cell>
          <cell r="P6">
            <v>11.3</v>
          </cell>
          <cell r="Q6">
            <v>11.5</v>
          </cell>
          <cell r="R6">
            <v>10.5</v>
          </cell>
          <cell r="S6">
            <v>9.9</v>
          </cell>
          <cell r="T6">
            <v>10.8</v>
          </cell>
          <cell r="U6">
            <v>10.3</v>
          </cell>
          <cell r="V6">
            <v>9.4</v>
          </cell>
          <cell r="W6">
            <v>8.4</v>
          </cell>
          <cell r="X6">
            <v>8.6999999999999993</v>
          </cell>
          <cell r="Y6">
            <v>8.6999999999999993</v>
          </cell>
          <cell r="Z6">
            <v>9.3000000000000007</v>
          </cell>
          <cell r="AA6">
            <v>11.8</v>
          </cell>
        </row>
        <row r="7">
          <cell r="A7" t="str">
            <v xml:space="preserve">  Argentina</v>
          </cell>
          <cell r="B7">
            <v>27.2</v>
          </cell>
          <cell r="C7">
            <v>35.700000000000003</v>
          </cell>
          <cell r="D7">
            <v>43.6</v>
          </cell>
          <cell r="E7">
            <v>45.9</v>
          </cell>
          <cell r="F7">
            <v>48.9</v>
          </cell>
          <cell r="G7">
            <v>50.9</v>
          </cell>
          <cell r="H7">
            <v>52.4</v>
          </cell>
          <cell r="I7">
            <v>58.5</v>
          </cell>
          <cell r="J7">
            <v>58.8</v>
          </cell>
          <cell r="K7">
            <v>65.3</v>
          </cell>
          <cell r="L7">
            <v>62.2</v>
          </cell>
          <cell r="M7">
            <v>65.400000000000006</v>
          </cell>
          <cell r="N7">
            <v>68.3</v>
          </cell>
          <cell r="O7">
            <v>64.5</v>
          </cell>
          <cell r="P7">
            <v>74.8</v>
          </cell>
          <cell r="Q7">
            <v>98.5</v>
          </cell>
          <cell r="R7">
            <v>111.1</v>
          </cell>
          <cell r="S7">
            <v>128.19999999999999</v>
          </cell>
          <cell r="T7">
            <v>141.4</v>
          </cell>
          <cell r="U7">
            <v>145.69999999999999</v>
          </cell>
          <cell r="V7">
            <v>147.4</v>
          </cell>
          <cell r="W7">
            <v>154.1</v>
          </cell>
          <cell r="X7">
            <v>150.80000000000001</v>
          </cell>
          <cell r="Y7">
            <v>166.8</v>
          </cell>
          <cell r="Z7">
            <v>169.5</v>
          </cell>
          <cell r="AA7">
            <v>114.3</v>
          </cell>
        </row>
        <row r="8">
          <cell r="A8" t="str">
            <v xml:space="preserve">  Armenia</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v>0.1</v>
          </cell>
          <cell r="P8">
            <v>0.2</v>
          </cell>
          <cell r="Q8">
            <v>0.4</v>
          </cell>
          <cell r="R8">
            <v>0.5</v>
          </cell>
          <cell r="S8">
            <v>0.6</v>
          </cell>
          <cell r="T8">
            <v>0.8</v>
          </cell>
          <cell r="U8">
            <v>0.9</v>
          </cell>
          <cell r="V8">
            <v>0.9</v>
          </cell>
          <cell r="W8">
            <v>1.1000000000000001</v>
          </cell>
          <cell r="X8">
            <v>1.4</v>
          </cell>
          <cell r="Y8">
            <v>1.8</v>
          </cell>
          <cell r="Z8">
            <v>1.9</v>
          </cell>
          <cell r="AA8">
            <v>1.9</v>
          </cell>
        </row>
        <row r="9">
          <cell r="A9" t="str">
            <v xml:space="preserve">  Azerbaijan</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v>0</v>
          </cell>
          <cell r="P9">
            <v>0.1</v>
          </cell>
          <cell r="Q9">
            <v>0.3</v>
          </cell>
          <cell r="R9">
            <v>0.4</v>
          </cell>
          <cell r="S9">
            <v>0.5</v>
          </cell>
          <cell r="T9">
            <v>0.7</v>
          </cell>
          <cell r="U9">
            <v>1.1000000000000001</v>
          </cell>
          <cell r="V9">
            <v>1.4</v>
          </cell>
          <cell r="W9">
            <v>1.3</v>
          </cell>
          <cell r="X9">
            <v>1.5</v>
          </cell>
          <cell r="Y9">
            <v>1.7</v>
          </cell>
          <cell r="Z9">
            <v>2</v>
          </cell>
          <cell r="AA9">
            <v>1.9</v>
          </cell>
        </row>
        <row r="10">
          <cell r="A10" t="str">
            <v xml:space="preserve">  Bangladesh</v>
          </cell>
          <cell r="B10">
            <v>3.9</v>
          </cell>
          <cell r="C10">
            <v>4.3</v>
          </cell>
          <cell r="D10">
            <v>5.0999999999999996</v>
          </cell>
          <cell r="E10">
            <v>5.5</v>
          </cell>
          <cell r="F10">
            <v>5.7</v>
          </cell>
          <cell r="G10">
            <v>6.7</v>
          </cell>
          <cell r="H10">
            <v>8.1</v>
          </cell>
          <cell r="I10">
            <v>9.9</v>
          </cell>
          <cell r="J10">
            <v>10.4</v>
          </cell>
          <cell r="K10">
            <v>10.8</v>
          </cell>
          <cell r="L10">
            <v>12.4</v>
          </cell>
          <cell r="M10">
            <v>13.1</v>
          </cell>
          <cell r="N10">
            <v>13.6</v>
          </cell>
          <cell r="O10">
            <v>14.3</v>
          </cell>
          <cell r="P10">
            <v>15.6</v>
          </cell>
          <cell r="Q10">
            <v>15.9</v>
          </cell>
          <cell r="R10">
            <v>15.3</v>
          </cell>
          <cell r="S10">
            <v>14.4</v>
          </cell>
          <cell r="T10">
            <v>15.7</v>
          </cell>
          <cell r="U10">
            <v>16.600000000000001</v>
          </cell>
          <cell r="V10">
            <v>15.7</v>
          </cell>
          <cell r="W10">
            <v>15.3</v>
          </cell>
          <cell r="X10">
            <v>17</v>
          </cell>
          <cell r="Y10">
            <v>18.8</v>
          </cell>
          <cell r="Z10">
            <v>20.100000000000001</v>
          </cell>
          <cell r="AA10">
            <v>18.899999999999999</v>
          </cell>
        </row>
        <row r="11">
          <cell r="A11" t="str">
            <v xml:space="preserve">  Barbados</v>
          </cell>
          <cell r="B11">
            <v>0.2</v>
          </cell>
          <cell r="C11">
            <v>0.2</v>
          </cell>
          <cell r="D11">
            <v>0.3</v>
          </cell>
          <cell r="E11">
            <v>0.6</v>
          </cell>
          <cell r="F11">
            <v>0.4</v>
          </cell>
          <cell r="G11">
            <v>0.5</v>
          </cell>
          <cell r="H11">
            <v>0.6</v>
          </cell>
          <cell r="I11">
            <v>0.6</v>
          </cell>
          <cell r="J11">
            <v>0.7</v>
          </cell>
          <cell r="K11">
            <v>0.6</v>
          </cell>
          <cell r="L11">
            <v>0.7</v>
          </cell>
          <cell r="M11">
            <v>0.7</v>
          </cell>
          <cell r="N11">
            <v>0.6</v>
          </cell>
          <cell r="O11">
            <v>0.6</v>
          </cell>
          <cell r="P11">
            <v>0.6</v>
          </cell>
          <cell r="Q11">
            <v>0.5</v>
          </cell>
          <cell r="R11">
            <v>0.4</v>
          </cell>
          <cell r="S11">
            <v>0.4</v>
          </cell>
          <cell r="T11">
            <v>0.4</v>
          </cell>
          <cell r="U11">
            <v>0.4</v>
          </cell>
          <cell r="V11">
            <v>0.5</v>
          </cell>
          <cell r="W11">
            <v>0.7</v>
          </cell>
          <cell r="X11">
            <v>0.7</v>
          </cell>
          <cell r="Y11">
            <v>0.7</v>
          </cell>
          <cell r="Z11">
            <v>0.7</v>
          </cell>
          <cell r="AA11">
            <v>0.7</v>
          </cell>
        </row>
        <row r="12">
          <cell r="A12" t="str">
            <v xml:space="preserve">  Belarus</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v>1</v>
          </cell>
          <cell r="P12">
            <v>1.3</v>
          </cell>
          <cell r="Q12">
            <v>1.7</v>
          </cell>
          <cell r="R12">
            <v>2</v>
          </cell>
          <cell r="S12">
            <v>2.1</v>
          </cell>
          <cell r="T12">
            <v>2.4</v>
          </cell>
          <cell r="U12">
            <v>2.2999999999999998</v>
          </cell>
          <cell r="V12">
            <v>2.1</v>
          </cell>
          <cell r="W12">
            <v>2.2999999999999998</v>
          </cell>
          <cell r="X12">
            <v>2.9</v>
          </cell>
          <cell r="Y12">
            <v>3.2</v>
          </cell>
          <cell r="Z12">
            <v>4</v>
          </cell>
          <cell r="AA12">
            <v>4.7</v>
          </cell>
        </row>
        <row r="13">
          <cell r="A13" t="str">
            <v xml:space="preserve">  Belize</v>
          </cell>
          <cell r="B13">
            <v>0.1</v>
          </cell>
          <cell r="C13">
            <v>0.1</v>
          </cell>
          <cell r="D13">
            <v>0.1</v>
          </cell>
          <cell r="E13">
            <v>0.1</v>
          </cell>
          <cell r="F13">
            <v>0.1</v>
          </cell>
          <cell r="G13">
            <v>0.1</v>
          </cell>
          <cell r="H13">
            <v>0.1</v>
          </cell>
          <cell r="I13">
            <v>0.1</v>
          </cell>
          <cell r="J13">
            <v>0.1</v>
          </cell>
          <cell r="K13">
            <v>0.1</v>
          </cell>
          <cell r="L13">
            <v>0.1</v>
          </cell>
          <cell r="M13">
            <v>0.2</v>
          </cell>
          <cell r="N13">
            <v>0.2</v>
          </cell>
          <cell r="O13">
            <v>0.2</v>
          </cell>
          <cell r="P13">
            <v>0.2</v>
          </cell>
          <cell r="Q13">
            <v>0.3</v>
          </cell>
          <cell r="R13">
            <v>0.3</v>
          </cell>
          <cell r="S13">
            <v>0.5</v>
          </cell>
          <cell r="T13">
            <v>0.3</v>
          </cell>
          <cell r="U13">
            <v>0.4</v>
          </cell>
          <cell r="V13">
            <v>0.6</v>
          </cell>
          <cell r="W13">
            <v>0.7</v>
          </cell>
          <cell r="X13">
            <v>0.9</v>
          </cell>
          <cell r="Y13">
            <v>1.1000000000000001</v>
          </cell>
          <cell r="Z13">
            <v>1</v>
          </cell>
          <cell r="AA13">
            <v>1</v>
          </cell>
        </row>
        <row r="14">
          <cell r="A14" t="str">
            <v xml:space="preserve">  Benin</v>
          </cell>
          <cell r="B14">
            <v>0.4</v>
          </cell>
          <cell r="C14">
            <v>0.5</v>
          </cell>
          <cell r="D14">
            <v>0.7</v>
          </cell>
          <cell r="E14">
            <v>0.7</v>
          </cell>
          <cell r="F14">
            <v>0.7</v>
          </cell>
          <cell r="G14">
            <v>0.9</v>
          </cell>
          <cell r="H14">
            <v>1</v>
          </cell>
          <cell r="I14">
            <v>1.2</v>
          </cell>
          <cell r="J14">
            <v>1.1000000000000001</v>
          </cell>
          <cell r="K14">
            <v>1.2</v>
          </cell>
          <cell r="L14">
            <v>1.3</v>
          </cell>
          <cell r="M14">
            <v>1.3</v>
          </cell>
          <cell r="N14">
            <v>1.4</v>
          </cell>
          <cell r="O14">
            <v>1.4</v>
          </cell>
          <cell r="P14">
            <v>1.6</v>
          </cell>
          <cell r="Q14">
            <v>1.6</v>
          </cell>
          <cell r="R14">
            <v>1.6</v>
          </cell>
          <cell r="S14">
            <v>1.6</v>
          </cell>
          <cell r="T14">
            <v>1.7</v>
          </cell>
          <cell r="U14">
            <v>1.7</v>
          </cell>
          <cell r="V14">
            <v>1.6</v>
          </cell>
          <cell r="W14">
            <v>1.7</v>
          </cell>
          <cell r="X14">
            <v>1.8</v>
          </cell>
          <cell r="Y14">
            <v>1.8</v>
          </cell>
          <cell r="Z14">
            <v>1.9</v>
          </cell>
          <cell r="AA14">
            <v>1.9</v>
          </cell>
        </row>
        <row r="15">
          <cell r="A15" t="str">
            <v xml:space="preserve">  Bhutan</v>
          </cell>
          <cell r="B15" t="str">
            <v>..</v>
          </cell>
          <cell r="C15">
            <v>0</v>
          </cell>
          <cell r="D15">
            <v>0</v>
          </cell>
          <cell r="E15">
            <v>0</v>
          </cell>
          <cell r="F15">
            <v>0</v>
          </cell>
          <cell r="G15">
            <v>0</v>
          </cell>
          <cell r="H15">
            <v>0</v>
          </cell>
          <cell r="I15">
            <v>0</v>
          </cell>
          <cell r="J15">
            <v>0.1</v>
          </cell>
          <cell r="K15">
            <v>0.1</v>
          </cell>
          <cell r="L15">
            <v>0.1</v>
          </cell>
          <cell r="M15">
            <v>0.1</v>
          </cell>
          <cell r="N15">
            <v>0.1</v>
          </cell>
          <cell r="O15">
            <v>0.1</v>
          </cell>
          <cell r="P15">
            <v>0.1</v>
          </cell>
          <cell r="Q15">
            <v>0.1</v>
          </cell>
          <cell r="R15">
            <v>0.1</v>
          </cell>
          <cell r="S15">
            <v>0.1</v>
          </cell>
          <cell r="T15">
            <v>0.2</v>
          </cell>
          <cell r="U15">
            <v>0.2</v>
          </cell>
          <cell r="V15">
            <v>0.2</v>
          </cell>
          <cell r="W15">
            <v>0.3</v>
          </cell>
          <cell r="X15">
            <v>0.4</v>
          </cell>
          <cell r="Y15">
            <v>0.5</v>
          </cell>
          <cell r="Z15">
            <v>0.6</v>
          </cell>
          <cell r="AA15">
            <v>0.6</v>
          </cell>
        </row>
        <row r="16">
          <cell r="A16" t="str">
            <v xml:space="preserve">  Bolivia</v>
          </cell>
          <cell r="B16">
            <v>2.7</v>
          </cell>
          <cell r="C16">
            <v>3.2</v>
          </cell>
          <cell r="D16">
            <v>3.3</v>
          </cell>
          <cell r="E16">
            <v>4.0999999999999996</v>
          </cell>
          <cell r="F16">
            <v>4.3</v>
          </cell>
          <cell r="G16">
            <v>4.8</v>
          </cell>
          <cell r="H16">
            <v>5.6</v>
          </cell>
          <cell r="I16">
            <v>5.8</v>
          </cell>
          <cell r="J16">
            <v>4.9000000000000004</v>
          </cell>
          <cell r="K16">
            <v>4.0999999999999996</v>
          </cell>
          <cell r="L16">
            <v>4.3</v>
          </cell>
          <cell r="M16">
            <v>4.0999999999999996</v>
          </cell>
          <cell r="N16">
            <v>4.2</v>
          </cell>
          <cell r="O16">
            <v>4.3</v>
          </cell>
          <cell r="P16">
            <v>4.9000000000000004</v>
          </cell>
          <cell r="Q16">
            <v>5.3</v>
          </cell>
          <cell r="R16">
            <v>5.2</v>
          </cell>
          <cell r="S16">
            <v>5.2</v>
          </cell>
          <cell r="T16">
            <v>5.6</v>
          </cell>
          <cell r="U16">
            <v>5.5</v>
          </cell>
          <cell r="V16">
            <v>5.8</v>
          </cell>
          <cell r="W16">
            <v>4.7</v>
          </cell>
          <cell r="X16">
            <v>5</v>
          </cell>
          <cell r="Y16">
            <v>5.8</v>
          </cell>
          <cell r="Z16">
            <v>6.2</v>
          </cell>
          <cell r="AA16">
            <v>6.4</v>
          </cell>
        </row>
        <row r="17">
          <cell r="A17" t="str">
            <v xml:space="preserve">  Bosnia and Herzegovina</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v>2.4</v>
          </cell>
          <cell r="V17">
            <v>2.8</v>
          </cell>
          <cell r="W17">
            <v>2.7</v>
          </cell>
          <cell r="X17">
            <v>3.1</v>
          </cell>
          <cell r="Y17">
            <v>4.5</v>
          </cell>
          <cell r="Z17">
            <v>5.2</v>
          </cell>
          <cell r="AA17">
            <v>5.6</v>
          </cell>
        </row>
        <row r="18">
          <cell r="A18" t="str">
            <v xml:space="preserve">  Botswana</v>
          </cell>
          <cell r="B18">
            <v>0.1</v>
          </cell>
          <cell r="C18">
            <v>0.2</v>
          </cell>
          <cell r="D18">
            <v>0.2</v>
          </cell>
          <cell r="E18">
            <v>0.2</v>
          </cell>
          <cell r="F18">
            <v>0.3</v>
          </cell>
          <cell r="G18">
            <v>0.3</v>
          </cell>
          <cell r="H18">
            <v>0.4</v>
          </cell>
          <cell r="I18">
            <v>0.5</v>
          </cell>
          <cell r="J18">
            <v>0.5</v>
          </cell>
          <cell r="K18">
            <v>0.5</v>
          </cell>
          <cell r="L18">
            <v>0.6</v>
          </cell>
          <cell r="M18">
            <v>0.6</v>
          </cell>
          <cell r="N18">
            <v>0.6</v>
          </cell>
          <cell r="O18">
            <v>0.7</v>
          </cell>
          <cell r="P18">
            <v>0.7</v>
          </cell>
          <cell r="Q18">
            <v>0.7</v>
          </cell>
          <cell r="R18">
            <v>0.6</v>
          </cell>
          <cell r="S18">
            <v>0.6</v>
          </cell>
          <cell r="T18">
            <v>0.5</v>
          </cell>
          <cell r="U18">
            <v>0.5</v>
          </cell>
          <cell r="V18">
            <v>0.5</v>
          </cell>
          <cell r="W18">
            <v>0.4</v>
          </cell>
          <cell r="X18">
            <v>0.5</v>
          </cell>
          <cell r="Y18">
            <v>0.5</v>
          </cell>
          <cell r="Z18">
            <v>0.5</v>
          </cell>
          <cell r="AA18">
            <v>0.5</v>
          </cell>
        </row>
        <row r="19">
          <cell r="A19" t="str">
            <v xml:space="preserve">  Brazil</v>
          </cell>
          <cell r="B19">
            <v>71.5</v>
          </cell>
          <cell r="C19">
            <v>81.5</v>
          </cell>
          <cell r="D19">
            <v>93.9</v>
          </cell>
          <cell r="E19">
            <v>98.5</v>
          </cell>
          <cell r="F19">
            <v>103.9</v>
          </cell>
          <cell r="G19">
            <v>103.6</v>
          </cell>
          <cell r="H19">
            <v>109.1</v>
          </cell>
          <cell r="I19">
            <v>119.9</v>
          </cell>
          <cell r="J19">
            <v>117.5</v>
          </cell>
          <cell r="K19">
            <v>114.6</v>
          </cell>
          <cell r="L19">
            <v>120</v>
          </cell>
          <cell r="M19">
            <v>121</v>
          </cell>
          <cell r="N19">
            <v>129.1</v>
          </cell>
          <cell r="O19">
            <v>144.1</v>
          </cell>
          <cell r="P19">
            <v>152.4</v>
          </cell>
          <cell r="Q19">
            <v>160.5</v>
          </cell>
          <cell r="R19">
            <v>181.3</v>
          </cell>
          <cell r="S19">
            <v>198.5</v>
          </cell>
          <cell r="T19">
            <v>242</v>
          </cell>
          <cell r="U19">
            <v>245.5</v>
          </cell>
          <cell r="V19">
            <v>243.7</v>
          </cell>
          <cell r="W19">
            <v>231.1</v>
          </cell>
          <cell r="X19">
            <v>233.1</v>
          </cell>
          <cell r="Y19">
            <v>236.6</v>
          </cell>
          <cell r="Z19">
            <v>220.4</v>
          </cell>
          <cell r="AA19">
            <v>188</v>
          </cell>
        </row>
        <row r="20">
          <cell r="A20" t="str">
            <v xml:space="preserve">  Bulgaria</v>
          </cell>
          <cell r="B20" t="str">
            <v>..</v>
          </cell>
          <cell r="C20" t="str">
            <v>..</v>
          </cell>
          <cell r="D20" t="str">
            <v>..</v>
          </cell>
          <cell r="E20" t="str">
            <v>..</v>
          </cell>
          <cell r="F20" t="str">
            <v>..</v>
          </cell>
          <cell r="G20" t="str">
            <v>..</v>
          </cell>
          <cell r="H20" t="str">
            <v>..</v>
          </cell>
          <cell r="I20" t="str">
            <v>..</v>
          </cell>
          <cell r="J20" t="str">
            <v>..</v>
          </cell>
          <cell r="K20" t="str">
            <v>..</v>
          </cell>
          <cell r="L20" t="str">
            <v>..</v>
          </cell>
          <cell r="M20">
            <v>11.7</v>
          </cell>
          <cell r="N20">
            <v>11.8</v>
          </cell>
          <cell r="O20">
            <v>12.2</v>
          </cell>
          <cell r="P20">
            <v>9.8000000000000007</v>
          </cell>
          <cell r="Q20">
            <v>10.4</v>
          </cell>
          <cell r="R20">
            <v>10.4</v>
          </cell>
          <cell r="S20">
            <v>11.1</v>
          </cell>
          <cell r="T20">
            <v>11.4</v>
          </cell>
          <cell r="U20">
            <v>11</v>
          </cell>
          <cell r="V20">
            <v>11.2</v>
          </cell>
          <cell r="W20">
            <v>10.5</v>
          </cell>
          <cell r="X20">
            <v>11.5</v>
          </cell>
          <cell r="Y20">
            <v>13</v>
          </cell>
          <cell r="Z20">
            <v>15</v>
          </cell>
          <cell r="AA20">
            <v>16.8</v>
          </cell>
        </row>
        <row r="21">
          <cell r="A21" t="str">
            <v xml:space="preserve">  Burkina Faso</v>
          </cell>
          <cell r="B21">
            <v>0.3</v>
          </cell>
          <cell r="C21">
            <v>0.3</v>
          </cell>
          <cell r="D21">
            <v>0.4</v>
          </cell>
          <cell r="E21">
            <v>0.4</v>
          </cell>
          <cell r="F21">
            <v>0.4</v>
          </cell>
          <cell r="G21">
            <v>0.5</v>
          </cell>
          <cell r="H21">
            <v>0.6</v>
          </cell>
          <cell r="I21">
            <v>0.8</v>
          </cell>
          <cell r="J21">
            <v>0.8</v>
          </cell>
          <cell r="K21">
            <v>0.7</v>
          </cell>
          <cell r="L21">
            <v>0.8</v>
          </cell>
          <cell r="M21">
            <v>1</v>
          </cell>
          <cell r="N21">
            <v>1</v>
          </cell>
          <cell r="O21">
            <v>1.1000000000000001</v>
          </cell>
          <cell r="P21">
            <v>1.1000000000000001</v>
          </cell>
          <cell r="Q21">
            <v>1.3</v>
          </cell>
          <cell r="R21">
            <v>1.3</v>
          </cell>
          <cell r="S21">
            <v>1.3</v>
          </cell>
          <cell r="T21">
            <v>1.5</v>
          </cell>
          <cell r="U21">
            <v>1.6</v>
          </cell>
          <cell r="V21">
            <v>1.4</v>
          </cell>
          <cell r="W21">
            <v>1.5</v>
          </cell>
          <cell r="X21">
            <v>1.5</v>
          </cell>
          <cell r="Y21">
            <v>1.7</v>
          </cell>
          <cell r="Z21">
            <v>2</v>
          </cell>
          <cell r="AA21">
            <v>2</v>
          </cell>
        </row>
        <row r="22">
          <cell r="A22" t="str">
            <v xml:space="preserve">  Burundi</v>
          </cell>
          <cell r="B22">
            <v>0.2</v>
          </cell>
          <cell r="C22">
            <v>0.2</v>
          </cell>
          <cell r="D22">
            <v>0.2</v>
          </cell>
          <cell r="E22">
            <v>0.3</v>
          </cell>
          <cell r="F22">
            <v>0.3</v>
          </cell>
          <cell r="G22">
            <v>0.5</v>
          </cell>
          <cell r="H22">
            <v>0.6</v>
          </cell>
          <cell r="I22">
            <v>0.8</v>
          </cell>
          <cell r="J22">
            <v>0.8</v>
          </cell>
          <cell r="K22">
            <v>0.9</v>
          </cell>
          <cell r="L22">
            <v>0.9</v>
          </cell>
          <cell r="M22">
            <v>1</v>
          </cell>
          <cell r="N22">
            <v>1</v>
          </cell>
          <cell r="O22">
            <v>1.1000000000000001</v>
          </cell>
          <cell r="P22">
            <v>1.1000000000000001</v>
          </cell>
          <cell r="Q22">
            <v>1.2</v>
          </cell>
          <cell r="R22">
            <v>1.1000000000000001</v>
          </cell>
          <cell r="S22">
            <v>1.1000000000000001</v>
          </cell>
          <cell r="T22">
            <v>1.1000000000000001</v>
          </cell>
          <cell r="U22">
            <v>1.1000000000000001</v>
          </cell>
          <cell r="V22">
            <v>1.1000000000000001</v>
          </cell>
          <cell r="W22">
            <v>1.1000000000000001</v>
          </cell>
          <cell r="X22">
            <v>1.2</v>
          </cell>
          <cell r="Y22">
            <v>1.3</v>
          </cell>
          <cell r="Z22">
            <v>1.4</v>
          </cell>
          <cell r="AA22">
            <v>1.3</v>
          </cell>
        </row>
        <row r="23">
          <cell r="A23" t="str">
            <v xml:space="preserve">  Cambodia</v>
          </cell>
          <cell r="B23" t="str">
            <v>..</v>
          </cell>
          <cell r="C23">
            <v>0</v>
          </cell>
          <cell r="D23">
            <v>0</v>
          </cell>
          <cell r="E23">
            <v>0</v>
          </cell>
          <cell r="F23">
            <v>0</v>
          </cell>
          <cell r="G23">
            <v>0</v>
          </cell>
          <cell r="H23">
            <v>0</v>
          </cell>
          <cell r="I23">
            <v>0</v>
          </cell>
          <cell r="J23">
            <v>0</v>
          </cell>
          <cell r="K23">
            <v>1.7</v>
          </cell>
          <cell r="L23">
            <v>1.8</v>
          </cell>
          <cell r="M23">
            <v>1.9</v>
          </cell>
          <cell r="N23">
            <v>1.8</v>
          </cell>
          <cell r="O23">
            <v>1.8</v>
          </cell>
          <cell r="P23">
            <v>1.9</v>
          </cell>
          <cell r="Q23">
            <v>2.2999999999999998</v>
          </cell>
          <cell r="R23">
            <v>2.4</v>
          </cell>
          <cell r="S23">
            <v>2.4</v>
          </cell>
          <cell r="T23">
            <v>2.5</v>
          </cell>
          <cell r="U23">
            <v>2.5</v>
          </cell>
          <cell r="V23">
            <v>2.6</v>
          </cell>
          <cell r="W23">
            <v>2.7</v>
          </cell>
          <cell r="X23">
            <v>2.9</v>
          </cell>
          <cell r="Y23">
            <v>3.2</v>
          </cell>
          <cell r="Z23">
            <v>3.4</v>
          </cell>
          <cell r="AA23">
            <v>3.5</v>
          </cell>
        </row>
        <row r="24">
          <cell r="A24" t="str">
            <v xml:space="preserve">  Cameroon</v>
          </cell>
          <cell r="B24">
            <v>2.6</v>
          </cell>
          <cell r="C24">
            <v>2.6</v>
          </cell>
          <cell r="D24">
            <v>2.8</v>
          </cell>
          <cell r="E24">
            <v>2.9</v>
          </cell>
          <cell r="F24">
            <v>2.9</v>
          </cell>
          <cell r="G24">
            <v>3.2</v>
          </cell>
          <cell r="H24">
            <v>4.0999999999999996</v>
          </cell>
          <cell r="I24">
            <v>4.5999999999999996</v>
          </cell>
          <cell r="J24">
            <v>4.7</v>
          </cell>
          <cell r="K24">
            <v>5.2</v>
          </cell>
          <cell r="L24">
            <v>6.4</v>
          </cell>
          <cell r="M24">
            <v>6.6</v>
          </cell>
          <cell r="N24">
            <v>7.2</v>
          </cell>
          <cell r="O24">
            <v>7.2</v>
          </cell>
          <cell r="P24">
            <v>8.3000000000000007</v>
          </cell>
          <cell r="Q24">
            <v>9.6</v>
          </cell>
          <cell r="R24">
            <v>9.8000000000000007</v>
          </cell>
          <cell r="S24">
            <v>9.6</v>
          </cell>
          <cell r="T24">
            <v>10</v>
          </cell>
          <cell r="U24">
            <v>9.6</v>
          </cell>
          <cell r="V24">
            <v>9.4</v>
          </cell>
          <cell r="W24">
            <v>8.6</v>
          </cell>
          <cell r="X24">
            <v>8.8000000000000007</v>
          </cell>
          <cell r="Y24">
            <v>9.6999999999999993</v>
          </cell>
          <cell r="Z24">
            <v>9.1</v>
          </cell>
          <cell r="AA24">
            <v>7.2</v>
          </cell>
        </row>
        <row r="25">
          <cell r="A25" t="str">
            <v xml:space="preserve">  Cape Verde</v>
          </cell>
          <cell r="B25" t="str">
            <v>..</v>
          </cell>
          <cell r="C25">
            <v>0</v>
          </cell>
          <cell r="D25">
            <v>0.1</v>
          </cell>
          <cell r="E25">
            <v>0.1</v>
          </cell>
          <cell r="F25">
            <v>0.1</v>
          </cell>
          <cell r="G25">
            <v>0.1</v>
          </cell>
          <cell r="H25">
            <v>0.1</v>
          </cell>
          <cell r="I25">
            <v>0.1</v>
          </cell>
          <cell r="J25">
            <v>0.1</v>
          </cell>
          <cell r="K25">
            <v>0.1</v>
          </cell>
          <cell r="L25">
            <v>0.1</v>
          </cell>
          <cell r="M25">
            <v>0.1</v>
          </cell>
          <cell r="N25">
            <v>0.1</v>
          </cell>
          <cell r="O25">
            <v>0.1</v>
          </cell>
          <cell r="P25">
            <v>0.2</v>
          </cell>
          <cell r="Q25">
            <v>0.2</v>
          </cell>
          <cell r="R25">
            <v>0.2</v>
          </cell>
          <cell r="S25">
            <v>0.2</v>
          </cell>
          <cell r="T25">
            <v>0.2</v>
          </cell>
          <cell r="U25">
            <v>0.3</v>
          </cell>
          <cell r="V25">
            <v>0.3</v>
          </cell>
          <cell r="W25">
            <v>0.4</v>
          </cell>
          <cell r="X25">
            <v>0.4</v>
          </cell>
          <cell r="Y25">
            <v>0.5</v>
          </cell>
          <cell r="Z25">
            <v>0.5</v>
          </cell>
          <cell r="AA25">
            <v>0.5</v>
          </cell>
        </row>
        <row r="26">
          <cell r="A26" t="str">
            <v xml:space="preserve">  Central African Republic</v>
          </cell>
          <cell r="B26">
            <v>0.2</v>
          </cell>
          <cell r="C26">
            <v>0.2</v>
          </cell>
          <cell r="D26">
            <v>0.3</v>
          </cell>
          <cell r="E26">
            <v>0.3</v>
          </cell>
          <cell r="F26">
            <v>0.3</v>
          </cell>
          <cell r="G26">
            <v>0.3</v>
          </cell>
          <cell r="H26">
            <v>0.5</v>
          </cell>
          <cell r="I26">
            <v>0.6</v>
          </cell>
          <cell r="J26">
            <v>0.7</v>
          </cell>
          <cell r="K26">
            <v>0.7</v>
          </cell>
          <cell r="L26">
            <v>0.7</v>
          </cell>
          <cell r="M26">
            <v>0.8</v>
          </cell>
          <cell r="N26">
            <v>0.8</v>
          </cell>
          <cell r="O26">
            <v>0.9</v>
          </cell>
          <cell r="P26">
            <v>0.9</v>
          </cell>
          <cell r="Q26">
            <v>0.9</v>
          </cell>
          <cell r="R26">
            <v>0.9</v>
          </cell>
          <cell r="S26">
            <v>0.9</v>
          </cell>
          <cell r="T26">
            <v>0.9</v>
          </cell>
          <cell r="U26">
            <v>0.9</v>
          </cell>
          <cell r="V26">
            <v>0.9</v>
          </cell>
          <cell r="W26">
            <v>0.8</v>
          </cell>
          <cell r="X26">
            <v>1.1000000000000001</v>
          </cell>
          <cell r="Y26">
            <v>1</v>
          </cell>
          <cell r="Z26">
            <v>1.1000000000000001</v>
          </cell>
          <cell r="AA26">
            <v>1</v>
          </cell>
        </row>
        <row r="27">
          <cell r="A27" t="str">
            <v xml:space="preserve">  Chad</v>
          </cell>
          <cell r="B27">
            <v>0.3</v>
          </cell>
          <cell r="C27">
            <v>0.3</v>
          </cell>
          <cell r="D27">
            <v>0.2</v>
          </cell>
          <cell r="E27">
            <v>0.2</v>
          </cell>
          <cell r="F27">
            <v>0.2</v>
          </cell>
          <cell r="G27">
            <v>0.2</v>
          </cell>
          <cell r="H27">
            <v>0.3</v>
          </cell>
          <cell r="I27">
            <v>0.3</v>
          </cell>
          <cell r="J27">
            <v>0.4</v>
          </cell>
          <cell r="K27">
            <v>0.4</v>
          </cell>
          <cell r="L27">
            <v>0.5</v>
          </cell>
          <cell r="M27">
            <v>0.6</v>
          </cell>
          <cell r="N27">
            <v>0.7</v>
          </cell>
          <cell r="O27">
            <v>0.8</v>
          </cell>
          <cell r="P27">
            <v>0.8</v>
          </cell>
          <cell r="Q27">
            <v>0.9</v>
          </cell>
          <cell r="R27">
            <v>1</v>
          </cell>
          <cell r="S27">
            <v>1</v>
          </cell>
          <cell r="T27">
            <v>1.1000000000000001</v>
          </cell>
          <cell r="U27">
            <v>1.2</v>
          </cell>
          <cell r="V27">
            <v>1.1000000000000001</v>
          </cell>
          <cell r="W27">
            <v>1.1000000000000001</v>
          </cell>
          <cell r="X27">
            <v>1.3</v>
          </cell>
          <cell r="Y27">
            <v>1.6</v>
          </cell>
          <cell r="Z27">
            <v>1.7</v>
          </cell>
          <cell r="AA27">
            <v>1.6</v>
          </cell>
        </row>
        <row r="28">
          <cell r="A28" t="str">
            <v xml:space="preserve">  Chile</v>
          </cell>
          <cell r="B28">
            <v>12.1</v>
          </cell>
          <cell r="C28">
            <v>15.7</v>
          </cell>
          <cell r="D28">
            <v>17.3</v>
          </cell>
          <cell r="E28">
            <v>17.899999999999999</v>
          </cell>
          <cell r="F28">
            <v>19.7</v>
          </cell>
          <cell r="G28">
            <v>20.399999999999999</v>
          </cell>
          <cell r="H28">
            <v>21.1</v>
          </cell>
          <cell r="I28">
            <v>21.5</v>
          </cell>
          <cell r="J28">
            <v>19.600000000000001</v>
          </cell>
          <cell r="K28">
            <v>18</v>
          </cell>
          <cell r="L28">
            <v>19.2</v>
          </cell>
          <cell r="M28">
            <v>17.899999999999999</v>
          </cell>
          <cell r="N28">
            <v>19.100000000000001</v>
          </cell>
          <cell r="O28">
            <v>20</v>
          </cell>
          <cell r="P28">
            <v>22.2</v>
          </cell>
          <cell r="Q28">
            <v>22</v>
          </cell>
          <cell r="R28">
            <v>27.5</v>
          </cell>
          <cell r="S28">
            <v>27</v>
          </cell>
          <cell r="T28">
            <v>33.700000000000003</v>
          </cell>
          <cell r="U28">
            <v>34.799999999999997</v>
          </cell>
          <cell r="V28">
            <v>37.299999999999997</v>
          </cell>
          <cell r="W28">
            <v>38.6</v>
          </cell>
          <cell r="X28">
            <v>41.2</v>
          </cell>
          <cell r="Y28">
            <v>42.8</v>
          </cell>
          <cell r="Z28">
            <v>43.8</v>
          </cell>
          <cell r="AA28">
            <v>45.2</v>
          </cell>
        </row>
        <row r="29">
          <cell r="A29" t="str">
            <v xml:space="preserve">  China</v>
          </cell>
          <cell r="B29" t="str">
            <v>..</v>
          </cell>
          <cell r="C29">
            <v>5.8</v>
          </cell>
          <cell r="D29">
            <v>8.4</v>
          </cell>
          <cell r="E29">
            <v>9.6</v>
          </cell>
          <cell r="F29">
            <v>12.1</v>
          </cell>
          <cell r="G29">
            <v>16.7</v>
          </cell>
          <cell r="H29">
            <v>23.7</v>
          </cell>
          <cell r="I29">
            <v>35.299999999999997</v>
          </cell>
          <cell r="J29">
            <v>42.4</v>
          </cell>
          <cell r="K29">
            <v>44.9</v>
          </cell>
          <cell r="L29">
            <v>55.3</v>
          </cell>
          <cell r="M29">
            <v>60.3</v>
          </cell>
          <cell r="N29">
            <v>72.400000000000006</v>
          </cell>
          <cell r="O29">
            <v>85.9</v>
          </cell>
          <cell r="P29">
            <v>100.5</v>
          </cell>
          <cell r="Q29">
            <v>118.1</v>
          </cell>
          <cell r="R29">
            <v>128.80000000000001</v>
          </cell>
          <cell r="S29">
            <v>146.69999999999999</v>
          </cell>
          <cell r="T29">
            <v>144</v>
          </cell>
          <cell r="U29">
            <v>152.1</v>
          </cell>
          <cell r="V29">
            <v>145.69999999999999</v>
          </cell>
          <cell r="W29">
            <v>184.8</v>
          </cell>
          <cell r="X29">
            <v>186.1</v>
          </cell>
          <cell r="Y29">
            <v>208.5</v>
          </cell>
          <cell r="Z29">
            <v>247.7</v>
          </cell>
          <cell r="AA29">
            <v>281.60000000000002</v>
          </cell>
        </row>
        <row r="30">
          <cell r="A30" t="str">
            <v xml:space="preserve">  Colombia</v>
          </cell>
          <cell r="B30">
            <v>6.9</v>
          </cell>
          <cell r="C30">
            <v>8.6999999999999993</v>
          </cell>
          <cell r="D30">
            <v>10.3</v>
          </cell>
          <cell r="E30">
            <v>11.4</v>
          </cell>
          <cell r="F30">
            <v>12</v>
          </cell>
          <cell r="G30">
            <v>14.2</v>
          </cell>
          <cell r="H30">
            <v>15.4</v>
          </cell>
          <cell r="I30">
            <v>17</v>
          </cell>
          <cell r="J30">
            <v>17</v>
          </cell>
          <cell r="K30">
            <v>16.899999999999999</v>
          </cell>
          <cell r="L30">
            <v>17.2</v>
          </cell>
          <cell r="M30">
            <v>17.2</v>
          </cell>
          <cell r="N30">
            <v>17.3</v>
          </cell>
          <cell r="O30">
            <v>18.899999999999999</v>
          </cell>
          <cell r="P30">
            <v>21.9</v>
          </cell>
          <cell r="Q30">
            <v>25</v>
          </cell>
          <cell r="R30">
            <v>28.9</v>
          </cell>
          <cell r="S30">
            <v>31.9</v>
          </cell>
          <cell r="T30">
            <v>33.1</v>
          </cell>
          <cell r="U30">
            <v>34.4</v>
          </cell>
          <cell r="V30">
            <v>33.9</v>
          </cell>
          <cell r="W30">
            <v>36.200000000000003</v>
          </cell>
          <cell r="X30">
            <v>33.200000000000003</v>
          </cell>
          <cell r="Y30">
            <v>37</v>
          </cell>
          <cell r="Z30">
            <v>37.9</v>
          </cell>
          <cell r="AA30">
            <v>37.700000000000003</v>
          </cell>
        </row>
        <row r="31">
          <cell r="A31" t="str">
            <v xml:space="preserve">  Comoros</v>
          </cell>
          <cell r="B31">
            <v>0</v>
          </cell>
          <cell r="C31">
            <v>0.1</v>
          </cell>
          <cell r="D31">
            <v>0.1</v>
          </cell>
          <cell r="E31">
            <v>0.1</v>
          </cell>
          <cell r="F31">
            <v>0.1</v>
          </cell>
          <cell r="G31">
            <v>0.1</v>
          </cell>
          <cell r="H31">
            <v>0.2</v>
          </cell>
          <cell r="I31">
            <v>0.2</v>
          </cell>
          <cell r="J31">
            <v>0.2</v>
          </cell>
          <cell r="K31">
            <v>0.2</v>
          </cell>
          <cell r="L31">
            <v>0.2</v>
          </cell>
          <cell r="M31">
            <v>0.2</v>
          </cell>
          <cell r="N31">
            <v>0.2</v>
          </cell>
          <cell r="O31">
            <v>0.2</v>
          </cell>
          <cell r="P31">
            <v>0.2</v>
          </cell>
          <cell r="Q31">
            <v>0.2</v>
          </cell>
          <cell r="R31">
            <v>0.2</v>
          </cell>
          <cell r="S31">
            <v>0.2</v>
          </cell>
          <cell r="T31">
            <v>0.2</v>
          </cell>
          <cell r="U31">
            <v>0.2</v>
          </cell>
          <cell r="V31">
            <v>0.2</v>
          </cell>
          <cell r="W31">
            <v>0.2</v>
          </cell>
          <cell r="X31">
            <v>0.3</v>
          </cell>
          <cell r="Y31">
            <v>0.3</v>
          </cell>
          <cell r="Z31">
            <v>0.3</v>
          </cell>
          <cell r="AA31">
            <v>0.3</v>
          </cell>
        </row>
        <row r="32">
          <cell r="A32" t="str">
            <v xml:space="preserve">  Congo, Dem. Rep.</v>
          </cell>
          <cell r="B32">
            <v>4.8</v>
          </cell>
          <cell r="C32">
            <v>5.0999999999999996</v>
          </cell>
          <cell r="D32">
            <v>5.0999999999999996</v>
          </cell>
          <cell r="E32">
            <v>5.3</v>
          </cell>
          <cell r="F32">
            <v>5.3</v>
          </cell>
          <cell r="G32">
            <v>6.2</v>
          </cell>
          <cell r="H32">
            <v>7.2</v>
          </cell>
          <cell r="I32">
            <v>8.8000000000000007</v>
          </cell>
          <cell r="J32">
            <v>8.6</v>
          </cell>
          <cell r="K32">
            <v>9.3000000000000007</v>
          </cell>
          <cell r="L32">
            <v>10.3</v>
          </cell>
          <cell r="M32">
            <v>10.8</v>
          </cell>
          <cell r="N32">
            <v>11</v>
          </cell>
          <cell r="O32">
            <v>11.3</v>
          </cell>
          <cell r="P32">
            <v>12.3</v>
          </cell>
          <cell r="Q32">
            <v>13.2</v>
          </cell>
          <cell r="R32">
            <v>12.8</v>
          </cell>
          <cell r="S32">
            <v>12.3</v>
          </cell>
          <cell r="T32">
            <v>13.2</v>
          </cell>
          <cell r="U32">
            <v>12</v>
          </cell>
          <cell r="V32">
            <v>11.7</v>
          </cell>
          <cell r="W32">
            <v>11.5</v>
          </cell>
          <cell r="X32">
            <v>10.1</v>
          </cell>
          <cell r="Y32">
            <v>11.3</v>
          </cell>
          <cell r="Z32">
            <v>11.4</v>
          </cell>
          <cell r="AA32">
            <v>10.6</v>
          </cell>
        </row>
        <row r="33">
          <cell r="A33" t="str">
            <v xml:space="preserve">  Congo, Rep.</v>
          </cell>
          <cell r="B33">
            <v>1.5</v>
          </cell>
          <cell r="C33">
            <v>1.4</v>
          </cell>
          <cell r="D33">
            <v>1.9</v>
          </cell>
          <cell r="E33">
            <v>2</v>
          </cell>
          <cell r="F33">
            <v>2</v>
          </cell>
          <cell r="G33">
            <v>3</v>
          </cell>
          <cell r="H33">
            <v>3.5</v>
          </cell>
          <cell r="I33">
            <v>4.3</v>
          </cell>
          <cell r="J33">
            <v>4.0999999999999996</v>
          </cell>
          <cell r="K33">
            <v>4.3</v>
          </cell>
          <cell r="L33">
            <v>4.9000000000000004</v>
          </cell>
          <cell r="M33">
            <v>4.8</v>
          </cell>
          <cell r="N33">
            <v>4.8</v>
          </cell>
          <cell r="O33">
            <v>5.0999999999999996</v>
          </cell>
          <cell r="P33">
            <v>5.4</v>
          </cell>
          <cell r="Q33">
            <v>6</v>
          </cell>
          <cell r="R33">
            <v>5.2</v>
          </cell>
          <cell r="S33">
            <v>5</v>
          </cell>
          <cell r="T33">
            <v>5.0999999999999996</v>
          </cell>
          <cell r="U33">
            <v>5</v>
          </cell>
          <cell r="V33">
            <v>4.9000000000000004</v>
          </cell>
          <cell r="W33">
            <v>4.5</v>
          </cell>
          <cell r="X33">
            <v>5.0999999999999996</v>
          </cell>
          <cell r="Y33">
            <v>5.5</v>
          </cell>
          <cell r="Z33">
            <v>6.7</v>
          </cell>
          <cell r="AA33">
            <v>5.9</v>
          </cell>
        </row>
        <row r="34">
          <cell r="A34" t="str">
            <v xml:space="preserve">  Costa Rica</v>
          </cell>
          <cell r="B34">
            <v>2.7</v>
          </cell>
          <cell r="C34">
            <v>3.3</v>
          </cell>
          <cell r="D34">
            <v>3.6</v>
          </cell>
          <cell r="E34">
            <v>4.2</v>
          </cell>
          <cell r="F34">
            <v>4</v>
          </cell>
          <cell r="G34">
            <v>4.4000000000000004</v>
          </cell>
          <cell r="H34">
            <v>4.5999999999999996</v>
          </cell>
          <cell r="I34">
            <v>4.7</v>
          </cell>
          <cell r="J34">
            <v>4.5</v>
          </cell>
          <cell r="K34">
            <v>4.5999999999999996</v>
          </cell>
          <cell r="L34">
            <v>3.8</v>
          </cell>
          <cell r="M34">
            <v>4</v>
          </cell>
          <cell r="N34">
            <v>3.9</v>
          </cell>
          <cell r="O34">
            <v>3.9</v>
          </cell>
          <cell r="P34">
            <v>3.9</v>
          </cell>
          <cell r="Q34">
            <v>3.8</v>
          </cell>
          <cell r="R34">
            <v>3.5</v>
          </cell>
          <cell r="S34">
            <v>3.5</v>
          </cell>
          <cell r="T34">
            <v>4</v>
          </cell>
          <cell r="U34">
            <v>4.2</v>
          </cell>
          <cell r="V34">
            <v>4.5</v>
          </cell>
          <cell r="W34">
            <v>4.5999999999999996</v>
          </cell>
          <cell r="X34">
            <v>4.8</v>
          </cell>
          <cell r="Y34">
            <v>5.4</v>
          </cell>
          <cell r="Z34">
            <v>5.7</v>
          </cell>
          <cell r="AA34">
            <v>6.2</v>
          </cell>
        </row>
        <row r="35">
          <cell r="A35" t="str">
            <v xml:space="preserve">  Cote d'Ivoire</v>
          </cell>
          <cell r="B35">
            <v>7.5</v>
          </cell>
          <cell r="C35">
            <v>8.1</v>
          </cell>
          <cell r="D35">
            <v>9</v>
          </cell>
          <cell r="E35">
            <v>8.9</v>
          </cell>
          <cell r="F35">
            <v>8.5</v>
          </cell>
          <cell r="G35">
            <v>9.6999999999999993</v>
          </cell>
          <cell r="H35">
            <v>11.4</v>
          </cell>
          <cell r="I35">
            <v>13.6</v>
          </cell>
          <cell r="J35">
            <v>13.3</v>
          </cell>
          <cell r="K35">
            <v>14.8</v>
          </cell>
          <cell r="L35">
            <v>17.3</v>
          </cell>
          <cell r="M35">
            <v>18.2</v>
          </cell>
          <cell r="N35">
            <v>18.5</v>
          </cell>
          <cell r="O35">
            <v>19.100000000000001</v>
          </cell>
          <cell r="P35">
            <v>17.399999999999999</v>
          </cell>
          <cell r="Q35">
            <v>18.899999999999999</v>
          </cell>
          <cell r="R35">
            <v>19.5</v>
          </cell>
          <cell r="S35">
            <v>15.6</v>
          </cell>
          <cell r="T35">
            <v>14.9</v>
          </cell>
          <cell r="U35">
            <v>13.2</v>
          </cell>
          <cell r="V35">
            <v>12.1</v>
          </cell>
          <cell r="W35">
            <v>11.6</v>
          </cell>
          <cell r="X35">
            <v>11.8</v>
          </cell>
          <cell r="Y35">
            <v>12.2</v>
          </cell>
          <cell r="Z35">
            <v>11.7</v>
          </cell>
          <cell r="AA35">
            <v>10.7</v>
          </cell>
        </row>
        <row r="36">
          <cell r="A36" t="str">
            <v xml:space="preserve">  Croatia</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v>1.6</v>
          </cell>
          <cell r="P36">
            <v>2.1</v>
          </cell>
          <cell r="Q36">
            <v>3.8</v>
          </cell>
          <cell r="R36">
            <v>5.3</v>
          </cell>
          <cell r="S36">
            <v>8</v>
          </cell>
          <cell r="T36">
            <v>11.4</v>
          </cell>
          <cell r="U36">
            <v>11.4</v>
          </cell>
          <cell r="V36">
            <v>12.4</v>
          </cell>
          <cell r="W36">
            <v>12.7</v>
          </cell>
          <cell r="X36">
            <v>16.7</v>
          </cell>
          <cell r="Y36">
            <v>25.7</v>
          </cell>
          <cell r="Z36">
            <v>32.9</v>
          </cell>
          <cell r="AA36">
            <v>30.2</v>
          </cell>
        </row>
      </sheetData>
      <sheetData sheetId="1"/>
      <sheetData sheetId="2"/>
      <sheetData sheetId="3"/>
      <sheetData sheetId="4"/>
      <sheetData sheetId="5"/>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Fig net capital flows"/>
      <sheetName val="Fig private flows"/>
      <sheetName val="Net private debt flows"/>
      <sheetName val="Net FDI flows"/>
      <sheetName val="Net FDI flows % of GDP"/>
      <sheetName val="Fig private flows (2)"/>
    </sheetNames>
    <sheetDataSet>
      <sheetData sheetId="0">
        <row r="3">
          <cell r="A3" t="str">
            <v xml:space="preserve">           </v>
          </cell>
        </row>
        <row r="29">
          <cell r="A29" t="str">
            <v>Sources: World Bank Debtor Reporting System and staff estimates.</v>
          </cell>
        </row>
        <row r="30">
          <cell r="A30" t="str">
            <v>Note: P = Projection.  a. Combination of errors and omissions and net acquisition of foreign assets (including FDI) by developing-country private entities.</v>
          </cell>
        </row>
      </sheetData>
      <sheetData sheetId="1"/>
      <sheetData sheetId="2"/>
      <sheetData sheetId="3"/>
      <sheetData sheetId="4"/>
      <sheetData sheetId="5"/>
      <sheetData sheetId="6"/>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QEDS"/>
    </sheetNames>
    <sheetDataSet>
      <sheetData sheetId="0" refreshError="1"/>
      <sheetData sheetId="1"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CP"/>
    </sheetNames>
    <definedNames>
      <definedName name="OnShow" sheetId="0"/>
      <definedName name="spnf" sheetId="0"/>
      <definedName name="will" sheetId="0"/>
    </defined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sheetName val="GOES"/>
      <sheetName val="RGG"/>
      <sheetName val="EPNF"/>
      <sheetName val="TRANSF2002-MIHAC"/>
    </sheetNames>
    <sheetDataSet>
      <sheetData sheetId="0" refreshError="1"/>
      <sheetData sheetId="1" refreshError="1"/>
      <sheetData sheetId="2" refreshError="1"/>
      <sheetData sheetId="3" refreshError="1"/>
      <sheetData sheetId="4"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sheetName val="UPLOAD"/>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BOP Input"/>
      <sheetName val="sources"/>
      <sheetName val="Interest"/>
      <sheetName val="Petrol tax"/>
      <sheetName val="cocoa tax"/>
      <sheetName val="SR tables"/>
      <sheetName val="SR newtable"/>
      <sheetName val="RED tables"/>
      <sheetName val="Chart inputs"/>
      <sheetName val="chart"/>
      <sheetName val="output to SEI and NA"/>
      <sheetName val="C_basef14.3p10.6"/>
      <sheetName val="gas112601"/>
      <sheetName val="2001-02 Debt Service "/>
      <sheetName val="Debtind"/>
      <sheetName val="Q5"/>
      <sheetName val="Codigos"/>
      <sheetName val="SPNF"/>
      <sheetName val="MDGs"/>
      <sheetName val="Tabl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PROM"/>
      <sheetName val="promotores"/>
      <sheetName val="sucursales"/>
      <sheetName val="datos"/>
      <sheetName val="GRAFSUC"/>
    </sheetNames>
    <sheetDataSet>
      <sheetData sheetId="0" refreshError="1"/>
      <sheetData sheetId="1" refreshError="1"/>
      <sheetData sheetId="2" refreshError="1"/>
      <sheetData sheetId="3" refreshError="1"/>
      <sheetData sheetId="4"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 val="GRAFPROM"/>
      <sheetName val="sources"/>
    </sheetNames>
    <sheetDataSet>
      <sheetData sheetId="0" refreshError="1"/>
      <sheetData sheetId="1" refreshError="1"/>
      <sheetData sheetId="2" refreshError="1"/>
      <sheetData sheetId="3" refreshError="1"/>
      <sheetData sheetId="4" refreshError="1"/>
      <sheetData sheetId="5" refreshError="1">
        <row r="4">
          <cell r="D4">
            <v>950</v>
          </cell>
          <cell r="E4" t="str">
            <v xml:space="preserve">RAILWAY                       </v>
          </cell>
          <cell r="F4" t="str">
            <v>USD</v>
          </cell>
          <cell r="G4">
            <v>1</v>
          </cell>
          <cell r="H4">
            <v>5483870.5700000003</v>
          </cell>
          <cell r="I4">
            <v>0.75</v>
          </cell>
          <cell r="J4">
            <v>20564.514999999999</v>
          </cell>
          <cell r="K4">
            <v>0</v>
          </cell>
          <cell r="L4">
            <v>0</v>
          </cell>
          <cell r="M4">
            <v>0</v>
          </cell>
          <cell r="N4">
            <v>161290.29999999999</v>
          </cell>
          <cell r="O4">
            <v>0</v>
          </cell>
          <cell r="P4">
            <v>5322580.2699999996</v>
          </cell>
          <cell r="Q4">
            <v>0</v>
          </cell>
          <cell r="R4">
            <v>5483870.5700000003</v>
          </cell>
          <cell r="S4">
            <v>0</v>
          </cell>
          <cell r="U4">
            <v>5483870.5700000003</v>
          </cell>
          <cell r="V4">
            <v>161290.29999999999</v>
          </cell>
          <cell r="W4">
            <v>20564.514999999999</v>
          </cell>
        </row>
        <row r="5">
          <cell r="D5">
            <v>4910</v>
          </cell>
          <cell r="E5" t="str">
            <v xml:space="preserve">INTEGRATED RURAL DEVELOPMENT  </v>
          </cell>
          <cell r="F5" t="str">
            <v>USD</v>
          </cell>
          <cell r="G5">
            <v>1</v>
          </cell>
          <cell r="H5">
            <v>5880000</v>
          </cell>
          <cell r="I5">
            <v>0.75</v>
          </cell>
          <cell r="J5">
            <v>22050</v>
          </cell>
          <cell r="K5">
            <v>0</v>
          </cell>
          <cell r="L5">
            <v>0</v>
          </cell>
          <cell r="M5">
            <v>0</v>
          </cell>
          <cell r="N5">
            <v>120000</v>
          </cell>
          <cell r="O5">
            <v>0</v>
          </cell>
          <cell r="P5">
            <v>5760000</v>
          </cell>
          <cell r="Q5">
            <v>0</v>
          </cell>
          <cell r="R5">
            <v>5880000</v>
          </cell>
          <cell r="S5">
            <v>0</v>
          </cell>
          <cell r="U5">
            <v>5880000</v>
          </cell>
          <cell r="V5">
            <v>120000</v>
          </cell>
          <cell r="W5">
            <v>22050</v>
          </cell>
        </row>
        <row r="6">
          <cell r="D6">
            <v>5380</v>
          </cell>
          <cell r="E6" t="str">
            <v xml:space="preserve">LIVESTOCK                     </v>
          </cell>
          <cell r="F6" t="str">
            <v>USD</v>
          </cell>
          <cell r="G6">
            <v>1</v>
          </cell>
          <cell r="H6">
            <v>10174500</v>
          </cell>
          <cell r="I6">
            <v>0.75</v>
          </cell>
          <cell r="J6">
            <v>38154.375</v>
          </cell>
          <cell r="K6">
            <v>0</v>
          </cell>
          <cell r="L6">
            <v>0</v>
          </cell>
          <cell r="M6">
            <v>0</v>
          </cell>
          <cell r="N6">
            <v>199500</v>
          </cell>
          <cell r="O6">
            <v>0</v>
          </cell>
          <cell r="P6">
            <v>9975000</v>
          </cell>
          <cell r="Q6">
            <v>0</v>
          </cell>
          <cell r="R6">
            <v>10174500</v>
          </cell>
          <cell r="S6">
            <v>0</v>
          </cell>
          <cell r="U6">
            <v>10174500</v>
          </cell>
          <cell r="V6">
            <v>199500</v>
          </cell>
          <cell r="W6">
            <v>38154.375</v>
          </cell>
        </row>
        <row r="7">
          <cell r="D7">
            <v>9860</v>
          </cell>
          <cell r="E7" t="str">
            <v xml:space="preserve">INDUSTRIAL DEVELOPMENT        </v>
          </cell>
          <cell r="F7" t="str">
            <v>USD</v>
          </cell>
          <cell r="G7">
            <v>1</v>
          </cell>
          <cell r="H7">
            <v>7216585.0099999998</v>
          </cell>
          <cell r="I7">
            <v>0.75</v>
          </cell>
          <cell r="J7">
            <v>27062.194</v>
          </cell>
          <cell r="K7">
            <v>0</v>
          </cell>
          <cell r="L7">
            <v>0</v>
          </cell>
          <cell r="M7">
            <v>0</v>
          </cell>
          <cell r="N7">
            <v>39870</v>
          </cell>
          <cell r="O7">
            <v>0</v>
          </cell>
          <cell r="P7">
            <v>7176715.0099999998</v>
          </cell>
          <cell r="Q7">
            <v>0</v>
          </cell>
          <cell r="R7">
            <v>7216585.0099999998</v>
          </cell>
          <cell r="S7">
            <v>0</v>
          </cell>
          <cell r="U7">
            <v>7216585.0099999998</v>
          </cell>
          <cell r="V7">
            <v>39870</v>
          </cell>
          <cell r="W7">
            <v>27062.194</v>
          </cell>
        </row>
        <row r="8">
          <cell r="D8">
            <v>11040</v>
          </cell>
          <cell r="E8" t="str">
            <v xml:space="preserve">ROAD MAINTENANCE              </v>
          </cell>
          <cell r="F8" t="str">
            <v>XDR</v>
          </cell>
          <cell r="G8">
            <v>1</v>
          </cell>
          <cell r="H8">
            <v>12237955.35</v>
          </cell>
          <cell r="I8">
            <v>0.75</v>
          </cell>
          <cell r="J8">
            <v>45892.332999999999</v>
          </cell>
          <cell r="K8">
            <v>0</v>
          </cell>
          <cell r="L8">
            <v>0</v>
          </cell>
          <cell r="M8">
            <v>0</v>
          </cell>
          <cell r="N8">
            <v>66874</v>
          </cell>
          <cell r="O8">
            <v>0</v>
          </cell>
          <cell r="P8">
            <v>12171081.35</v>
          </cell>
          <cell r="Q8">
            <v>0</v>
          </cell>
          <cell r="R8">
            <v>12237955.35</v>
          </cell>
          <cell r="S8">
            <v>0</v>
          </cell>
          <cell r="U8">
            <v>12237955.35</v>
          </cell>
          <cell r="V8">
            <v>66874</v>
          </cell>
          <cell r="W8">
            <v>45892.332999999999</v>
          </cell>
        </row>
        <row r="9">
          <cell r="D9">
            <v>3210</v>
          </cell>
          <cell r="E9" t="str">
            <v xml:space="preserve">TELECOMMUNICATIONS            </v>
          </cell>
          <cell r="F9" t="str">
            <v>USD</v>
          </cell>
          <cell r="G9">
            <v>1</v>
          </cell>
          <cell r="H9">
            <v>2430000</v>
          </cell>
          <cell r="I9">
            <v>0.75</v>
          </cell>
          <cell r="J9">
            <v>9112.5</v>
          </cell>
          <cell r="K9">
            <v>0</v>
          </cell>
          <cell r="L9">
            <v>0</v>
          </cell>
          <cell r="M9">
            <v>0</v>
          </cell>
          <cell r="N9">
            <v>54000</v>
          </cell>
          <cell r="O9">
            <v>0</v>
          </cell>
          <cell r="P9">
            <v>2376000</v>
          </cell>
          <cell r="Q9">
            <v>0</v>
          </cell>
          <cell r="R9">
            <v>2430000</v>
          </cell>
          <cell r="S9">
            <v>0</v>
          </cell>
          <cell r="U9">
            <v>2430000</v>
          </cell>
          <cell r="V9">
            <v>54000</v>
          </cell>
          <cell r="W9">
            <v>9112.5</v>
          </cell>
        </row>
        <row r="10">
          <cell r="D10">
            <v>3840</v>
          </cell>
          <cell r="E10" t="str">
            <v xml:space="preserve">SECOND RAILWAYS               </v>
          </cell>
          <cell r="F10" t="str">
            <v>USD</v>
          </cell>
          <cell r="G10">
            <v>1</v>
          </cell>
          <cell r="H10">
            <v>4723500</v>
          </cell>
          <cell r="I10">
            <v>0.75</v>
          </cell>
          <cell r="J10">
            <v>17713.125</v>
          </cell>
          <cell r="K10">
            <v>0</v>
          </cell>
          <cell r="L10">
            <v>0</v>
          </cell>
          <cell r="M10">
            <v>0</v>
          </cell>
          <cell r="N10">
            <v>100500</v>
          </cell>
          <cell r="O10">
            <v>0</v>
          </cell>
          <cell r="P10">
            <v>4623000</v>
          </cell>
          <cell r="Q10">
            <v>0</v>
          </cell>
          <cell r="R10">
            <v>4723500</v>
          </cell>
          <cell r="S10">
            <v>0</v>
          </cell>
          <cell r="U10">
            <v>4723500</v>
          </cell>
          <cell r="V10">
            <v>100500</v>
          </cell>
          <cell r="W10">
            <v>17713.125</v>
          </cell>
        </row>
        <row r="11">
          <cell r="D11">
            <v>4200</v>
          </cell>
          <cell r="E11" t="str">
            <v xml:space="preserve">EDUCATION                     </v>
          </cell>
          <cell r="F11" t="str">
            <v>USD</v>
          </cell>
          <cell r="G11">
            <v>1</v>
          </cell>
          <cell r="H11">
            <v>3525000</v>
          </cell>
          <cell r="I11">
            <v>0.75</v>
          </cell>
          <cell r="J11">
            <v>13218.75</v>
          </cell>
          <cell r="K11">
            <v>0</v>
          </cell>
          <cell r="L11">
            <v>0</v>
          </cell>
          <cell r="M11">
            <v>0</v>
          </cell>
          <cell r="N11">
            <v>75000</v>
          </cell>
          <cell r="O11">
            <v>0</v>
          </cell>
          <cell r="P11">
            <v>3450000</v>
          </cell>
          <cell r="Q11">
            <v>0</v>
          </cell>
          <cell r="R11">
            <v>3525000</v>
          </cell>
          <cell r="S11">
            <v>0</v>
          </cell>
          <cell r="U11">
            <v>3525000</v>
          </cell>
          <cell r="V11">
            <v>75000</v>
          </cell>
          <cell r="W11">
            <v>13218.75</v>
          </cell>
        </row>
        <row r="12">
          <cell r="D12">
            <v>4430</v>
          </cell>
          <cell r="E12" t="str">
            <v xml:space="preserve">DROUGHT RELIEF                </v>
          </cell>
          <cell r="F12" t="str">
            <v>USD</v>
          </cell>
          <cell r="G12">
            <v>1</v>
          </cell>
          <cell r="H12">
            <v>1800000</v>
          </cell>
          <cell r="I12">
            <v>0.75</v>
          </cell>
          <cell r="J12">
            <v>6750</v>
          </cell>
          <cell r="K12">
            <v>0</v>
          </cell>
          <cell r="L12">
            <v>0</v>
          </cell>
          <cell r="M12">
            <v>0</v>
          </cell>
          <cell r="N12">
            <v>37500</v>
          </cell>
          <cell r="O12">
            <v>0</v>
          </cell>
          <cell r="P12">
            <v>1762500</v>
          </cell>
          <cell r="Q12">
            <v>0</v>
          </cell>
          <cell r="R12">
            <v>1800000</v>
          </cell>
          <cell r="S12">
            <v>0</v>
          </cell>
          <cell r="U12">
            <v>1800000</v>
          </cell>
          <cell r="V12">
            <v>37500</v>
          </cell>
          <cell r="W12">
            <v>6750</v>
          </cell>
        </row>
        <row r="13">
          <cell r="D13">
            <v>7130</v>
          </cell>
          <cell r="E13" t="str">
            <v xml:space="preserve">THIRD RAILWAY                 </v>
          </cell>
          <cell r="F13" t="str">
            <v>USD</v>
          </cell>
          <cell r="G13">
            <v>1</v>
          </cell>
          <cell r="H13">
            <v>8662500</v>
          </cell>
          <cell r="I13">
            <v>0.75</v>
          </cell>
          <cell r="J13">
            <v>32484.375</v>
          </cell>
          <cell r="K13">
            <v>0</v>
          </cell>
          <cell r="L13">
            <v>0</v>
          </cell>
          <cell r="M13">
            <v>0</v>
          </cell>
          <cell r="N13">
            <v>157500</v>
          </cell>
          <cell r="O13">
            <v>0</v>
          </cell>
          <cell r="P13">
            <v>8505000</v>
          </cell>
          <cell r="Q13">
            <v>0</v>
          </cell>
          <cell r="R13">
            <v>8662500</v>
          </cell>
          <cell r="S13">
            <v>0</v>
          </cell>
          <cell r="U13">
            <v>8662500</v>
          </cell>
          <cell r="V13">
            <v>157500</v>
          </cell>
          <cell r="W13">
            <v>32484.375</v>
          </cell>
        </row>
        <row r="14">
          <cell r="D14">
            <v>12820</v>
          </cell>
          <cell r="E14" t="str">
            <v xml:space="preserve">POWER/WATER                   </v>
          </cell>
          <cell r="F14" t="str">
            <v>XDR</v>
          </cell>
          <cell r="G14">
            <v>1</v>
          </cell>
          <cell r="H14">
            <v>18864428.760000002</v>
          </cell>
          <cell r="I14">
            <v>0.75</v>
          </cell>
          <cell r="J14">
            <v>70741.607999999993</v>
          </cell>
          <cell r="K14">
            <v>0</v>
          </cell>
          <cell r="L14">
            <v>0</v>
          </cell>
          <cell r="M14">
            <v>0</v>
          </cell>
          <cell r="N14">
            <v>101969</v>
          </cell>
          <cell r="O14">
            <v>0</v>
          </cell>
          <cell r="P14">
            <v>18762459.760000002</v>
          </cell>
          <cell r="Q14">
            <v>0</v>
          </cell>
          <cell r="R14">
            <v>18864428.760000002</v>
          </cell>
          <cell r="S14">
            <v>0</v>
          </cell>
          <cell r="U14">
            <v>18864428.760000002</v>
          </cell>
          <cell r="V14">
            <v>101969</v>
          </cell>
          <cell r="W14">
            <v>70741.607999999993</v>
          </cell>
        </row>
        <row r="15">
          <cell r="D15">
            <v>15970</v>
          </cell>
          <cell r="E15" t="str">
            <v xml:space="preserve">MOPTI AREA DEVELOPMENT        </v>
          </cell>
          <cell r="F15" t="str">
            <v>XDR</v>
          </cell>
          <cell r="G15">
            <v>1</v>
          </cell>
          <cell r="H15">
            <v>13306744.02</v>
          </cell>
          <cell r="I15">
            <v>0.75</v>
          </cell>
          <cell r="J15">
            <v>49900.29</v>
          </cell>
          <cell r="K15">
            <v>0</v>
          </cell>
          <cell r="L15">
            <v>0</v>
          </cell>
          <cell r="M15">
            <v>0</v>
          </cell>
          <cell r="N15">
            <v>69668</v>
          </cell>
          <cell r="O15">
            <v>0</v>
          </cell>
          <cell r="P15">
            <v>13237076.02</v>
          </cell>
          <cell r="Q15">
            <v>0</v>
          </cell>
          <cell r="R15">
            <v>13306744.02</v>
          </cell>
          <cell r="S15">
            <v>0</v>
          </cell>
          <cell r="U15">
            <v>13306744.02</v>
          </cell>
          <cell r="V15">
            <v>69668</v>
          </cell>
          <cell r="W15">
            <v>49900.29</v>
          </cell>
        </row>
        <row r="16">
          <cell r="D16">
            <v>21630</v>
          </cell>
          <cell r="E16" t="str">
            <v xml:space="preserve">AGRICULTURAL SECTOR           </v>
          </cell>
          <cell r="F16" t="str">
            <v>XDR</v>
          </cell>
          <cell r="G16">
            <v>1</v>
          </cell>
          <cell r="H16">
            <v>40106938.899999999</v>
          </cell>
          <cell r="I16">
            <v>0.75</v>
          </cell>
          <cell r="J16">
            <v>150401.02100000001</v>
          </cell>
          <cell r="K16">
            <v>0</v>
          </cell>
          <cell r="L16">
            <v>0</v>
          </cell>
          <cell r="M16">
            <v>0</v>
          </cell>
          <cell r="N16">
            <v>0</v>
          </cell>
          <cell r="O16">
            <v>0</v>
          </cell>
          <cell r="P16">
            <v>40106938.899999999</v>
          </cell>
          <cell r="Q16">
            <v>0</v>
          </cell>
          <cell r="R16">
            <v>40106938.899999999</v>
          </cell>
          <cell r="S16">
            <v>0</v>
          </cell>
          <cell r="U16">
            <v>40106938.899999999</v>
          </cell>
          <cell r="V16">
            <v>0</v>
          </cell>
          <cell r="W16">
            <v>150401.02100000001</v>
          </cell>
        </row>
        <row r="17">
          <cell r="D17">
            <v>28280</v>
          </cell>
          <cell r="E17" t="str">
            <v xml:space="preserve">VOCATIONAL EDUCATION &amp; TRNG   </v>
          </cell>
          <cell r="F17" t="str">
            <v>XDR</v>
          </cell>
          <cell r="G17">
            <v>1</v>
          </cell>
          <cell r="H17">
            <v>3530050.13</v>
          </cell>
          <cell r="I17">
            <v>0.75</v>
          </cell>
          <cell r="J17">
            <v>13237.688</v>
          </cell>
          <cell r="K17">
            <v>5469949.8700000001</v>
          </cell>
          <cell r="L17">
            <v>0</v>
          </cell>
          <cell r="M17">
            <v>0</v>
          </cell>
          <cell r="N17">
            <v>0</v>
          </cell>
          <cell r="O17">
            <v>0</v>
          </cell>
          <cell r="P17">
            <v>3530050.13</v>
          </cell>
          <cell r="Q17">
            <v>5469949.8700000001</v>
          </cell>
          <cell r="R17">
            <v>3530050.13</v>
          </cell>
          <cell r="S17">
            <v>5469949.8700000001</v>
          </cell>
          <cell r="T17">
            <v>9000000</v>
          </cell>
          <cell r="U17">
            <v>3530050.13</v>
          </cell>
          <cell r="V17">
            <v>0</v>
          </cell>
          <cell r="W17">
            <v>13237.6879875</v>
          </cell>
        </row>
        <row r="18">
          <cell r="D18">
            <v>13070</v>
          </cell>
          <cell r="E18" t="str">
            <v>ECONOMIC MANAGEMENT &amp; TRAINING</v>
          </cell>
          <cell r="F18" t="str">
            <v>XDR</v>
          </cell>
          <cell r="G18">
            <v>2</v>
          </cell>
          <cell r="H18">
            <v>8935574.3499999996</v>
          </cell>
          <cell r="I18">
            <v>0.75</v>
          </cell>
          <cell r="J18">
            <v>33508.404000000002</v>
          </cell>
          <cell r="K18">
            <v>0</v>
          </cell>
          <cell r="L18">
            <v>0</v>
          </cell>
          <cell r="M18">
            <v>0</v>
          </cell>
          <cell r="N18">
            <v>48067</v>
          </cell>
          <cell r="O18">
            <v>0</v>
          </cell>
          <cell r="P18">
            <v>8887507.3499999996</v>
          </cell>
          <cell r="Q18">
            <v>0</v>
          </cell>
          <cell r="R18">
            <v>8935574.3499999996</v>
          </cell>
          <cell r="S18">
            <v>0</v>
          </cell>
          <cell r="U18">
            <v>8935574.3499999996</v>
          </cell>
          <cell r="V18">
            <v>48067</v>
          </cell>
          <cell r="W18">
            <v>33508.404000000002</v>
          </cell>
        </row>
        <row r="19">
          <cell r="D19">
            <v>11340</v>
          </cell>
          <cell r="E19" t="str">
            <v xml:space="preserve">PETROLEUM EXPLORATN PROMOTION </v>
          </cell>
          <cell r="F19" t="str">
            <v>XDR</v>
          </cell>
          <cell r="G19">
            <v>2</v>
          </cell>
          <cell r="H19">
            <v>2759007.95</v>
          </cell>
          <cell r="I19">
            <v>0.75</v>
          </cell>
          <cell r="J19">
            <v>10346.280000000001</v>
          </cell>
          <cell r="K19">
            <v>0</v>
          </cell>
          <cell r="L19">
            <v>0</v>
          </cell>
          <cell r="M19">
            <v>0</v>
          </cell>
          <cell r="N19">
            <v>15076</v>
          </cell>
          <cell r="O19">
            <v>0</v>
          </cell>
          <cell r="P19">
            <v>2743931.95</v>
          </cell>
          <cell r="Q19">
            <v>0</v>
          </cell>
          <cell r="R19">
            <v>2759007.95</v>
          </cell>
          <cell r="S19">
            <v>0</v>
          </cell>
          <cell r="U19">
            <v>2759007.95</v>
          </cell>
          <cell r="V19">
            <v>15076</v>
          </cell>
          <cell r="W19">
            <v>10346.280000000001</v>
          </cell>
        </row>
        <row r="20">
          <cell r="D20">
            <v>12000</v>
          </cell>
          <cell r="E20" t="str">
            <v xml:space="preserve">SECOND TELECOMMUNICATIONS     </v>
          </cell>
          <cell r="F20" t="str">
            <v>XDR</v>
          </cell>
          <cell r="G20">
            <v>2</v>
          </cell>
          <cell r="H20">
            <v>10856000</v>
          </cell>
          <cell r="I20">
            <v>0.75</v>
          </cell>
          <cell r="J20">
            <v>40710</v>
          </cell>
          <cell r="K20">
            <v>0</v>
          </cell>
          <cell r="L20">
            <v>0</v>
          </cell>
          <cell r="M20">
            <v>0</v>
          </cell>
          <cell r="N20">
            <v>59000</v>
          </cell>
          <cell r="O20">
            <v>0</v>
          </cell>
          <cell r="P20">
            <v>10797000</v>
          </cell>
          <cell r="Q20">
            <v>0</v>
          </cell>
          <cell r="R20">
            <v>10856000</v>
          </cell>
          <cell r="S20">
            <v>0</v>
          </cell>
          <cell r="U20">
            <v>10856000</v>
          </cell>
          <cell r="V20">
            <v>59000</v>
          </cell>
          <cell r="W20">
            <v>40710</v>
          </cell>
        </row>
        <row r="21">
          <cell r="D21">
            <v>14310</v>
          </cell>
          <cell r="E21" t="str">
            <v xml:space="preserve">RURAL WATER SUPPLY            </v>
          </cell>
          <cell r="F21" t="str">
            <v>XDR</v>
          </cell>
          <cell r="G21">
            <v>2</v>
          </cell>
          <cell r="H21">
            <v>3750811.27</v>
          </cell>
          <cell r="I21">
            <v>0.75</v>
          </cell>
          <cell r="J21">
            <v>14065.541999999999</v>
          </cell>
          <cell r="K21">
            <v>0</v>
          </cell>
          <cell r="L21">
            <v>0</v>
          </cell>
          <cell r="M21">
            <v>0</v>
          </cell>
          <cell r="N21">
            <v>51652</v>
          </cell>
          <cell r="O21">
            <v>0</v>
          </cell>
          <cell r="P21">
            <v>3699159.27</v>
          </cell>
          <cell r="Q21">
            <v>0</v>
          </cell>
          <cell r="R21">
            <v>3750811.27</v>
          </cell>
          <cell r="S21">
            <v>0</v>
          </cell>
          <cell r="U21">
            <v>3750811.27</v>
          </cell>
          <cell r="V21">
            <v>51652</v>
          </cell>
          <cell r="W21">
            <v>14065.541999999999</v>
          </cell>
        </row>
        <row r="22">
          <cell r="D22">
            <v>14420</v>
          </cell>
          <cell r="E22" t="str">
            <v xml:space="preserve">THIRD EDUCATION               </v>
          </cell>
          <cell r="F22" t="str">
            <v>XDR</v>
          </cell>
          <cell r="G22">
            <v>2</v>
          </cell>
          <cell r="H22">
            <v>4195800</v>
          </cell>
          <cell r="I22">
            <v>0.75</v>
          </cell>
          <cell r="J22">
            <v>15734.25</v>
          </cell>
          <cell r="K22">
            <v>0</v>
          </cell>
          <cell r="L22">
            <v>0</v>
          </cell>
          <cell r="M22">
            <v>0</v>
          </cell>
          <cell r="N22">
            <v>22200</v>
          </cell>
          <cell r="O22">
            <v>0</v>
          </cell>
          <cell r="P22">
            <v>4173600</v>
          </cell>
          <cell r="Q22">
            <v>0</v>
          </cell>
          <cell r="R22">
            <v>4195800</v>
          </cell>
          <cell r="S22">
            <v>0</v>
          </cell>
          <cell r="U22">
            <v>4195800</v>
          </cell>
          <cell r="V22">
            <v>22200</v>
          </cell>
          <cell r="W22">
            <v>15734.25</v>
          </cell>
        </row>
        <row r="23">
          <cell r="D23" t="str">
            <v>F0070</v>
          </cell>
          <cell r="E23" t="str">
            <v xml:space="preserve">RURAL WATER SUPPLY            </v>
          </cell>
          <cell r="F23" t="str">
            <v>XDR</v>
          </cell>
          <cell r="G23">
            <v>2</v>
          </cell>
          <cell r="H23">
            <v>5093829.28</v>
          </cell>
          <cell r="I23">
            <v>0.75</v>
          </cell>
          <cell r="J23">
            <v>19101.86</v>
          </cell>
          <cell r="K23">
            <v>0</v>
          </cell>
          <cell r="L23">
            <v>0</v>
          </cell>
          <cell r="M23">
            <v>0</v>
          </cell>
          <cell r="N23">
            <v>27094</v>
          </cell>
          <cell r="O23">
            <v>0</v>
          </cell>
          <cell r="P23">
            <v>5066735.28</v>
          </cell>
          <cell r="Q23">
            <v>0</v>
          </cell>
          <cell r="R23">
            <v>5093829.28</v>
          </cell>
          <cell r="S23">
            <v>0</v>
          </cell>
          <cell r="U23">
            <v>5093829.28</v>
          </cell>
          <cell r="V23">
            <v>27094</v>
          </cell>
          <cell r="W23">
            <v>19101.86</v>
          </cell>
        </row>
        <row r="24">
          <cell r="D24" t="str">
            <v>F0100</v>
          </cell>
          <cell r="E24" t="str">
            <v xml:space="preserve">THIRD EDUCATION               </v>
          </cell>
          <cell r="F24" t="str">
            <v>XDR</v>
          </cell>
          <cell r="G24">
            <v>2</v>
          </cell>
          <cell r="H24">
            <v>4374241.41</v>
          </cell>
          <cell r="I24">
            <v>0.75</v>
          </cell>
          <cell r="J24">
            <v>16403.404999999999</v>
          </cell>
          <cell r="K24">
            <v>0</v>
          </cell>
          <cell r="L24">
            <v>0</v>
          </cell>
          <cell r="M24">
            <v>0</v>
          </cell>
          <cell r="N24">
            <v>23144</v>
          </cell>
          <cell r="O24">
            <v>0</v>
          </cell>
          <cell r="P24">
            <v>4351097.41</v>
          </cell>
          <cell r="Q24">
            <v>0</v>
          </cell>
          <cell r="R24">
            <v>4374241.41</v>
          </cell>
          <cell r="S24">
            <v>0</v>
          </cell>
          <cell r="U24">
            <v>4374241.41</v>
          </cell>
          <cell r="V24">
            <v>23144</v>
          </cell>
          <cell r="W24">
            <v>16403.404999999999</v>
          </cell>
        </row>
        <row r="25">
          <cell r="D25">
            <v>27370</v>
          </cell>
          <cell r="E25" t="str">
            <v>AGRICUL TRADING AND PROCESSING</v>
          </cell>
          <cell r="F25" t="str">
            <v>XDR</v>
          </cell>
          <cell r="G25">
            <v>2</v>
          </cell>
          <cell r="H25">
            <v>2297447.41</v>
          </cell>
          <cell r="I25">
            <v>0.75</v>
          </cell>
          <cell r="J25">
            <v>8615.4279999999999</v>
          </cell>
          <cell r="K25">
            <v>1602552.59</v>
          </cell>
          <cell r="L25">
            <v>0</v>
          </cell>
          <cell r="M25">
            <v>0</v>
          </cell>
          <cell r="N25">
            <v>0</v>
          </cell>
          <cell r="O25">
            <v>0</v>
          </cell>
          <cell r="P25">
            <v>2297447.41</v>
          </cell>
          <cell r="Q25">
            <v>1602552.59</v>
          </cell>
          <cell r="R25">
            <v>2297447.41</v>
          </cell>
          <cell r="S25">
            <v>1602552.59</v>
          </cell>
          <cell r="T25">
            <v>3900000</v>
          </cell>
          <cell r="U25">
            <v>2297447.41</v>
          </cell>
          <cell r="V25">
            <v>0</v>
          </cell>
          <cell r="W25">
            <v>8615.4277875000007</v>
          </cell>
        </row>
        <row r="26">
          <cell r="D26">
            <v>31550</v>
          </cell>
          <cell r="E26" t="str">
            <v xml:space="preserve">HEALTH SECTOR DEV PROGRAM     </v>
          </cell>
          <cell r="F26" t="str">
            <v>XDR</v>
          </cell>
          <cell r="G26">
            <v>2</v>
          </cell>
          <cell r="H26">
            <v>646437.05000000005</v>
          </cell>
          <cell r="I26">
            <v>0.75</v>
          </cell>
          <cell r="J26">
            <v>2424.1390000000001</v>
          </cell>
          <cell r="K26">
            <v>27853562.949999999</v>
          </cell>
          <cell r="L26">
            <v>0</v>
          </cell>
          <cell r="M26">
            <v>0</v>
          </cell>
          <cell r="N26">
            <v>0</v>
          </cell>
          <cell r="O26">
            <v>0</v>
          </cell>
          <cell r="P26">
            <v>646437.05000000005</v>
          </cell>
          <cell r="Q26">
            <v>27853562.949999999</v>
          </cell>
          <cell r="R26">
            <v>646437.05000000005</v>
          </cell>
          <cell r="S26">
            <v>27853562.949999999</v>
          </cell>
          <cell r="T26">
            <v>28500000</v>
          </cell>
          <cell r="U26">
            <v>646437.05000000075</v>
          </cell>
          <cell r="V26">
            <v>0</v>
          </cell>
          <cell r="W26">
            <v>2424.1389375000026</v>
          </cell>
        </row>
        <row r="27">
          <cell r="D27">
            <v>16770</v>
          </cell>
          <cell r="E27" t="str">
            <v xml:space="preserve">SECOND URBAN                  </v>
          </cell>
          <cell r="F27" t="str">
            <v>XDR</v>
          </cell>
          <cell r="G27">
            <v>3</v>
          </cell>
          <cell r="H27">
            <v>24178345.93</v>
          </cell>
          <cell r="I27">
            <v>0.75</v>
          </cell>
          <cell r="J27">
            <v>90668.797000000006</v>
          </cell>
          <cell r="K27">
            <v>0</v>
          </cell>
          <cell r="L27">
            <v>0</v>
          </cell>
          <cell r="M27">
            <v>0</v>
          </cell>
          <cell r="N27">
            <v>125276</v>
          </cell>
          <cell r="O27">
            <v>0</v>
          </cell>
          <cell r="P27">
            <v>24053069.93</v>
          </cell>
          <cell r="Q27">
            <v>0</v>
          </cell>
          <cell r="R27">
            <v>24178345.93</v>
          </cell>
          <cell r="S27">
            <v>0</v>
          </cell>
          <cell r="U27">
            <v>24178345.93</v>
          </cell>
          <cell r="V27">
            <v>125276</v>
          </cell>
          <cell r="W27">
            <v>90668.797000000006</v>
          </cell>
        </row>
        <row r="28">
          <cell r="D28">
            <v>19060</v>
          </cell>
          <cell r="E28" t="str">
            <v xml:space="preserve">OFFICE DU NIGER CONSOLIDATION </v>
          </cell>
          <cell r="F28" t="str">
            <v>XDR</v>
          </cell>
          <cell r="G28">
            <v>3</v>
          </cell>
          <cell r="H28">
            <v>30049490.649999999</v>
          </cell>
          <cell r="I28">
            <v>0.75</v>
          </cell>
          <cell r="J28">
            <v>112685.59</v>
          </cell>
          <cell r="K28">
            <v>0</v>
          </cell>
          <cell r="L28">
            <v>0</v>
          </cell>
          <cell r="M28">
            <v>0</v>
          </cell>
          <cell r="N28">
            <v>309788</v>
          </cell>
          <cell r="O28">
            <v>0</v>
          </cell>
          <cell r="P28">
            <v>29739702.649999999</v>
          </cell>
          <cell r="Q28">
            <v>0</v>
          </cell>
          <cell r="R28">
            <v>30049490.649999999</v>
          </cell>
          <cell r="S28">
            <v>0</v>
          </cell>
          <cell r="U28">
            <v>30049490.649999999</v>
          </cell>
          <cell r="V28">
            <v>309788</v>
          </cell>
          <cell r="W28">
            <v>112685.59</v>
          </cell>
        </row>
        <row r="29">
          <cell r="D29" t="str">
            <v>A0350</v>
          </cell>
          <cell r="E29" t="str">
            <v xml:space="preserve">OFFICE DU NIGER CONSOLIDATION </v>
          </cell>
          <cell r="F29" t="str">
            <v>XDR</v>
          </cell>
          <cell r="G29">
            <v>3</v>
          </cell>
          <cell r="H29">
            <v>6961568.9699999997</v>
          </cell>
          <cell r="I29">
            <v>0.75</v>
          </cell>
          <cell r="J29">
            <v>26105.883999999998</v>
          </cell>
          <cell r="K29">
            <v>0</v>
          </cell>
          <cell r="L29">
            <v>0</v>
          </cell>
          <cell r="M29">
            <v>0</v>
          </cell>
          <cell r="N29">
            <v>35337</v>
          </cell>
          <cell r="O29">
            <v>0</v>
          </cell>
          <cell r="P29">
            <v>6926231.9699999997</v>
          </cell>
          <cell r="Q29">
            <v>0</v>
          </cell>
          <cell r="R29">
            <v>6961568.9699999997</v>
          </cell>
          <cell r="S29">
            <v>0</v>
          </cell>
          <cell r="U29">
            <v>6961568.9699999997</v>
          </cell>
          <cell r="V29">
            <v>35337</v>
          </cell>
          <cell r="W29">
            <v>26105.883999999998</v>
          </cell>
        </row>
        <row r="30">
          <cell r="D30">
            <v>23700</v>
          </cell>
          <cell r="E30" t="str">
            <v xml:space="preserve">NATURAL RESOURCE MANAGEMENT   </v>
          </cell>
          <cell r="F30" t="str">
            <v>XDR</v>
          </cell>
          <cell r="G30">
            <v>3</v>
          </cell>
          <cell r="H30">
            <v>13672630.92</v>
          </cell>
          <cell r="I30">
            <v>0.75</v>
          </cell>
          <cell r="J30">
            <v>51272.366000000002</v>
          </cell>
          <cell r="K30">
            <v>1327369.08</v>
          </cell>
          <cell r="L30">
            <v>0</v>
          </cell>
          <cell r="M30">
            <v>0</v>
          </cell>
          <cell r="N30">
            <v>0</v>
          </cell>
          <cell r="O30">
            <v>0</v>
          </cell>
          <cell r="P30">
            <v>13672630.92</v>
          </cell>
          <cell r="Q30">
            <v>1327369.08</v>
          </cell>
          <cell r="R30">
            <v>13672630.92</v>
          </cell>
          <cell r="S30">
            <v>1327369.08</v>
          </cell>
          <cell r="T30">
            <v>15000000</v>
          </cell>
          <cell r="U30">
            <v>13672630.92</v>
          </cell>
          <cell r="V30">
            <v>0</v>
          </cell>
          <cell r="W30">
            <v>51272.365949999999</v>
          </cell>
        </row>
        <row r="31">
          <cell r="D31">
            <v>19980</v>
          </cell>
          <cell r="E31" t="str">
            <v xml:space="preserve">SECOND POWER                  </v>
          </cell>
          <cell r="F31" t="str">
            <v>XDR</v>
          </cell>
          <cell r="G31">
            <v>3</v>
          </cell>
          <cell r="H31">
            <v>23434839.969999999</v>
          </cell>
          <cell r="I31">
            <v>0.75</v>
          </cell>
          <cell r="J31">
            <v>87880.65</v>
          </cell>
          <cell r="K31">
            <v>0</v>
          </cell>
          <cell r="L31">
            <v>0</v>
          </cell>
          <cell r="M31">
            <v>0</v>
          </cell>
          <cell r="N31">
            <v>236715</v>
          </cell>
          <cell r="O31">
            <v>0</v>
          </cell>
          <cell r="P31">
            <v>23198124.969999999</v>
          </cell>
          <cell r="Q31">
            <v>0</v>
          </cell>
          <cell r="R31">
            <v>23434839.969999999</v>
          </cell>
          <cell r="S31">
            <v>0</v>
          </cell>
          <cell r="U31">
            <v>23434839.969999999</v>
          </cell>
          <cell r="V31">
            <v>236715</v>
          </cell>
          <cell r="W31">
            <v>87880.65</v>
          </cell>
        </row>
        <row r="32">
          <cell r="D32">
            <v>20540</v>
          </cell>
          <cell r="E32" t="str">
            <v>EDUCATION SECTOR CONSOLIDATION</v>
          </cell>
          <cell r="F32" t="str">
            <v>XDR</v>
          </cell>
          <cell r="G32">
            <v>3</v>
          </cell>
          <cell r="H32">
            <v>18361199.170000002</v>
          </cell>
          <cell r="I32">
            <v>0.75</v>
          </cell>
          <cell r="J32">
            <v>68854.497000000003</v>
          </cell>
          <cell r="K32">
            <v>0</v>
          </cell>
          <cell r="L32">
            <v>0</v>
          </cell>
          <cell r="M32">
            <v>0</v>
          </cell>
          <cell r="N32">
            <v>185465</v>
          </cell>
          <cell r="O32">
            <v>0</v>
          </cell>
          <cell r="P32">
            <v>18175734.170000002</v>
          </cell>
          <cell r="Q32">
            <v>0</v>
          </cell>
          <cell r="R32">
            <v>18361199.170000002</v>
          </cell>
          <cell r="S32">
            <v>0</v>
          </cell>
          <cell r="U32">
            <v>18361199.170000002</v>
          </cell>
          <cell r="V32">
            <v>185465</v>
          </cell>
          <cell r="W32">
            <v>68854.497000000003</v>
          </cell>
        </row>
        <row r="33">
          <cell r="D33" t="str">
            <v>N0210</v>
          </cell>
          <cell r="E33" t="str">
            <v>PILOT PRIVATE IRRIGATION PROMO</v>
          </cell>
          <cell r="F33" t="str">
            <v>XDR</v>
          </cell>
          <cell r="G33">
            <v>3</v>
          </cell>
          <cell r="H33">
            <v>678299.1</v>
          </cell>
          <cell r="I33">
            <v>0.75</v>
          </cell>
          <cell r="J33">
            <v>2543.6219999999998</v>
          </cell>
          <cell r="K33">
            <v>2321700.9</v>
          </cell>
          <cell r="L33">
            <v>0</v>
          </cell>
          <cell r="M33">
            <v>0</v>
          </cell>
          <cell r="N33">
            <v>0</v>
          </cell>
          <cell r="O33">
            <v>0</v>
          </cell>
          <cell r="P33">
            <v>678299.1</v>
          </cell>
          <cell r="Q33">
            <v>2321700.9</v>
          </cell>
          <cell r="R33">
            <v>678299.1</v>
          </cell>
          <cell r="S33">
            <v>2321700.9</v>
          </cell>
          <cell r="T33">
            <v>3000000</v>
          </cell>
          <cell r="U33">
            <v>678299.1</v>
          </cell>
          <cell r="V33">
            <v>0</v>
          </cell>
          <cell r="W33">
            <v>2543.6216250000002</v>
          </cell>
        </row>
        <row r="34">
          <cell r="D34">
            <v>28500</v>
          </cell>
          <cell r="E34" t="str">
            <v xml:space="preserve">SELINGUE POWER REHABILITATION </v>
          </cell>
          <cell r="F34" t="str">
            <v>XDR</v>
          </cell>
          <cell r="G34">
            <v>3</v>
          </cell>
          <cell r="H34">
            <v>12391609.359999999</v>
          </cell>
          <cell r="I34">
            <v>0.75</v>
          </cell>
          <cell r="J34">
            <v>46468.535000000003</v>
          </cell>
          <cell r="K34">
            <v>6108390.6399999997</v>
          </cell>
          <cell r="L34">
            <v>0</v>
          </cell>
          <cell r="M34">
            <v>0</v>
          </cell>
          <cell r="N34">
            <v>0</v>
          </cell>
          <cell r="O34">
            <v>0</v>
          </cell>
          <cell r="P34">
            <v>12391609.359999999</v>
          </cell>
          <cell r="Q34">
            <v>6108390.6399999997</v>
          </cell>
          <cell r="R34">
            <v>12391609.359999999</v>
          </cell>
          <cell r="S34">
            <v>6108390.6399999997</v>
          </cell>
          <cell r="T34">
            <v>18500000</v>
          </cell>
          <cell r="U34">
            <v>12391609.359999999</v>
          </cell>
          <cell r="V34">
            <v>0</v>
          </cell>
          <cell r="W34">
            <v>46468.535099999994</v>
          </cell>
        </row>
        <row r="35">
          <cell r="D35">
            <v>29700</v>
          </cell>
          <cell r="E35" t="str">
            <v xml:space="preserve">REGIONAL HYDROPOWER DEV       </v>
          </cell>
          <cell r="F35" t="str">
            <v>XDR</v>
          </cell>
          <cell r="G35">
            <v>3</v>
          </cell>
          <cell r="H35">
            <v>4109800.04</v>
          </cell>
          <cell r="I35">
            <v>0.75</v>
          </cell>
          <cell r="J35">
            <v>15411.75</v>
          </cell>
          <cell r="K35">
            <v>8490199.9600000009</v>
          </cell>
          <cell r="L35">
            <v>0</v>
          </cell>
          <cell r="M35">
            <v>0</v>
          </cell>
          <cell r="N35">
            <v>0</v>
          </cell>
          <cell r="O35">
            <v>0</v>
          </cell>
          <cell r="P35">
            <v>4109800.04</v>
          </cell>
          <cell r="Q35">
            <v>8490199.9600000009</v>
          </cell>
          <cell r="R35">
            <v>4109800.04</v>
          </cell>
          <cell r="S35">
            <v>8490199.9600000009</v>
          </cell>
          <cell r="T35">
            <v>12600000</v>
          </cell>
          <cell r="U35">
            <v>4109800.04</v>
          </cell>
          <cell r="V35">
            <v>0</v>
          </cell>
          <cell r="W35">
            <v>15411.750149999996</v>
          </cell>
        </row>
        <row r="36">
          <cell r="D36" t="str">
            <v>N0040</v>
          </cell>
          <cell r="E36" t="str">
            <v xml:space="preserve">URBAN DEV. &amp; DECENTRALIZATION </v>
          </cell>
          <cell r="F36" t="str">
            <v>XDR</v>
          </cell>
          <cell r="G36">
            <v>3</v>
          </cell>
          <cell r="H36">
            <v>6033277.75</v>
          </cell>
          <cell r="I36">
            <v>0.75</v>
          </cell>
          <cell r="J36">
            <v>22624.792000000001</v>
          </cell>
          <cell r="K36">
            <v>49466722.25</v>
          </cell>
          <cell r="L36">
            <v>0</v>
          </cell>
          <cell r="M36">
            <v>0</v>
          </cell>
          <cell r="N36">
            <v>0</v>
          </cell>
          <cell r="O36">
            <v>0</v>
          </cell>
          <cell r="P36">
            <v>6033277.75</v>
          </cell>
          <cell r="Q36">
            <v>49466722.25</v>
          </cell>
          <cell r="R36">
            <v>6033277.75</v>
          </cell>
          <cell r="S36">
            <v>49466722.25</v>
          </cell>
          <cell r="T36">
            <v>55500000</v>
          </cell>
          <cell r="U36">
            <v>6033277.75</v>
          </cell>
          <cell r="V36">
            <v>0</v>
          </cell>
          <cell r="W36">
            <v>22624.791562499999</v>
          </cell>
        </row>
        <row r="37">
          <cell r="D37">
            <v>7330</v>
          </cell>
          <cell r="E37" t="str">
            <v xml:space="preserve">SECOND EDUCATION              </v>
          </cell>
          <cell r="F37" t="str">
            <v>USD</v>
          </cell>
          <cell r="G37">
            <v>4</v>
          </cell>
          <cell r="H37">
            <v>7962830.4299999997</v>
          </cell>
          <cell r="I37">
            <v>0.75</v>
          </cell>
          <cell r="J37">
            <v>29860.614000000001</v>
          </cell>
          <cell r="K37">
            <v>0</v>
          </cell>
          <cell r="L37">
            <v>0</v>
          </cell>
          <cell r="M37">
            <v>0</v>
          </cell>
          <cell r="N37">
            <v>144778</v>
          </cell>
          <cell r="O37">
            <v>0</v>
          </cell>
          <cell r="P37">
            <v>7818052.4299999997</v>
          </cell>
          <cell r="Q37">
            <v>0</v>
          </cell>
          <cell r="R37">
            <v>7962830.4299999997</v>
          </cell>
          <cell r="S37">
            <v>0</v>
          </cell>
          <cell r="U37">
            <v>7962830.4299999997</v>
          </cell>
          <cell r="V37">
            <v>144778</v>
          </cell>
          <cell r="W37">
            <v>29860.614000000001</v>
          </cell>
        </row>
        <row r="38">
          <cell r="D38">
            <v>7530</v>
          </cell>
          <cell r="E38" t="str">
            <v xml:space="preserve">SECOND MOPTI RICE             </v>
          </cell>
          <cell r="F38" t="str">
            <v>USD</v>
          </cell>
          <cell r="G38">
            <v>4</v>
          </cell>
          <cell r="H38">
            <v>12600000</v>
          </cell>
          <cell r="I38">
            <v>0.75</v>
          </cell>
          <cell r="J38">
            <v>47250</v>
          </cell>
          <cell r="K38">
            <v>0</v>
          </cell>
          <cell r="L38">
            <v>0</v>
          </cell>
          <cell r="M38">
            <v>0</v>
          </cell>
          <cell r="N38">
            <v>225000</v>
          </cell>
          <cell r="O38">
            <v>0</v>
          </cell>
          <cell r="P38">
            <v>12375000</v>
          </cell>
          <cell r="Q38">
            <v>0</v>
          </cell>
          <cell r="R38">
            <v>12600000</v>
          </cell>
          <cell r="S38">
            <v>0</v>
          </cell>
          <cell r="U38">
            <v>12600000</v>
          </cell>
          <cell r="V38">
            <v>225000</v>
          </cell>
          <cell r="W38">
            <v>47250</v>
          </cell>
        </row>
        <row r="39">
          <cell r="D39">
            <v>8540</v>
          </cell>
          <cell r="E39" t="str">
            <v>TECHNICAL ASSIST.&amp; ENGINEERING</v>
          </cell>
          <cell r="F39" t="str">
            <v>USD</v>
          </cell>
          <cell r="G39">
            <v>4</v>
          </cell>
          <cell r="H39">
            <v>3913747.78</v>
          </cell>
          <cell r="I39">
            <v>0.75</v>
          </cell>
          <cell r="J39">
            <v>14676.554</v>
          </cell>
          <cell r="K39">
            <v>0</v>
          </cell>
          <cell r="L39">
            <v>0</v>
          </cell>
          <cell r="M39">
            <v>0</v>
          </cell>
          <cell r="N39">
            <v>67478</v>
          </cell>
          <cell r="O39">
            <v>0</v>
          </cell>
          <cell r="P39">
            <v>3846269.78</v>
          </cell>
          <cell r="Q39">
            <v>0</v>
          </cell>
          <cell r="R39">
            <v>3913747.78</v>
          </cell>
          <cell r="S39">
            <v>0</v>
          </cell>
          <cell r="U39">
            <v>3913747.78</v>
          </cell>
          <cell r="V39">
            <v>67478</v>
          </cell>
          <cell r="W39">
            <v>14676.554</v>
          </cell>
        </row>
        <row r="40">
          <cell r="D40">
            <v>16290</v>
          </cell>
          <cell r="E40" t="str">
            <v xml:space="preserve">FIFTH HIGHWAY                 </v>
          </cell>
          <cell r="F40" t="str">
            <v>XDR</v>
          </cell>
          <cell r="G40">
            <v>4</v>
          </cell>
          <cell r="H40">
            <v>48418500</v>
          </cell>
          <cell r="I40">
            <v>0.75</v>
          </cell>
          <cell r="J40">
            <v>181569.375</v>
          </cell>
          <cell r="K40">
            <v>0</v>
          </cell>
          <cell r="L40">
            <v>0</v>
          </cell>
          <cell r="M40">
            <v>0</v>
          </cell>
          <cell r="N40">
            <v>253500</v>
          </cell>
          <cell r="O40">
            <v>0</v>
          </cell>
          <cell r="P40">
            <v>48165000</v>
          </cell>
          <cell r="Q40">
            <v>0</v>
          </cell>
          <cell r="R40">
            <v>48418500</v>
          </cell>
          <cell r="S40">
            <v>0</v>
          </cell>
          <cell r="U40">
            <v>48418500</v>
          </cell>
          <cell r="V40">
            <v>253500</v>
          </cell>
          <cell r="W40">
            <v>181569.375</v>
          </cell>
        </row>
        <row r="41">
          <cell r="D41">
            <v>23710</v>
          </cell>
          <cell r="E41" t="str">
            <v>PUBLIC WORKS AND CAPACITY BLDG</v>
          </cell>
          <cell r="F41" t="str">
            <v>XDR</v>
          </cell>
          <cell r="G41">
            <v>4</v>
          </cell>
          <cell r="H41">
            <v>14510908.390000001</v>
          </cell>
          <cell r="I41">
            <v>0.75</v>
          </cell>
          <cell r="J41">
            <v>54415.906000000003</v>
          </cell>
          <cell r="K41">
            <v>0</v>
          </cell>
          <cell r="L41">
            <v>0</v>
          </cell>
          <cell r="M41">
            <v>0</v>
          </cell>
          <cell r="N41">
            <v>0</v>
          </cell>
          <cell r="O41">
            <v>0</v>
          </cell>
          <cell r="P41">
            <v>14510908.390000001</v>
          </cell>
          <cell r="Q41">
            <v>0</v>
          </cell>
          <cell r="R41">
            <v>14510908.390000001</v>
          </cell>
          <cell r="S41">
            <v>0</v>
          </cell>
          <cell r="U41">
            <v>14510908.390000001</v>
          </cell>
          <cell r="V41">
            <v>0</v>
          </cell>
          <cell r="W41">
            <v>54415.906000000003</v>
          </cell>
        </row>
        <row r="42">
          <cell r="D42">
            <v>23711</v>
          </cell>
          <cell r="E42" t="str">
            <v>PUBLIC WORKS AND CAPACITY BLDG</v>
          </cell>
          <cell r="F42" t="str">
            <v>XDR</v>
          </cell>
          <cell r="G42">
            <v>4</v>
          </cell>
          <cell r="H42">
            <v>6602857.9299999997</v>
          </cell>
          <cell r="I42">
            <v>0.75</v>
          </cell>
          <cell r="J42">
            <v>24760.717000000001</v>
          </cell>
          <cell r="K42">
            <v>0</v>
          </cell>
          <cell r="L42">
            <v>0</v>
          </cell>
          <cell r="M42">
            <v>0</v>
          </cell>
          <cell r="N42">
            <v>0</v>
          </cell>
          <cell r="O42">
            <v>0</v>
          </cell>
          <cell r="P42">
            <v>6602857.9299999997</v>
          </cell>
          <cell r="Q42">
            <v>0</v>
          </cell>
          <cell r="R42">
            <v>6602857.9299999997</v>
          </cell>
          <cell r="S42">
            <v>0</v>
          </cell>
          <cell r="U42">
            <v>6602857.9299999997</v>
          </cell>
          <cell r="V42">
            <v>0</v>
          </cell>
          <cell r="W42">
            <v>24760.717000000001</v>
          </cell>
        </row>
        <row r="43">
          <cell r="D43">
            <v>23900</v>
          </cell>
          <cell r="E43" t="str">
            <v xml:space="preserve">MINING SECTOR CAPACITY-BLDG   </v>
          </cell>
          <cell r="F43" t="str">
            <v>XDR</v>
          </cell>
          <cell r="G43">
            <v>4</v>
          </cell>
          <cell r="H43">
            <v>4358718.6399999997</v>
          </cell>
          <cell r="I43">
            <v>0.75</v>
          </cell>
          <cell r="J43">
            <v>16345.195</v>
          </cell>
          <cell r="K43">
            <v>41281.360000000001</v>
          </cell>
          <cell r="L43">
            <v>0</v>
          </cell>
          <cell r="M43">
            <v>0</v>
          </cell>
          <cell r="N43">
            <v>0</v>
          </cell>
          <cell r="O43">
            <v>0</v>
          </cell>
          <cell r="P43">
            <v>4358718.6399999997</v>
          </cell>
          <cell r="Q43">
            <v>41281.360000000001</v>
          </cell>
          <cell r="R43">
            <v>4358718.6399999997</v>
          </cell>
          <cell r="S43">
            <v>41281.360000000001</v>
          </cell>
          <cell r="T43">
            <v>4400000</v>
          </cell>
          <cell r="U43">
            <v>4358718.6399999997</v>
          </cell>
          <cell r="V43">
            <v>0</v>
          </cell>
          <cell r="W43">
            <v>16345.194899999999</v>
          </cell>
        </row>
        <row r="44">
          <cell r="D44">
            <v>14030</v>
          </cell>
          <cell r="E44" t="str">
            <v xml:space="preserve">BIOMASS ALCOHOL &amp; ENERGY      </v>
          </cell>
          <cell r="F44" t="str">
            <v>XDR</v>
          </cell>
          <cell r="G44">
            <v>4</v>
          </cell>
          <cell r="H44">
            <v>6573831.2599999998</v>
          </cell>
          <cell r="I44">
            <v>0.75</v>
          </cell>
          <cell r="J44">
            <v>24651.866999999998</v>
          </cell>
          <cell r="K44">
            <v>0</v>
          </cell>
          <cell r="L44">
            <v>0</v>
          </cell>
          <cell r="M44">
            <v>0</v>
          </cell>
          <cell r="N44">
            <v>35154</v>
          </cell>
          <cell r="O44">
            <v>0</v>
          </cell>
          <cell r="P44">
            <v>6538677.2599999998</v>
          </cell>
          <cell r="Q44">
            <v>0</v>
          </cell>
          <cell r="R44">
            <v>6573831.2599999998</v>
          </cell>
          <cell r="S44">
            <v>0</v>
          </cell>
          <cell r="U44">
            <v>6573831.2599999998</v>
          </cell>
          <cell r="V44">
            <v>35154</v>
          </cell>
          <cell r="W44">
            <v>24651.866999999998</v>
          </cell>
        </row>
        <row r="45">
          <cell r="D45">
            <v>16540</v>
          </cell>
          <cell r="E45" t="str">
            <v xml:space="preserve">SECOND FORESTRY               </v>
          </cell>
          <cell r="F45" t="str">
            <v>XDR</v>
          </cell>
          <cell r="G45">
            <v>4</v>
          </cell>
          <cell r="H45">
            <v>5657477.4299999997</v>
          </cell>
          <cell r="I45">
            <v>0.75</v>
          </cell>
          <cell r="J45">
            <v>21215.54</v>
          </cell>
          <cell r="K45">
            <v>0</v>
          </cell>
          <cell r="L45">
            <v>0</v>
          </cell>
          <cell r="M45">
            <v>0</v>
          </cell>
          <cell r="N45">
            <v>29465</v>
          </cell>
          <cell r="O45">
            <v>0</v>
          </cell>
          <cell r="P45">
            <v>5628012.4299999997</v>
          </cell>
          <cell r="Q45">
            <v>0</v>
          </cell>
          <cell r="R45">
            <v>5657477.4299999997</v>
          </cell>
          <cell r="S45">
            <v>0</v>
          </cell>
          <cell r="U45">
            <v>5657477.4299999997</v>
          </cell>
          <cell r="V45">
            <v>29465</v>
          </cell>
          <cell r="W45">
            <v>21215.54</v>
          </cell>
        </row>
        <row r="46">
          <cell r="D46">
            <v>21880</v>
          </cell>
          <cell r="E46" t="str">
            <v xml:space="preserve">STRUCTURAL ADJUSTMENT         </v>
          </cell>
          <cell r="F46" t="str">
            <v>XDR</v>
          </cell>
          <cell r="G46">
            <v>4</v>
          </cell>
          <cell r="H46">
            <v>50290160.079999998</v>
          </cell>
          <cell r="I46">
            <v>0.75</v>
          </cell>
          <cell r="J46">
            <v>188588.1</v>
          </cell>
          <cell r="K46">
            <v>0</v>
          </cell>
          <cell r="L46">
            <v>0</v>
          </cell>
          <cell r="M46">
            <v>0</v>
          </cell>
          <cell r="N46">
            <v>0</v>
          </cell>
          <cell r="O46">
            <v>0</v>
          </cell>
          <cell r="P46">
            <v>50290160.079999998</v>
          </cell>
          <cell r="Q46">
            <v>0</v>
          </cell>
          <cell r="R46">
            <v>50290160.079999998</v>
          </cell>
          <cell r="S46">
            <v>0</v>
          </cell>
          <cell r="U46">
            <v>50290160.079999998</v>
          </cell>
          <cell r="V46">
            <v>0</v>
          </cell>
          <cell r="W46">
            <v>188588.1</v>
          </cell>
        </row>
        <row r="47">
          <cell r="D47">
            <v>22170</v>
          </cell>
          <cell r="E47" t="str">
            <v>2ND HEALTH, POPULATION &amp; RURAL</v>
          </cell>
          <cell r="F47" t="str">
            <v>XDR</v>
          </cell>
          <cell r="G47">
            <v>4</v>
          </cell>
          <cell r="H47">
            <v>19123353.859999999</v>
          </cell>
          <cell r="I47">
            <v>0.75</v>
          </cell>
          <cell r="J47">
            <v>71712.577000000005</v>
          </cell>
          <cell r="K47">
            <v>0</v>
          </cell>
          <cell r="L47">
            <v>0</v>
          </cell>
          <cell r="M47">
            <v>0</v>
          </cell>
          <cell r="N47">
            <v>0</v>
          </cell>
          <cell r="O47">
            <v>0</v>
          </cell>
          <cell r="P47">
            <v>19123353.859999999</v>
          </cell>
          <cell r="Q47">
            <v>0</v>
          </cell>
          <cell r="R47">
            <v>19123353.859999999</v>
          </cell>
          <cell r="S47">
            <v>0</v>
          </cell>
          <cell r="U47">
            <v>19123353.859999999</v>
          </cell>
          <cell r="V47">
            <v>0</v>
          </cell>
          <cell r="W47">
            <v>71712.577000000005</v>
          </cell>
        </row>
        <row r="48">
          <cell r="D48">
            <v>26730</v>
          </cell>
          <cell r="E48" t="str">
            <v xml:space="preserve">EDUCATION SECTORAL ADJUSTMENT </v>
          </cell>
          <cell r="F48" t="str">
            <v>XDR</v>
          </cell>
          <cell r="G48">
            <v>4</v>
          </cell>
          <cell r="H48">
            <v>34300000</v>
          </cell>
          <cell r="I48">
            <v>0.75</v>
          </cell>
          <cell r="J48">
            <v>128625</v>
          </cell>
          <cell r="K48">
            <v>0</v>
          </cell>
          <cell r="L48">
            <v>0</v>
          </cell>
          <cell r="M48">
            <v>0</v>
          </cell>
          <cell r="N48">
            <v>0</v>
          </cell>
          <cell r="O48">
            <v>0</v>
          </cell>
          <cell r="P48">
            <v>34300000</v>
          </cell>
          <cell r="Q48">
            <v>0</v>
          </cell>
          <cell r="R48">
            <v>34300000</v>
          </cell>
          <cell r="S48">
            <v>0</v>
          </cell>
          <cell r="U48">
            <v>34300000</v>
          </cell>
          <cell r="V48">
            <v>0</v>
          </cell>
          <cell r="W48">
            <v>128625</v>
          </cell>
        </row>
        <row r="49">
          <cell r="D49">
            <v>26170</v>
          </cell>
          <cell r="E49" t="str">
            <v xml:space="preserve">TRANSPORT SECTOR              </v>
          </cell>
          <cell r="F49" t="str">
            <v>XDR</v>
          </cell>
          <cell r="G49">
            <v>4</v>
          </cell>
          <cell r="H49">
            <v>30513173.690000001</v>
          </cell>
          <cell r="I49">
            <v>0.75</v>
          </cell>
          <cell r="J49">
            <v>114424.401</v>
          </cell>
          <cell r="K49">
            <v>15586826.310000001</v>
          </cell>
          <cell r="L49">
            <v>0</v>
          </cell>
          <cell r="M49">
            <v>0</v>
          </cell>
          <cell r="N49">
            <v>0</v>
          </cell>
          <cell r="O49">
            <v>0</v>
          </cell>
          <cell r="P49">
            <v>30513173.690000001</v>
          </cell>
          <cell r="Q49">
            <v>15586826.310000001</v>
          </cell>
          <cell r="R49">
            <v>30513173.690000001</v>
          </cell>
          <cell r="S49">
            <v>15586826.310000001</v>
          </cell>
          <cell r="T49">
            <v>46100000</v>
          </cell>
          <cell r="U49">
            <v>30513173.689999998</v>
          </cell>
          <cell r="V49">
            <v>0</v>
          </cell>
          <cell r="W49">
            <v>114424.40133749999</v>
          </cell>
        </row>
        <row r="50">
          <cell r="D50">
            <v>19370</v>
          </cell>
          <cell r="E50" t="str">
            <v xml:space="preserve">PUBLIC ENTERPRISE SECTOR ADJ. </v>
          </cell>
          <cell r="F50" t="str">
            <v>XDR</v>
          </cell>
          <cell r="G50">
            <v>5</v>
          </cell>
          <cell r="H50">
            <v>28518000</v>
          </cell>
          <cell r="I50">
            <v>0.75</v>
          </cell>
          <cell r="J50">
            <v>106942.5</v>
          </cell>
          <cell r="K50">
            <v>0</v>
          </cell>
          <cell r="L50">
            <v>0</v>
          </cell>
          <cell r="M50">
            <v>0</v>
          </cell>
          <cell r="N50">
            <v>294000</v>
          </cell>
          <cell r="O50">
            <v>0</v>
          </cell>
          <cell r="P50">
            <v>28224000</v>
          </cell>
          <cell r="Q50">
            <v>0</v>
          </cell>
          <cell r="R50">
            <v>28518000</v>
          </cell>
          <cell r="S50">
            <v>0</v>
          </cell>
          <cell r="U50">
            <v>28518000</v>
          </cell>
          <cell r="V50">
            <v>294000</v>
          </cell>
          <cell r="W50">
            <v>106942.5</v>
          </cell>
        </row>
        <row r="51">
          <cell r="D51">
            <v>19380</v>
          </cell>
          <cell r="E51" t="str">
            <v>PUBLIC ENTERPRISE INSTITU. DEV</v>
          </cell>
          <cell r="F51" t="str">
            <v>XDR</v>
          </cell>
          <cell r="G51">
            <v>5</v>
          </cell>
          <cell r="H51">
            <v>6641880.5499999998</v>
          </cell>
          <cell r="I51">
            <v>0.75</v>
          </cell>
          <cell r="J51">
            <v>24907.052</v>
          </cell>
          <cell r="K51">
            <v>0</v>
          </cell>
          <cell r="L51">
            <v>0</v>
          </cell>
          <cell r="M51">
            <v>0</v>
          </cell>
          <cell r="N51">
            <v>68472</v>
          </cell>
          <cell r="O51">
            <v>0</v>
          </cell>
          <cell r="P51">
            <v>6573408.5499999998</v>
          </cell>
          <cell r="Q51">
            <v>0</v>
          </cell>
          <cell r="R51">
            <v>6641880.5499999998</v>
          </cell>
          <cell r="S51">
            <v>0</v>
          </cell>
          <cell r="U51">
            <v>6641880.5499999998</v>
          </cell>
          <cell r="V51">
            <v>68472</v>
          </cell>
          <cell r="W51">
            <v>24907.052</v>
          </cell>
        </row>
        <row r="52">
          <cell r="D52">
            <v>22350</v>
          </cell>
          <cell r="E52" t="str">
            <v xml:space="preserve">AGRICULTURAL SERVICES         </v>
          </cell>
          <cell r="F52" t="str">
            <v>XDR</v>
          </cell>
          <cell r="G52">
            <v>5</v>
          </cell>
          <cell r="H52">
            <v>18300000</v>
          </cell>
          <cell r="I52">
            <v>0.75</v>
          </cell>
          <cell r="J52">
            <v>68625</v>
          </cell>
          <cell r="K52">
            <v>0</v>
          </cell>
          <cell r="L52">
            <v>0</v>
          </cell>
          <cell r="M52">
            <v>0</v>
          </cell>
          <cell r="N52">
            <v>0</v>
          </cell>
          <cell r="O52">
            <v>0</v>
          </cell>
          <cell r="P52">
            <v>18300000</v>
          </cell>
          <cell r="Q52">
            <v>0</v>
          </cell>
          <cell r="R52">
            <v>18300000</v>
          </cell>
          <cell r="S52">
            <v>0</v>
          </cell>
          <cell r="U52">
            <v>18300000</v>
          </cell>
          <cell r="V52">
            <v>0</v>
          </cell>
          <cell r="W52">
            <v>68625</v>
          </cell>
        </row>
        <row r="53">
          <cell r="D53">
            <v>25800</v>
          </cell>
          <cell r="E53" t="str">
            <v xml:space="preserve">ECONOMIC RECOVERY             </v>
          </cell>
          <cell r="F53" t="str">
            <v>XDR</v>
          </cell>
          <cell r="G53">
            <v>5</v>
          </cell>
          <cell r="H53">
            <v>18200000</v>
          </cell>
          <cell r="I53">
            <v>0.75</v>
          </cell>
          <cell r="J53">
            <v>68250</v>
          </cell>
          <cell r="K53">
            <v>0</v>
          </cell>
          <cell r="L53">
            <v>0</v>
          </cell>
          <cell r="M53">
            <v>0</v>
          </cell>
          <cell r="N53">
            <v>0</v>
          </cell>
          <cell r="O53">
            <v>0</v>
          </cell>
          <cell r="P53">
            <v>18200000</v>
          </cell>
          <cell r="Q53">
            <v>0</v>
          </cell>
          <cell r="R53">
            <v>18200000</v>
          </cell>
          <cell r="S53">
            <v>0</v>
          </cell>
          <cell r="U53">
            <v>18200000</v>
          </cell>
          <cell r="V53">
            <v>0</v>
          </cell>
          <cell r="W53">
            <v>68250</v>
          </cell>
        </row>
        <row r="54">
          <cell r="D54">
            <v>25570</v>
          </cell>
          <cell r="E54" t="str">
            <v>NATIONAL AGRICULTURAL RESEARCH</v>
          </cell>
          <cell r="F54" t="str">
            <v>XDR</v>
          </cell>
          <cell r="G54">
            <v>5</v>
          </cell>
          <cell r="H54">
            <v>10346435.42</v>
          </cell>
          <cell r="I54">
            <v>0.75</v>
          </cell>
          <cell r="J54">
            <v>38799.133000000002</v>
          </cell>
          <cell r="K54">
            <v>3853564.58</v>
          </cell>
          <cell r="L54">
            <v>0</v>
          </cell>
          <cell r="M54">
            <v>0</v>
          </cell>
          <cell r="N54">
            <v>0</v>
          </cell>
          <cell r="O54">
            <v>0</v>
          </cell>
          <cell r="P54">
            <v>10346435.42</v>
          </cell>
          <cell r="Q54">
            <v>3853564.58</v>
          </cell>
          <cell r="R54">
            <v>10346435.42</v>
          </cell>
          <cell r="S54">
            <v>3853564.58</v>
          </cell>
          <cell r="T54">
            <v>14200000</v>
          </cell>
          <cell r="U54">
            <v>10346435.42</v>
          </cell>
          <cell r="V54">
            <v>0</v>
          </cell>
          <cell r="W54">
            <v>38799.132825000001</v>
          </cell>
        </row>
        <row r="55">
          <cell r="D55">
            <v>8830</v>
          </cell>
          <cell r="E55" t="str">
            <v xml:space="preserve">FORESTRY                      </v>
          </cell>
          <cell r="F55" t="str">
            <v>USD</v>
          </cell>
          <cell r="G55">
            <v>5</v>
          </cell>
          <cell r="H55">
            <v>3915000</v>
          </cell>
          <cell r="I55">
            <v>0.75</v>
          </cell>
          <cell r="J55">
            <v>14681.25</v>
          </cell>
          <cell r="K55">
            <v>0</v>
          </cell>
          <cell r="L55">
            <v>0</v>
          </cell>
          <cell r="M55">
            <v>0</v>
          </cell>
          <cell r="N55">
            <v>67500</v>
          </cell>
          <cell r="O55">
            <v>0</v>
          </cell>
          <cell r="P55">
            <v>3847500</v>
          </cell>
          <cell r="Q55">
            <v>0</v>
          </cell>
          <cell r="R55">
            <v>3915000</v>
          </cell>
          <cell r="S55">
            <v>0</v>
          </cell>
          <cell r="U55">
            <v>3915000</v>
          </cell>
          <cell r="V55">
            <v>67500</v>
          </cell>
          <cell r="W55">
            <v>14681.25</v>
          </cell>
        </row>
        <row r="56">
          <cell r="D56">
            <v>11740</v>
          </cell>
          <cell r="E56" t="str">
            <v xml:space="preserve">ODIPAC TECHNICAL ASSISTANCE   </v>
          </cell>
          <cell r="F56" t="str">
            <v>XDR</v>
          </cell>
          <cell r="G56">
            <v>5</v>
          </cell>
          <cell r="H56">
            <v>5032500</v>
          </cell>
          <cell r="I56">
            <v>0.75</v>
          </cell>
          <cell r="J56">
            <v>18871.875</v>
          </cell>
          <cell r="K56">
            <v>0</v>
          </cell>
          <cell r="L56">
            <v>0</v>
          </cell>
          <cell r="M56">
            <v>0</v>
          </cell>
          <cell r="N56">
            <v>27500</v>
          </cell>
          <cell r="O56">
            <v>0</v>
          </cell>
          <cell r="P56">
            <v>5005000</v>
          </cell>
          <cell r="Q56">
            <v>0</v>
          </cell>
          <cell r="R56">
            <v>5032500</v>
          </cell>
          <cell r="S56">
            <v>0</v>
          </cell>
          <cell r="U56">
            <v>5032500</v>
          </cell>
          <cell r="V56">
            <v>27500</v>
          </cell>
          <cell r="W56">
            <v>18871.875</v>
          </cell>
        </row>
        <row r="57">
          <cell r="D57">
            <v>14220</v>
          </cell>
          <cell r="E57" t="str">
            <v xml:space="preserve">HEALTH DEVELOPMENT            </v>
          </cell>
          <cell r="F57" t="str">
            <v>XDR</v>
          </cell>
          <cell r="G57">
            <v>5</v>
          </cell>
          <cell r="H57">
            <v>14647893.75</v>
          </cell>
          <cell r="I57">
            <v>0.75</v>
          </cell>
          <cell r="J57">
            <v>54929.601999999999</v>
          </cell>
          <cell r="K57">
            <v>0</v>
          </cell>
          <cell r="L57">
            <v>0</v>
          </cell>
          <cell r="M57">
            <v>0</v>
          </cell>
          <cell r="N57">
            <v>77914</v>
          </cell>
          <cell r="O57">
            <v>0</v>
          </cell>
          <cell r="P57">
            <v>14569979.75</v>
          </cell>
          <cell r="Q57">
            <v>0</v>
          </cell>
          <cell r="R57">
            <v>14647893.75</v>
          </cell>
          <cell r="S57">
            <v>0</v>
          </cell>
          <cell r="U57">
            <v>14647893.75</v>
          </cell>
          <cell r="V57">
            <v>77914</v>
          </cell>
          <cell r="W57">
            <v>54929.601999999999</v>
          </cell>
        </row>
        <row r="58">
          <cell r="D58">
            <v>24320</v>
          </cell>
          <cell r="E58" t="str">
            <v xml:space="preserve">PRIVATE SECTOR ASSISTANCE     </v>
          </cell>
          <cell r="F58" t="str">
            <v>XDR</v>
          </cell>
          <cell r="G58">
            <v>5</v>
          </cell>
          <cell r="H58">
            <v>4205896.78</v>
          </cell>
          <cell r="I58">
            <v>0.75</v>
          </cell>
          <cell r="J58">
            <v>15772.112999999999</v>
          </cell>
          <cell r="K58">
            <v>3994103.22</v>
          </cell>
          <cell r="L58">
            <v>0</v>
          </cell>
          <cell r="M58">
            <v>0</v>
          </cell>
          <cell r="N58">
            <v>0</v>
          </cell>
          <cell r="O58">
            <v>0</v>
          </cell>
          <cell r="P58">
            <v>4205896.78</v>
          </cell>
          <cell r="Q58">
            <v>3994103.22</v>
          </cell>
          <cell r="R58">
            <v>4205896.78</v>
          </cell>
          <cell r="S58">
            <v>3994103.22</v>
          </cell>
          <cell r="T58">
            <v>8200000</v>
          </cell>
          <cell r="U58">
            <v>4205896.78</v>
          </cell>
          <cell r="V58">
            <v>0</v>
          </cell>
          <cell r="W58">
            <v>15772.112924999998</v>
          </cell>
        </row>
        <row r="59">
          <cell r="D59">
            <v>28940</v>
          </cell>
          <cell r="E59" t="str">
            <v xml:space="preserve">ECONOMIC MANAGEMENT           </v>
          </cell>
          <cell r="F59" t="str">
            <v>XDR</v>
          </cell>
          <cell r="G59">
            <v>5</v>
          </cell>
          <cell r="H59">
            <v>34520652.109999999</v>
          </cell>
          <cell r="I59">
            <v>0.75</v>
          </cell>
          <cell r="J59">
            <v>129452.44500000001</v>
          </cell>
          <cell r="K59">
            <v>7079347.8899999997</v>
          </cell>
          <cell r="L59">
            <v>0</v>
          </cell>
          <cell r="M59">
            <v>0</v>
          </cell>
          <cell r="N59">
            <v>0</v>
          </cell>
          <cell r="O59">
            <v>0</v>
          </cell>
          <cell r="P59">
            <v>34520652.109999999</v>
          </cell>
          <cell r="Q59">
            <v>7079347.8899999997</v>
          </cell>
          <cell r="R59">
            <v>34520652.109999999</v>
          </cell>
          <cell r="S59">
            <v>7079347.8899999997</v>
          </cell>
          <cell r="T59">
            <v>41600000</v>
          </cell>
          <cell r="U59">
            <v>34520652.109999999</v>
          </cell>
          <cell r="V59">
            <v>0</v>
          </cell>
          <cell r="W59">
            <v>129452.44541249999</v>
          </cell>
        </row>
        <row r="60">
          <cell r="D60">
            <v>1970</v>
          </cell>
          <cell r="E60" t="str">
            <v xml:space="preserve">HIGHWAY                       </v>
          </cell>
          <cell r="F60" t="str">
            <v>USD</v>
          </cell>
          <cell r="G60">
            <v>6</v>
          </cell>
          <cell r="H60">
            <v>5448468.3200000003</v>
          </cell>
          <cell r="I60">
            <v>0.75</v>
          </cell>
          <cell r="J60">
            <v>20431.756000000001</v>
          </cell>
          <cell r="K60">
            <v>0</v>
          </cell>
          <cell r="L60">
            <v>0</v>
          </cell>
          <cell r="M60">
            <v>0</v>
          </cell>
          <cell r="N60">
            <v>132889.47</v>
          </cell>
          <cell r="O60">
            <v>0</v>
          </cell>
          <cell r="P60">
            <v>5315578.8499999996</v>
          </cell>
          <cell r="Q60">
            <v>0</v>
          </cell>
          <cell r="R60">
            <v>5448468.3200000003</v>
          </cell>
          <cell r="S60">
            <v>0</v>
          </cell>
          <cell r="U60">
            <v>5448468.3200000003</v>
          </cell>
          <cell r="V60">
            <v>132889.47</v>
          </cell>
          <cell r="W60">
            <v>20431.756000000001</v>
          </cell>
        </row>
        <row r="61">
          <cell r="D61">
            <v>2770</v>
          </cell>
          <cell r="E61" t="str">
            <v xml:space="preserve">MOPTI RICE                    </v>
          </cell>
          <cell r="F61" t="str">
            <v>USD</v>
          </cell>
          <cell r="G61">
            <v>6</v>
          </cell>
          <cell r="H61">
            <v>4563672.46</v>
          </cell>
          <cell r="I61">
            <v>0.75</v>
          </cell>
          <cell r="J61">
            <v>17113.772000000001</v>
          </cell>
          <cell r="K61">
            <v>0</v>
          </cell>
          <cell r="L61">
            <v>0</v>
          </cell>
          <cell r="M61">
            <v>0</v>
          </cell>
          <cell r="N61">
            <v>103719.83</v>
          </cell>
          <cell r="O61">
            <v>0</v>
          </cell>
          <cell r="P61">
            <v>4459952.63</v>
          </cell>
          <cell r="Q61">
            <v>0</v>
          </cell>
          <cell r="R61">
            <v>4563672.46</v>
          </cell>
          <cell r="S61">
            <v>0</v>
          </cell>
          <cell r="U61">
            <v>4563672.46</v>
          </cell>
          <cell r="V61">
            <v>103719.83</v>
          </cell>
          <cell r="W61">
            <v>17113.772000000001</v>
          </cell>
        </row>
        <row r="62">
          <cell r="D62">
            <v>2771</v>
          </cell>
          <cell r="E62" t="str">
            <v xml:space="preserve">MOPTI RICE                    </v>
          </cell>
          <cell r="F62" t="str">
            <v>USD</v>
          </cell>
          <cell r="G62">
            <v>6</v>
          </cell>
          <cell r="H62">
            <v>1716000</v>
          </cell>
          <cell r="I62">
            <v>0.75</v>
          </cell>
          <cell r="J62">
            <v>6435</v>
          </cell>
          <cell r="K62">
            <v>0</v>
          </cell>
          <cell r="L62">
            <v>0</v>
          </cell>
          <cell r="M62">
            <v>0</v>
          </cell>
          <cell r="N62">
            <v>39000</v>
          </cell>
          <cell r="O62">
            <v>0</v>
          </cell>
          <cell r="P62">
            <v>1677000</v>
          </cell>
          <cell r="Q62">
            <v>0</v>
          </cell>
          <cell r="R62">
            <v>1716000</v>
          </cell>
          <cell r="S62">
            <v>0</v>
          </cell>
          <cell r="U62">
            <v>1716000</v>
          </cell>
          <cell r="V62">
            <v>39000</v>
          </cell>
          <cell r="W62">
            <v>6435</v>
          </cell>
        </row>
        <row r="63">
          <cell r="D63">
            <v>3830</v>
          </cell>
          <cell r="E63" t="str">
            <v xml:space="preserve">SECOND HIGHWAY                </v>
          </cell>
          <cell r="F63" t="str">
            <v>USD</v>
          </cell>
          <cell r="G63">
            <v>6</v>
          </cell>
          <cell r="H63">
            <v>6555000</v>
          </cell>
          <cell r="I63">
            <v>0.75</v>
          </cell>
          <cell r="J63">
            <v>24581.25</v>
          </cell>
          <cell r="K63">
            <v>0</v>
          </cell>
          <cell r="L63">
            <v>0</v>
          </cell>
          <cell r="M63">
            <v>0</v>
          </cell>
          <cell r="N63">
            <v>142500</v>
          </cell>
          <cell r="O63">
            <v>0</v>
          </cell>
          <cell r="P63">
            <v>6412500</v>
          </cell>
          <cell r="Q63">
            <v>0</v>
          </cell>
          <cell r="R63">
            <v>6555000</v>
          </cell>
          <cell r="S63">
            <v>0</v>
          </cell>
          <cell r="U63">
            <v>6555000</v>
          </cell>
          <cell r="V63">
            <v>142500</v>
          </cell>
          <cell r="W63">
            <v>24581.25</v>
          </cell>
        </row>
        <row r="64">
          <cell r="D64">
            <v>3831</v>
          </cell>
          <cell r="E64" t="str">
            <v xml:space="preserve">SECOND HIGHWAY                </v>
          </cell>
          <cell r="F64" t="str">
            <v>USD</v>
          </cell>
          <cell r="G64">
            <v>6</v>
          </cell>
          <cell r="H64">
            <v>5727000</v>
          </cell>
          <cell r="I64">
            <v>0.75</v>
          </cell>
          <cell r="J64">
            <v>21476.25</v>
          </cell>
          <cell r="K64">
            <v>0</v>
          </cell>
          <cell r="L64">
            <v>0</v>
          </cell>
          <cell r="M64">
            <v>0</v>
          </cell>
          <cell r="N64">
            <v>124500</v>
          </cell>
          <cell r="O64">
            <v>0</v>
          </cell>
          <cell r="P64">
            <v>5602500</v>
          </cell>
          <cell r="Q64">
            <v>0</v>
          </cell>
          <cell r="R64">
            <v>5727000</v>
          </cell>
          <cell r="S64">
            <v>0</v>
          </cell>
          <cell r="U64">
            <v>5727000</v>
          </cell>
          <cell r="V64">
            <v>124500</v>
          </cell>
          <cell r="W64">
            <v>21476.25</v>
          </cell>
        </row>
        <row r="65">
          <cell r="D65">
            <v>5990</v>
          </cell>
          <cell r="E65" t="str">
            <v xml:space="preserve">THIRD HIGHWAY                 </v>
          </cell>
          <cell r="F65" t="str">
            <v>USD</v>
          </cell>
          <cell r="G65">
            <v>6</v>
          </cell>
          <cell r="H65">
            <v>7771879.4199999999</v>
          </cell>
          <cell r="I65">
            <v>0.75</v>
          </cell>
          <cell r="J65">
            <v>29144.547999999999</v>
          </cell>
          <cell r="K65">
            <v>0</v>
          </cell>
          <cell r="L65">
            <v>0</v>
          </cell>
          <cell r="M65">
            <v>0</v>
          </cell>
          <cell r="N65">
            <v>149460</v>
          </cell>
          <cell r="O65">
            <v>0</v>
          </cell>
          <cell r="P65">
            <v>7622419.4199999999</v>
          </cell>
          <cell r="Q65">
            <v>0</v>
          </cell>
          <cell r="R65">
            <v>7771879.4199999999</v>
          </cell>
          <cell r="S65">
            <v>0</v>
          </cell>
          <cell r="U65">
            <v>7771879.4199999999</v>
          </cell>
          <cell r="V65">
            <v>149460</v>
          </cell>
          <cell r="W65">
            <v>29144.547999999999</v>
          </cell>
        </row>
        <row r="66">
          <cell r="D66">
            <v>6690</v>
          </cell>
          <cell r="E66" t="str">
            <v xml:space="preserve">MALI-SUD AGRICULTURAL         </v>
          </cell>
          <cell r="F66" t="str">
            <v>USD</v>
          </cell>
          <cell r="G66">
            <v>6</v>
          </cell>
          <cell r="H66">
            <v>11971600.779999999</v>
          </cell>
          <cell r="I66">
            <v>0.75</v>
          </cell>
          <cell r="J66">
            <v>44893.502999999997</v>
          </cell>
          <cell r="K66">
            <v>0</v>
          </cell>
          <cell r="L66">
            <v>0</v>
          </cell>
          <cell r="M66">
            <v>0</v>
          </cell>
          <cell r="N66">
            <v>225878</v>
          </cell>
          <cell r="O66">
            <v>0</v>
          </cell>
          <cell r="P66">
            <v>11745722.779999999</v>
          </cell>
          <cell r="Q66">
            <v>0</v>
          </cell>
          <cell r="R66">
            <v>11971600.779999999</v>
          </cell>
          <cell r="S66">
            <v>0</v>
          </cell>
          <cell r="U66">
            <v>11971600.779999999</v>
          </cell>
          <cell r="V66">
            <v>225878</v>
          </cell>
          <cell r="W66">
            <v>44893.502999999997</v>
          </cell>
        </row>
        <row r="67">
          <cell r="D67">
            <v>9430</v>
          </cell>
          <cell r="E67" t="str">
            <v xml:space="preserve">URBAN DEVELOPMENT             </v>
          </cell>
          <cell r="F67" t="str">
            <v>USD</v>
          </cell>
          <cell r="G67">
            <v>6</v>
          </cell>
          <cell r="H67">
            <v>10620000</v>
          </cell>
          <cell r="I67">
            <v>0.75</v>
          </cell>
          <cell r="J67">
            <v>39825</v>
          </cell>
          <cell r="K67">
            <v>0</v>
          </cell>
          <cell r="L67">
            <v>0</v>
          </cell>
          <cell r="M67">
            <v>0</v>
          </cell>
          <cell r="N67">
            <v>180000</v>
          </cell>
          <cell r="O67">
            <v>0</v>
          </cell>
          <cell r="P67">
            <v>10440000</v>
          </cell>
          <cell r="Q67">
            <v>0</v>
          </cell>
          <cell r="R67">
            <v>10620000</v>
          </cell>
          <cell r="S67">
            <v>0</v>
          </cell>
          <cell r="U67">
            <v>10620000</v>
          </cell>
          <cell r="V67">
            <v>180000</v>
          </cell>
          <cell r="W67">
            <v>39825</v>
          </cell>
        </row>
        <row r="68">
          <cell r="D68">
            <v>14150</v>
          </cell>
          <cell r="E68" t="str">
            <v>2ND MALI-SUD RURAL DEVELOPMENT</v>
          </cell>
          <cell r="F68" t="str">
            <v>XDR</v>
          </cell>
          <cell r="G68">
            <v>6</v>
          </cell>
          <cell r="H68">
            <v>22520840.969999999</v>
          </cell>
          <cell r="I68">
            <v>0.75</v>
          </cell>
          <cell r="J68">
            <v>84453.153999999995</v>
          </cell>
          <cell r="K68">
            <v>0</v>
          </cell>
          <cell r="L68">
            <v>0</v>
          </cell>
          <cell r="M68">
            <v>0</v>
          </cell>
          <cell r="N68">
            <v>120432</v>
          </cell>
          <cell r="O68">
            <v>0</v>
          </cell>
          <cell r="P68">
            <v>22400408.969999999</v>
          </cell>
          <cell r="Q68">
            <v>0</v>
          </cell>
          <cell r="R68">
            <v>22520840.969999999</v>
          </cell>
          <cell r="S68">
            <v>0</v>
          </cell>
          <cell r="U68">
            <v>22520840.969999999</v>
          </cell>
          <cell r="V68">
            <v>120432</v>
          </cell>
          <cell r="W68">
            <v>84453.153999999995</v>
          </cell>
        </row>
        <row r="69">
          <cell r="D69" t="str">
            <v>N0370</v>
          </cell>
          <cell r="E69" t="str">
            <v xml:space="preserve">GRASSROOTS HUNGER &amp; POVERTY   </v>
          </cell>
          <cell r="F69" t="str">
            <v>XDR</v>
          </cell>
          <cell r="G69">
            <v>6</v>
          </cell>
          <cell r="H69">
            <v>3194397.77</v>
          </cell>
          <cell r="I69">
            <v>0.75</v>
          </cell>
          <cell r="J69">
            <v>11978.992</v>
          </cell>
          <cell r="K69">
            <v>12705602.23</v>
          </cell>
          <cell r="L69">
            <v>0</v>
          </cell>
          <cell r="M69">
            <v>0</v>
          </cell>
          <cell r="N69">
            <v>0</v>
          </cell>
          <cell r="O69">
            <v>0</v>
          </cell>
          <cell r="P69">
            <v>3194397.77</v>
          </cell>
          <cell r="Q69">
            <v>12705602.23</v>
          </cell>
          <cell r="R69">
            <v>3194397.77</v>
          </cell>
          <cell r="S69">
            <v>12705602.23</v>
          </cell>
          <cell r="T69">
            <v>15900000</v>
          </cell>
          <cell r="U69">
            <v>3194397.77</v>
          </cell>
          <cell r="V69">
            <v>0</v>
          </cell>
          <cell r="W69">
            <v>11978.991637499998</v>
          </cell>
        </row>
        <row r="70">
          <cell r="D70">
            <v>950</v>
          </cell>
          <cell r="E70" t="str">
            <v xml:space="preserve">RAILWAY                       </v>
          </cell>
          <cell r="F70" t="str">
            <v>USD</v>
          </cell>
          <cell r="G70">
            <v>7</v>
          </cell>
          <cell r="H70">
            <v>5322580.2699999996</v>
          </cell>
          <cell r="I70">
            <v>0.75</v>
          </cell>
          <cell r="J70">
            <v>19959.675999999999</v>
          </cell>
          <cell r="K70">
            <v>0</v>
          </cell>
          <cell r="L70">
            <v>0</v>
          </cell>
          <cell r="M70">
            <v>0</v>
          </cell>
          <cell r="N70">
            <v>161290.29999999999</v>
          </cell>
          <cell r="O70">
            <v>0</v>
          </cell>
          <cell r="P70">
            <v>5161289.97</v>
          </cell>
          <cell r="Q70">
            <v>0</v>
          </cell>
          <cell r="V70">
            <v>161290.29999999999</v>
          </cell>
          <cell r="W70">
            <v>19959.675999999999</v>
          </cell>
        </row>
        <row r="71">
          <cell r="D71">
            <v>4910</v>
          </cell>
          <cell r="E71" t="str">
            <v xml:space="preserve">INTEGRATED RURAL DEVELOPMENT  </v>
          </cell>
          <cell r="F71" t="str">
            <v>USD</v>
          </cell>
          <cell r="G71">
            <v>7</v>
          </cell>
          <cell r="H71">
            <v>5760000</v>
          </cell>
          <cell r="I71">
            <v>0.75</v>
          </cell>
          <cell r="J71">
            <v>21600</v>
          </cell>
          <cell r="K71">
            <v>0</v>
          </cell>
          <cell r="L71">
            <v>0</v>
          </cell>
          <cell r="M71">
            <v>0</v>
          </cell>
          <cell r="N71">
            <v>120000</v>
          </cell>
          <cell r="O71">
            <v>0</v>
          </cell>
          <cell r="P71">
            <v>5640000</v>
          </cell>
          <cell r="Q71">
            <v>0</v>
          </cell>
          <cell r="V71">
            <v>120000</v>
          </cell>
          <cell r="W71">
            <v>21600</v>
          </cell>
        </row>
        <row r="72">
          <cell r="D72">
            <v>5380</v>
          </cell>
          <cell r="E72" t="str">
            <v xml:space="preserve">LIVESTOCK                     </v>
          </cell>
          <cell r="F72" t="str">
            <v>USD</v>
          </cell>
          <cell r="G72">
            <v>7</v>
          </cell>
          <cell r="H72">
            <v>9975000</v>
          </cell>
          <cell r="I72">
            <v>0.75</v>
          </cell>
          <cell r="J72">
            <v>37406.25</v>
          </cell>
          <cell r="K72">
            <v>0</v>
          </cell>
          <cell r="L72">
            <v>0</v>
          </cell>
          <cell r="M72">
            <v>0</v>
          </cell>
          <cell r="N72">
            <v>199500</v>
          </cell>
          <cell r="O72">
            <v>0</v>
          </cell>
          <cell r="P72">
            <v>9775500</v>
          </cell>
          <cell r="Q72">
            <v>0</v>
          </cell>
          <cell r="V72">
            <v>199500</v>
          </cell>
          <cell r="W72">
            <v>37406.25</v>
          </cell>
        </row>
        <row r="73">
          <cell r="D73">
            <v>9860</v>
          </cell>
          <cell r="E73" t="str">
            <v xml:space="preserve">INDUSTRIAL DEVELOPMENT        </v>
          </cell>
          <cell r="F73" t="str">
            <v>USD</v>
          </cell>
          <cell r="G73">
            <v>7</v>
          </cell>
          <cell r="H73">
            <v>7176715.0099999998</v>
          </cell>
          <cell r="I73">
            <v>0.75</v>
          </cell>
          <cell r="J73">
            <v>26912.681</v>
          </cell>
          <cell r="K73">
            <v>0</v>
          </cell>
          <cell r="L73">
            <v>0</v>
          </cell>
          <cell r="M73">
            <v>0</v>
          </cell>
          <cell r="N73">
            <v>119611</v>
          </cell>
          <cell r="O73">
            <v>0</v>
          </cell>
          <cell r="P73">
            <v>7057104.0099999998</v>
          </cell>
          <cell r="Q73">
            <v>0</v>
          </cell>
          <cell r="V73">
            <v>119611</v>
          </cell>
          <cell r="W73">
            <v>26912.681</v>
          </cell>
        </row>
        <row r="74">
          <cell r="D74">
            <v>11040</v>
          </cell>
          <cell r="E74" t="str">
            <v xml:space="preserve">ROAD MAINTENANCE              </v>
          </cell>
          <cell r="F74" t="str">
            <v>XDR</v>
          </cell>
          <cell r="G74">
            <v>7</v>
          </cell>
          <cell r="H74">
            <v>12171081.35</v>
          </cell>
          <cell r="I74">
            <v>0.75</v>
          </cell>
          <cell r="J74">
            <v>45641.555</v>
          </cell>
          <cell r="K74">
            <v>0</v>
          </cell>
          <cell r="L74">
            <v>0</v>
          </cell>
          <cell r="M74">
            <v>0</v>
          </cell>
          <cell r="N74">
            <v>66874</v>
          </cell>
          <cell r="O74">
            <v>0</v>
          </cell>
          <cell r="P74">
            <v>12104207.35</v>
          </cell>
          <cell r="Q74">
            <v>0</v>
          </cell>
          <cell r="V74">
            <v>66874</v>
          </cell>
          <cell r="W74">
            <v>45641.555</v>
          </cell>
        </row>
        <row r="75">
          <cell r="D75">
            <v>3210</v>
          </cell>
          <cell r="E75" t="str">
            <v xml:space="preserve">TELECOMMUNICATIONS            </v>
          </cell>
          <cell r="F75" t="str">
            <v>USD</v>
          </cell>
          <cell r="G75">
            <v>7</v>
          </cell>
          <cell r="H75">
            <v>2376000</v>
          </cell>
          <cell r="I75">
            <v>0.75</v>
          </cell>
          <cell r="J75">
            <v>8910</v>
          </cell>
          <cell r="K75">
            <v>0</v>
          </cell>
          <cell r="L75">
            <v>0</v>
          </cell>
          <cell r="M75">
            <v>0</v>
          </cell>
          <cell r="N75">
            <v>54000</v>
          </cell>
          <cell r="O75">
            <v>0</v>
          </cell>
          <cell r="P75">
            <v>2322000</v>
          </cell>
          <cell r="Q75">
            <v>0</v>
          </cell>
          <cell r="V75">
            <v>54000</v>
          </cell>
          <cell r="W75">
            <v>8910</v>
          </cell>
        </row>
        <row r="76">
          <cell r="D76">
            <v>3840</v>
          </cell>
          <cell r="E76" t="str">
            <v xml:space="preserve">SECOND RAILWAYS               </v>
          </cell>
          <cell r="F76" t="str">
            <v>USD</v>
          </cell>
          <cell r="G76">
            <v>7</v>
          </cell>
          <cell r="H76">
            <v>4623000</v>
          </cell>
          <cell r="I76">
            <v>0.75</v>
          </cell>
          <cell r="J76">
            <v>17336.25</v>
          </cell>
          <cell r="K76">
            <v>0</v>
          </cell>
          <cell r="L76">
            <v>0</v>
          </cell>
          <cell r="M76">
            <v>0</v>
          </cell>
          <cell r="N76">
            <v>100500</v>
          </cell>
          <cell r="O76">
            <v>0</v>
          </cell>
          <cell r="P76">
            <v>4522500</v>
          </cell>
          <cell r="Q76">
            <v>0</v>
          </cell>
          <cell r="V76">
            <v>100500</v>
          </cell>
          <cell r="W76">
            <v>17336.25</v>
          </cell>
        </row>
        <row r="77">
          <cell r="D77">
            <v>4200</v>
          </cell>
          <cell r="E77" t="str">
            <v xml:space="preserve">EDUCATION                     </v>
          </cell>
          <cell r="F77" t="str">
            <v>USD</v>
          </cell>
          <cell r="G77">
            <v>7</v>
          </cell>
          <cell r="H77">
            <v>3450000</v>
          </cell>
          <cell r="I77">
            <v>0.75</v>
          </cell>
          <cell r="J77">
            <v>12937.5</v>
          </cell>
          <cell r="K77">
            <v>0</v>
          </cell>
          <cell r="L77">
            <v>0</v>
          </cell>
          <cell r="M77">
            <v>0</v>
          </cell>
          <cell r="N77">
            <v>75000</v>
          </cell>
          <cell r="O77">
            <v>0</v>
          </cell>
          <cell r="P77">
            <v>3375000</v>
          </cell>
          <cell r="Q77">
            <v>0</v>
          </cell>
          <cell r="V77">
            <v>75000</v>
          </cell>
          <cell r="W77">
            <v>12937.5</v>
          </cell>
        </row>
        <row r="78">
          <cell r="D78">
            <v>4430</v>
          </cell>
          <cell r="E78" t="str">
            <v xml:space="preserve">DROUGHT RELIEF                </v>
          </cell>
          <cell r="F78" t="str">
            <v>USD</v>
          </cell>
          <cell r="G78">
            <v>7</v>
          </cell>
          <cell r="H78">
            <v>1762500</v>
          </cell>
          <cell r="I78">
            <v>0.75</v>
          </cell>
          <cell r="J78">
            <v>6609.375</v>
          </cell>
          <cell r="K78">
            <v>0</v>
          </cell>
          <cell r="L78">
            <v>0</v>
          </cell>
          <cell r="M78">
            <v>0</v>
          </cell>
          <cell r="N78">
            <v>37500</v>
          </cell>
          <cell r="O78">
            <v>0</v>
          </cell>
          <cell r="P78">
            <v>1725000</v>
          </cell>
          <cell r="Q78">
            <v>0</v>
          </cell>
          <cell r="V78">
            <v>37500</v>
          </cell>
          <cell r="W78">
            <v>6609.375</v>
          </cell>
        </row>
        <row r="79">
          <cell r="D79">
            <v>7130</v>
          </cell>
          <cell r="E79" t="str">
            <v xml:space="preserve">THIRD RAILWAY                 </v>
          </cell>
          <cell r="F79" t="str">
            <v>USD</v>
          </cell>
          <cell r="G79">
            <v>7</v>
          </cell>
          <cell r="H79">
            <v>8505000</v>
          </cell>
          <cell r="I79">
            <v>0.75</v>
          </cell>
          <cell r="J79">
            <v>31893.75</v>
          </cell>
          <cell r="K79">
            <v>0</v>
          </cell>
          <cell r="L79">
            <v>0</v>
          </cell>
          <cell r="M79">
            <v>0</v>
          </cell>
          <cell r="N79">
            <v>157500</v>
          </cell>
          <cell r="O79">
            <v>0</v>
          </cell>
          <cell r="P79">
            <v>8347500</v>
          </cell>
          <cell r="Q79">
            <v>0</v>
          </cell>
          <cell r="V79">
            <v>157500</v>
          </cell>
          <cell r="W79">
            <v>31893.75</v>
          </cell>
        </row>
        <row r="80">
          <cell r="D80">
            <v>12820</v>
          </cell>
          <cell r="E80" t="str">
            <v xml:space="preserve">POWER/WATER                   </v>
          </cell>
          <cell r="F80" t="str">
            <v>XDR</v>
          </cell>
          <cell r="G80">
            <v>7</v>
          </cell>
          <cell r="H80">
            <v>18762459.760000002</v>
          </cell>
          <cell r="I80">
            <v>0.75</v>
          </cell>
          <cell r="J80">
            <v>70359.224000000002</v>
          </cell>
          <cell r="K80">
            <v>0</v>
          </cell>
          <cell r="L80">
            <v>0</v>
          </cell>
          <cell r="M80">
            <v>0</v>
          </cell>
          <cell r="N80">
            <v>101969</v>
          </cell>
          <cell r="O80">
            <v>0</v>
          </cell>
          <cell r="P80">
            <v>18660490.760000002</v>
          </cell>
          <cell r="Q80">
            <v>0</v>
          </cell>
          <cell r="V80">
            <v>101969</v>
          </cell>
          <cell r="W80">
            <v>70359.224000000002</v>
          </cell>
        </row>
        <row r="81">
          <cell r="D81">
            <v>15970</v>
          </cell>
          <cell r="E81" t="str">
            <v xml:space="preserve">MOPTI AREA DEVELOPMENT        </v>
          </cell>
          <cell r="F81" t="str">
            <v>XDR</v>
          </cell>
          <cell r="G81">
            <v>7</v>
          </cell>
          <cell r="H81">
            <v>13237076.02</v>
          </cell>
          <cell r="I81">
            <v>0.75</v>
          </cell>
          <cell r="J81">
            <v>49639.035000000003</v>
          </cell>
          <cell r="K81">
            <v>0</v>
          </cell>
          <cell r="L81">
            <v>0</v>
          </cell>
          <cell r="M81">
            <v>0</v>
          </cell>
          <cell r="N81">
            <v>69668</v>
          </cell>
          <cell r="O81">
            <v>0</v>
          </cell>
          <cell r="P81">
            <v>13167408.02</v>
          </cell>
          <cell r="Q81">
            <v>0</v>
          </cell>
          <cell r="V81">
            <v>69668</v>
          </cell>
          <cell r="W81">
            <v>49639.035000000003</v>
          </cell>
        </row>
        <row r="82">
          <cell r="D82">
            <v>21630</v>
          </cell>
          <cell r="E82" t="str">
            <v xml:space="preserve">AGRICULTURAL SECTOR           </v>
          </cell>
          <cell r="F82" t="str">
            <v>XDR</v>
          </cell>
          <cell r="G82">
            <v>7</v>
          </cell>
          <cell r="H82">
            <v>40106938.899999999</v>
          </cell>
          <cell r="I82">
            <v>0.75</v>
          </cell>
          <cell r="J82">
            <v>150401.02100000001</v>
          </cell>
          <cell r="K82">
            <v>0</v>
          </cell>
          <cell r="L82">
            <v>0</v>
          </cell>
          <cell r="M82">
            <v>0</v>
          </cell>
          <cell r="N82">
            <v>401069</v>
          </cell>
          <cell r="O82">
            <v>0</v>
          </cell>
          <cell r="P82">
            <v>39705869.899999999</v>
          </cell>
          <cell r="Q82">
            <v>0</v>
          </cell>
          <cell r="V82">
            <v>401069</v>
          </cell>
          <cell r="W82">
            <v>150401.02100000001</v>
          </cell>
        </row>
        <row r="83">
          <cell r="D83">
            <v>28280</v>
          </cell>
          <cell r="E83" t="str">
            <v xml:space="preserve">VOCATIONAL EDUCATION &amp; TRNG   </v>
          </cell>
          <cell r="F83" t="str">
            <v>XDR</v>
          </cell>
          <cell r="G83">
            <v>7</v>
          </cell>
          <cell r="H83">
            <v>3530050.13</v>
          </cell>
          <cell r="I83">
            <v>0.75</v>
          </cell>
          <cell r="J83">
            <v>13237.688</v>
          </cell>
          <cell r="K83">
            <v>5469949.8700000001</v>
          </cell>
          <cell r="L83">
            <v>0</v>
          </cell>
          <cell r="M83">
            <v>0</v>
          </cell>
          <cell r="N83">
            <v>0</v>
          </cell>
          <cell r="O83">
            <v>0</v>
          </cell>
          <cell r="P83">
            <v>3530050.13</v>
          </cell>
          <cell r="Q83">
            <v>5469949.8700000001</v>
          </cell>
          <cell r="V83">
            <v>0</v>
          </cell>
          <cell r="W83">
            <v>13237.6879875</v>
          </cell>
        </row>
        <row r="84">
          <cell r="D84">
            <v>13070</v>
          </cell>
          <cell r="E84" t="str">
            <v>ECONOMIC MANAGEMENT &amp; TRAINING</v>
          </cell>
          <cell r="F84" t="str">
            <v>XDR</v>
          </cell>
          <cell r="G84">
            <v>8</v>
          </cell>
          <cell r="H84">
            <v>8887507.3499999996</v>
          </cell>
          <cell r="I84">
            <v>0.75</v>
          </cell>
          <cell r="J84">
            <v>33328.152999999998</v>
          </cell>
          <cell r="K84">
            <v>0</v>
          </cell>
          <cell r="L84">
            <v>0</v>
          </cell>
          <cell r="M84">
            <v>0</v>
          </cell>
          <cell r="N84">
            <v>48067</v>
          </cell>
          <cell r="O84">
            <v>0</v>
          </cell>
          <cell r="P84">
            <v>8839440.3499999996</v>
          </cell>
          <cell r="Q84">
            <v>0</v>
          </cell>
          <cell r="V84">
            <v>48067</v>
          </cell>
          <cell r="W84">
            <v>33328.152999999998</v>
          </cell>
        </row>
        <row r="85">
          <cell r="D85">
            <v>11340</v>
          </cell>
          <cell r="E85" t="str">
            <v xml:space="preserve">PETROLEUM EXPLORATN PROMOTION </v>
          </cell>
          <cell r="F85" t="str">
            <v>XDR</v>
          </cell>
          <cell r="G85">
            <v>8</v>
          </cell>
          <cell r="H85">
            <v>2743931.95</v>
          </cell>
          <cell r="I85">
            <v>0.75</v>
          </cell>
          <cell r="J85">
            <v>10289.745000000001</v>
          </cell>
          <cell r="K85">
            <v>0</v>
          </cell>
          <cell r="L85">
            <v>0</v>
          </cell>
          <cell r="M85">
            <v>0</v>
          </cell>
          <cell r="N85">
            <v>15076</v>
          </cell>
          <cell r="O85">
            <v>0</v>
          </cell>
          <cell r="P85">
            <v>2728855.95</v>
          </cell>
          <cell r="Q85">
            <v>0</v>
          </cell>
          <cell r="V85">
            <v>15076</v>
          </cell>
          <cell r="W85">
            <v>10289.745000000001</v>
          </cell>
        </row>
        <row r="86">
          <cell r="D86">
            <v>12000</v>
          </cell>
          <cell r="E86" t="str">
            <v xml:space="preserve">SECOND TELECOMMUNICATIONS     </v>
          </cell>
          <cell r="F86" t="str">
            <v>XDR</v>
          </cell>
          <cell r="G86">
            <v>8</v>
          </cell>
          <cell r="H86">
            <v>10797000</v>
          </cell>
          <cell r="I86">
            <v>0.75</v>
          </cell>
          <cell r="J86">
            <v>40488.75</v>
          </cell>
          <cell r="K86">
            <v>0</v>
          </cell>
          <cell r="L86">
            <v>0</v>
          </cell>
          <cell r="M86">
            <v>0</v>
          </cell>
          <cell r="N86">
            <v>59000</v>
          </cell>
          <cell r="O86">
            <v>0</v>
          </cell>
          <cell r="P86">
            <v>10738000</v>
          </cell>
          <cell r="Q86">
            <v>0</v>
          </cell>
          <cell r="V86">
            <v>59000</v>
          </cell>
          <cell r="W86">
            <v>40488.75</v>
          </cell>
        </row>
        <row r="87">
          <cell r="D87">
            <v>14310</v>
          </cell>
          <cell r="E87" t="str">
            <v xml:space="preserve">RURAL WATER SUPPLY            </v>
          </cell>
          <cell r="F87" t="str">
            <v>XDR</v>
          </cell>
          <cell r="G87">
            <v>8</v>
          </cell>
          <cell r="H87">
            <v>3699159.27</v>
          </cell>
          <cell r="I87">
            <v>0.75</v>
          </cell>
          <cell r="J87">
            <v>13871.847</v>
          </cell>
          <cell r="K87">
            <v>0</v>
          </cell>
          <cell r="L87">
            <v>0</v>
          </cell>
          <cell r="M87">
            <v>0</v>
          </cell>
          <cell r="N87">
            <v>51652</v>
          </cell>
          <cell r="O87">
            <v>0</v>
          </cell>
          <cell r="P87">
            <v>3647507.27</v>
          </cell>
          <cell r="Q87">
            <v>0</v>
          </cell>
          <cell r="V87">
            <v>51652</v>
          </cell>
          <cell r="W87">
            <v>13871.847</v>
          </cell>
        </row>
        <row r="88">
          <cell r="D88">
            <v>14420</v>
          </cell>
          <cell r="E88" t="str">
            <v xml:space="preserve">THIRD EDUCATION               </v>
          </cell>
          <cell r="F88" t="str">
            <v>XDR</v>
          </cell>
          <cell r="G88">
            <v>8</v>
          </cell>
          <cell r="H88">
            <v>4173600</v>
          </cell>
          <cell r="I88">
            <v>0.75</v>
          </cell>
          <cell r="J88">
            <v>15651</v>
          </cell>
          <cell r="K88">
            <v>0</v>
          </cell>
          <cell r="L88">
            <v>0</v>
          </cell>
          <cell r="M88">
            <v>0</v>
          </cell>
          <cell r="N88">
            <v>22200</v>
          </cell>
          <cell r="O88">
            <v>0</v>
          </cell>
          <cell r="P88">
            <v>4151400</v>
          </cell>
          <cell r="Q88">
            <v>0</v>
          </cell>
          <cell r="V88">
            <v>22200</v>
          </cell>
          <cell r="W88">
            <v>15651</v>
          </cell>
        </row>
        <row r="89">
          <cell r="D89" t="str">
            <v>F0070</v>
          </cell>
          <cell r="E89" t="str">
            <v xml:space="preserve">RURAL WATER SUPPLY            </v>
          </cell>
          <cell r="F89" t="str">
            <v>XDR</v>
          </cell>
          <cell r="G89">
            <v>8</v>
          </cell>
          <cell r="H89">
            <v>5066735.28</v>
          </cell>
          <cell r="I89">
            <v>0.75</v>
          </cell>
          <cell r="J89">
            <v>19000.257000000001</v>
          </cell>
          <cell r="K89">
            <v>0</v>
          </cell>
          <cell r="L89">
            <v>0</v>
          </cell>
          <cell r="M89">
            <v>0</v>
          </cell>
          <cell r="N89">
            <v>27094</v>
          </cell>
          <cell r="O89">
            <v>0</v>
          </cell>
          <cell r="P89">
            <v>5039641.28</v>
          </cell>
          <cell r="Q89">
            <v>0</v>
          </cell>
          <cell r="V89">
            <v>27094</v>
          </cell>
          <cell r="W89">
            <v>19000.257000000001</v>
          </cell>
        </row>
        <row r="90">
          <cell r="D90" t="str">
            <v>F0100</v>
          </cell>
          <cell r="E90" t="str">
            <v xml:space="preserve">THIRD EDUCATION               </v>
          </cell>
          <cell r="F90" t="str">
            <v>XDR</v>
          </cell>
          <cell r="G90">
            <v>8</v>
          </cell>
          <cell r="H90">
            <v>4351097.41</v>
          </cell>
          <cell r="I90">
            <v>0.75</v>
          </cell>
          <cell r="J90">
            <v>16316.615</v>
          </cell>
          <cell r="K90">
            <v>0</v>
          </cell>
          <cell r="L90">
            <v>0</v>
          </cell>
          <cell r="M90">
            <v>0</v>
          </cell>
          <cell r="N90">
            <v>23144</v>
          </cell>
          <cell r="O90">
            <v>0</v>
          </cell>
          <cell r="P90">
            <v>4327953.41</v>
          </cell>
          <cell r="Q90">
            <v>0</v>
          </cell>
          <cell r="V90">
            <v>23144</v>
          </cell>
          <cell r="W90">
            <v>16316.615</v>
          </cell>
        </row>
        <row r="91">
          <cell r="D91">
            <v>27370</v>
          </cell>
          <cell r="E91" t="str">
            <v>AGRICUL TRADING AND PROCESSING</v>
          </cell>
          <cell r="F91" t="str">
            <v>XDR</v>
          </cell>
          <cell r="G91">
            <v>8</v>
          </cell>
          <cell r="H91">
            <v>2297447.41</v>
          </cell>
          <cell r="I91">
            <v>0.75</v>
          </cell>
          <cell r="J91">
            <v>8615.4279999999999</v>
          </cell>
          <cell r="K91">
            <v>1602552.59</v>
          </cell>
          <cell r="L91">
            <v>0</v>
          </cell>
          <cell r="M91">
            <v>0</v>
          </cell>
          <cell r="N91">
            <v>0</v>
          </cell>
          <cell r="O91">
            <v>0</v>
          </cell>
          <cell r="P91">
            <v>2297447.41</v>
          </cell>
          <cell r="Q91">
            <v>1602552.59</v>
          </cell>
          <cell r="V91">
            <v>0</v>
          </cell>
          <cell r="W91">
            <v>8615.4277875000007</v>
          </cell>
        </row>
        <row r="92">
          <cell r="D92">
            <v>31550</v>
          </cell>
          <cell r="E92" t="str">
            <v xml:space="preserve">HEALTH SECTOR DEV PROGRAM     </v>
          </cell>
          <cell r="F92" t="str">
            <v>XDR</v>
          </cell>
          <cell r="G92">
            <v>8</v>
          </cell>
          <cell r="H92">
            <v>646437.05000000005</v>
          </cell>
          <cell r="I92">
            <v>0.75</v>
          </cell>
          <cell r="J92">
            <v>2424.1390000000001</v>
          </cell>
          <cell r="K92">
            <v>27853562.949999999</v>
          </cell>
          <cell r="L92">
            <v>0</v>
          </cell>
          <cell r="M92">
            <v>0</v>
          </cell>
          <cell r="N92">
            <v>0</v>
          </cell>
          <cell r="O92">
            <v>0</v>
          </cell>
          <cell r="P92">
            <v>646437.05000000005</v>
          </cell>
          <cell r="Q92">
            <v>27853562.949999999</v>
          </cell>
          <cell r="V92">
            <v>0</v>
          </cell>
          <cell r="W92">
            <v>2424.1389375000026</v>
          </cell>
        </row>
        <row r="93">
          <cell r="D93">
            <v>16770</v>
          </cell>
          <cell r="E93" t="str">
            <v xml:space="preserve">SECOND URBAN                  </v>
          </cell>
          <cell r="F93" t="str">
            <v>XDR</v>
          </cell>
          <cell r="G93">
            <v>9</v>
          </cell>
          <cell r="H93">
            <v>24053069.93</v>
          </cell>
          <cell r="I93">
            <v>0.75</v>
          </cell>
          <cell r="J93">
            <v>90199.012000000002</v>
          </cell>
          <cell r="K93">
            <v>0</v>
          </cell>
          <cell r="L93">
            <v>0</v>
          </cell>
          <cell r="M93">
            <v>0</v>
          </cell>
          <cell r="N93">
            <v>125276</v>
          </cell>
          <cell r="O93">
            <v>0</v>
          </cell>
          <cell r="P93">
            <v>23927793.93</v>
          </cell>
          <cell r="Q93">
            <v>0</v>
          </cell>
          <cell r="V93">
            <v>125276</v>
          </cell>
          <cell r="W93">
            <v>90199.012000000002</v>
          </cell>
        </row>
        <row r="94">
          <cell r="D94">
            <v>19060</v>
          </cell>
          <cell r="E94" t="str">
            <v xml:space="preserve">OFFICE DU NIGER CONSOLIDATION </v>
          </cell>
          <cell r="F94" t="str">
            <v>XDR</v>
          </cell>
          <cell r="G94">
            <v>9</v>
          </cell>
          <cell r="H94">
            <v>29739702.649999999</v>
          </cell>
          <cell r="I94">
            <v>0.75</v>
          </cell>
          <cell r="J94">
            <v>111523.88499999999</v>
          </cell>
          <cell r="K94">
            <v>0</v>
          </cell>
          <cell r="L94">
            <v>0</v>
          </cell>
          <cell r="M94">
            <v>0</v>
          </cell>
          <cell r="N94">
            <v>309788</v>
          </cell>
          <cell r="O94">
            <v>0</v>
          </cell>
          <cell r="P94">
            <v>29429914.649999999</v>
          </cell>
          <cell r="Q94">
            <v>0</v>
          </cell>
          <cell r="V94">
            <v>309788</v>
          </cell>
          <cell r="W94">
            <v>111523.88499999999</v>
          </cell>
        </row>
        <row r="95">
          <cell r="D95" t="str">
            <v>A0350</v>
          </cell>
          <cell r="E95" t="str">
            <v xml:space="preserve">OFFICE DU NIGER CONSOLIDATION </v>
          </cell>
          <cell r="F95" t="str">
            <v>XDR</v>
          </cell>
          <cell r="G95">
            <v>9</v>
          </cell>
          <cell r="H95">
            <v>6926231.9699999997</v>
          </cell>
          <cell r="I95">
            <v>0.75</v>
          </cell>
          <cell r="J95">
            <v>25973.37</v>
          </cell>
          <cell r="K95">
            <v>0</v>
          </cell>
          <cell r="L95">
            <v>0</v>
          </cell>
          <cell r="M95">
            <v>0</v>
          </cell>
          <cell r="N95">
            <v>35337</v>
          </cell>
          <cell r="O95">
            <v>0</v>
          </cell>
          <cell r="P95">
            <v>6890894.9699999997</v>
          </cell>
          <cell r="Q95">
            <v>0</v>
          </cell>
          <cell r="V95">
            <v>35337</v>
          </cell>
          <cell r="W95">
            <v>25973.37</v>
          </cell>
        </row>
        <row r="96">
          <cell r="D96">
            <v>23700</v>
          </cell>
          <cell r="E96" t="str">
            <v xml:space="preserve">NATURAL RESOURCE MANAGEMENT   </v>
          </cell>
          <cell r="F96" t="str">
            <v>XDR</v>
          </cell>
          <cell r="G96">
            <v>9</v>
          </cell>
          <cell r="H96">
            <v>13672630.92</v>
          </cell>
          <cell r="I96">
            <v>0.75</v>
          </cell>
          <cell r="J96">
            <v>51272.366000000002</v>
          </cell>
          <cell r="K96">
            <v>1327369.08</v>
          </cell>
          <cell r="L96">
            <v>0</v>
          </cell>
          <cell r="M96">
            <v>0</v>
          </cell>
          <cell r="N96">
            <v>0</v>
          </cell>
          <cell r="O96">
            <v>0</v>
          </cell>
          <cell r="P96">
            <v>13672630.92</v>
          </cell>
          <cell r="Q96">
            <v>1327369.08</v>
          </cell>
          <cell r="V96">
            <v>0</v>
          </cell>
          <cell r="W96">
            <v>51272.365949999999</v>
          </cell>
        </row>
        <row r="97">
          <cell r="D97">
            <v>19980</v>
          </cell>
          <cell r="E97" t="str">
            <v xml:space="preserve">SECOND POWER                  </v>
          </cell>
          <cell r="F97" t="str">
            <v>XDR</v>
          </cell>
          <cell r="G97">
            <v>9</v>
          </cell>
          <cell r="H97">
            <v>23198124.969999999</v>
          </cell>
          <cell r="I97">
            <v>0.75</v>
          </cell>
          <cell r="J97">
            <v>86992.968999999997</v>
          </cell>
          <cell r="K97">
            <v>0</v>
          </cell>
          <cell r="L97">
            <v>0</v>
          </cell>
          <cell r="M97">
            <v>0</v>
          </cell>
          <cell r="N97">
            <v>236715</v>
          </cell>
          <cell r="O97">
            <v>0</v>
          </cell>
          <cell r="P97">
            <v>22961409.969999999</v>
          </cell>
          <cell r="Q97">
            <v>0</v>
          </cell>
          <cell r="V97">
            <v>236715</v>
          </cell>
          <cell r="W97">
            <v>86992.968999999997</v>
          </cell>
        </row>
        <row r="98">
          <cell r="D98">
            <v>20540</v>
          </cell>
          <cell r="E98" t="str">
            <v>EDUCATION SECTOR CONSOLIDATION</v>
          </cell>
          <cell r="F98" t="str">
            <v>XDR</v>
          </cell>
          <cell r="G98">
            <v>9</v>
          </cell>
          <cell r="H98">
            <v>18175734.170000002</v>
          </cell>
          <cell r="I98">
            <v>0.75</v>
          </cell>
          <cell r="J98">
            <v>68159.002999999997</v>
          </cell>
          <cell r="K98">
            <v>0</v>
          </cell>
          <cell r="L98">
            <v>0</v>
          </cell>
          <cell r="M98">
            <v>0</v>
          </cell>
          <cell r="N98">
            <v>185465</v>
          </cell>
          <cell r="O98">
            <v>0</v>
          </cell>
          <cell r="P98">
            <v>17990269.170000002</v>
          </cell>
          <cell r="Q98">
            <v>0</v>
          </cell>
          <cell r="V98">
            <v>185465</v>
          </cell>
          <cell r="W98">
            <v>68159.002999999997</v>
          </cell>
        </row>
        <row r="99">
          <cell r="D99" t="str">
            <v>N0210</v>
          </cell>
          <cell r="E99" t="str">
            <v>PILOT PRIVATE IRRIGATION PROMO</v>
          </cell>
          <cell r="F99" t="str">
            <v>XDR</v>
          </cell>
          <cell r="G99">
            <v>9</v>
          </cell>
          <cell r="H99">
            <v>678299.1</v>
          </cell>
          <cell r="I99">
            <v>0.75</v>
          </cell>
          <cell r="J99">
            <v>2543.6219999999998</v>
          </cell>
          <cell r="K99">
            <v>2321700.9</v>
          </cell>
          <cell r="L99">
            <v>0</v>
          </cell>
          <cell r="M99">
            <v>0</v>
          </cell>
          <cell r="N99">
            <v>0</v>
          </cell>
          <cell r="O99">
            <v>0</v>
          </cell>
          <cell r="P99">
            <v>678299.1</v>
          </cell>
          <cell r="Q99">
            <v>2321700.9</v>
          </cell>
          <cell r="V99">
            <v>0</v>
          </cell>
          <cell r="W99">
            <v>2543.6216250000002</v>
          </cell>
        </row>
        <row r="100">
          <cell r="D100">
            <v>28500</v>
          </cell>
          <cell r="E100" t="str">
            <v xml:space="preserve">SELINGUE POWER REHABILITATION </v>
          </cell>
          <cell r="F100" t="str">
            <v>XDR</v>
          </cell>
          <cell r="G100">
            <v>9</v>
          </cell>
          <cell r="H100">
            <v>12391609.359999999</v>
          </cell>
          <cell r="I100">
            <v>0.75</v>
          </cell>
          <cell r="J100">
            <v>46468.535000000003</v>
          </cell>
          <cell r="K100">
            <v>6108390.6399999997</v>
          </cell>
          <cell r="L100">
            <v>0</v>
          </cell>
          <cell r="M100">
            <v>0</v>
          </cell>
          <cell r="N100">
            <v>0</v>
          </cell>
          <cell r="O100">
            <v>0</v>
          </cell>
          <cell r="P100">
            <v>12391609.359999999</v>
          </cell>
          <cell r="Q100">
            <v>6108390.6399999997</v>
          </cell>
          <cell r="V100">
            <v>0</v>
          </cell>
          <cell r="W100">
            <v>46468.535099999994</v>
          </cell>
        </row>
        <row r="101">
          <cell r="D101">
            <v>29700</v>
          </cell>
          <cell r="E101" t="str">
            <v xml:space="preserve">REGIONAL HYDROPOWER DEV       </v>
          </cell>
          <cell r="F101" t="str">
            <v>XDR</v>
          </cell>
          <cell r="G101">
            <v>9</v>
          </cell>
          <cell r="H101">
            <v>4109800.04</v>
          </cell>
          <cell r="I101">
            <v>0.75</v>
          </cell>
          <cell r="J101">
            <v>15411.75</v>
          </cell>
          <cell r="K101">
            <v>8490199.9600000009</v>
          </cell>
          <cell r="L101">
            <v>0</v>
          </cell>
          <cell r="M101">
            <v>0</v>
          </cell>
          <cell r="N101">
            <v>0</v>
          </cell>
          <cell r="O101">
            <v>0</v>
          </cell>
          <cell r="P101">
            <v>4109800.04</v>
          </cell>
          <cell r="Q101">
            <v>8490199.9600000009</v>
          </cell>
          <cell r="V101">
            <v>0</v>
          </cell>
          <cell r="W101">
            <v>15411.750149999996</v>
          </cell>
        </row>
        <row r="102">
          <cell r="D102" t="str">
            <v>N0040</v>
          </cell>
          <cell r="E102" t="str">
            <v xml:space="preserve">URBAN DEV. &amp; DECENTRALIZATION </v>
          </cell>
          <cell r="F102" t="str">
            <v>XDR</v>
          </cell>
          <cell r="G102">
            <v>9</v>
          </cell>
          <cell r="H102">
            <v>6033277.75</v>
          </cell>
          <cell r="I102">
            <v>0.75</v>
          </cell>
          <cell r="J102">
            <v>22624.792000000001</v>
          </cell>
          <cell r="K102">
            <v>49466722.25</v>
          </cell>
          <cell r="L102">
            <v>0</v>
          </cell>
          <cell r="M102">
            <v>0</v>
          </cell>
          <cell r="N102">
            <v>0</v>
          </cell>
          <cell r="O102">
            <v>0</v>
          </cell>
          <cell r="P102">
            <v>6033277.75</v>
          </cell>
          <cell r="Q102">
            <v>49466722.25</v>
          </cell>
          <cell r="V102">
            <v>0</v>
          </cell>
          <cell r="W102">
            <v>22624.791562499999</v>
          </cell>
        </row>
      </sheetData>
      <sheetData sheetId="6" refreshError="1"/>
      <sheetData sheetId="7" refreshError="1"/>
      <sheetData sheetId="8" refreshError="1"/>
      <sheetData sheetId="9"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dj. SR final"/>
      <sheetName val="SR final"/>
      <sheetName val="Arrears"/>
      <sheetName val="SR table unadj."/>
      <sheetName val="ProgSumm"/>
      <sheetName val="Prog. FMI"/>
      <sheetName val="SR tab adj."/>
      <sheetName val="Adj. stocks"/>
      <sheetName val="Input Prog.CBE"/>
      <sheetName val="Paris Club"/>
      <sheetName val="SMP Monit."/>
      <sheetName val="Assump"/>
      <sheetName val="Quasi-fiscal"/>
      <sheetName val="PSBR"/>
      <sheetName val="Input PSBR;Q-F"/>
      <sheetName val="Sheet1"/>
      <sheetName val="Input Cable"/>
      <sheetName val="Input BCE"/>
      <sheetName val="Input BNF"/>
      <sheetName val="Input BP"/>
      <sheetName val="Input SB"/>
      <sheetName val="Report1"/>
      <sheetName val="BCE Table"/>
      <sheetName val="BP+BNF obs."/>
      <sheetName val="BCE (Prog.)"/>
      <sheetName val="cartera"/>
      <sheetName val="RED 33"/>
      <sheetName val="RED 34"/>
      <sheetName val="RED 36"/>
      <sheetName val="RED 37"/>
      <sheetName val="RED 3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ultipliers"/>
      <sheetName val="SR"/>
      <sheetName val="Program"/>
      <sheetName val="Resultado BC"/>
      <sheetName val="IMFprogram"/>
      <sheetName val="SR-Dollarization"/>
      <sheetName val="$-SR-Summary"/>
      <sheetName val="US$-Program"/>
      <sheetName val="Quasi-fiscal-$"/>
      <sheetName val="10-R"/>
      <sheetName val="10-R-New"/>
      <sheetName val="Sheet1"/>
      <sheetName val="FDIR"/>
      <sheetName val="$-Cable"/>
      <sheetName val="$-Cable-New"/>
      <sheetName val="MB&amp;Liabilities"/>
      <sheetName val="BCE-1-2-3"/>
      <sheetName val="BCE-4"/>
      <sheetName val="CableFMI"/>
      <sheetName val="BCE"/>
      <sheetName val="BCOS"/>
      <sheetName val="BNF"/>
      <sheetName val="Banking System"/>
      <sheetName val="Banks'loans"/>
      <sheetName val="STA 33"/>
      <sheetName val="STA 34"/>
      <sheetName val="STA 35"/>
      <sheetName val="STA 36"/>
      <sheetName val="STA 37"/>
      <sheetName val="STA 38"/>
      <sheetName val="STA 39"/>
      <sheetName val="To-Macro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terly Raw Data"/>
      <sheetName val="Quarterly MacroFlow"/>
      <sheetName val="2003"/>
      <sheetName val="RED47"/>
      <sheetName val="Chart9"/>
      <sheetName val="Chart2"/>
      <sheetName val="Chart3"/>
      <sheetName val="Chart1"/>
      <sheetName val="BOP-RED40"/>
      <sheetName val="RED41"/>
      <sheetName val="RED42"/>
      <sheetName val="RED43"/>
      <sheetName val="RED44"/>
      <sheetName val="RED45"/>
      <sheetName val="RED46"/>
      <sheetName val="RED48"/>
      <sheetName val="RED49"/>
      <sheetName val="RED51"/>
      <sheetName val="RED50"/>
      <sheetName val="Chart4"/>
      <sheetName val="Chart5"/>
      <sheetName val="Chart6"/>
      <sheetName val="Chart7"/>
      <sheetName val="Chart8"/>
      <sheetName val="Sheet1"/>
      <sheetName val="#REF"/>
      <sheetName val="Table3"/>
      <sheetName val="IMATA"/>
      <sheetName val="Dsrv"/>
      <sheetName val="Dboj"/>
      <sheetName val="Dgg"/>
      <sheetName val="Dgov"/>
      <sheetName val="Summary Table"/>
      <sheetName val="Table"/>
      <sheetName val="B"/>
      <sheetName val="perfcrit 2"/>
      <sheetName val="S&amp;I DA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hNot Ann"/>
      <sheetName val="AuthNot"/>
      <sheetName val="AuthNot Percent Change"/>
      <sheetName val="ANS -Curr to Year ago % Change"/>
      <sheetName val="Authnot Prelim"/>
      <sheetName val="Authnot First"/>
      <sheetName val="Authnot Second"/>
      <sheetName val="StartsAnn Percent Change"/>
      <sheetName val="StartsUA Prelim"/>
      <sheetName val="StartsUA First"/>
      <sheetName val="StartsUA Second"/>
      <sheetName val="StartsSA Percent Change"/>
      <sheetName val="ST -Curr to Year ago % Change "/>
      <sheetName val="StartsSA  Prelim"/>
      <sheetName val="StartsSA First"/>
      <sheetName val="StartsSA Sec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uda Púb. Ext.Global 1961-2004"/>
      <sheetName val="Evolución Deuda Ene-dic 2003"/>
      <sheetName val="Evolución Deuda Ene-jun 2004"/>
      <sheetName val="Estim. Serv.04-09 por acreedor "/>
      <sheetName val="Est.Serv.04-09 deudor- acreedor"/>
      <sheetName val="Estim. Servicio 2004 por mes"/>
      <sheetName val="Estim. Servicio 2005 por mes"/>
    </sheetNames>
    <sheetDataSet>
      <sheetData sheetId="0"/>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TP1 10C"/>
      <sheetName val="MP 10C"/>
      <sheetName val="CP 10C"/>
      <sheetName val="TP 10C"/>
      <sheetName val="BOP 10C"/>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ights"/>
      <sheetName val="PCPIq"/>
      <sheetName val="PCPIm"/>
      <sheetName val="ControlSheet"/>
      <sheetName val="EDNA"/>
      <sheetName val="EERProfile"/>
      <sheetName val="Table1m"/>
      <sheetName val="Sheet1"/>
      <sheetName val="Sheet2"/>
      <sheetName val="Resultado BC"/>
      <sheetName val="Input PSBR;Q-F"/>
      <sheetName val="CP 10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mista institución 2023-2026"/>
      <sheetName val="Pesimista institución 2023-2026"/>
      <sheetName val="Pesimista 2023 Mensualizado"/>
      <sheetName val="Ejec2022"/>
      <sheetName val="Ejec2021"/>
      <sheetName val="Hoja2"/>
      <sheetName val="Hoja1"/>
      <sheetName val="Ingresos al 31-08-2020"/>
    </sheetNames>
    <sheetDataSet>
      <sheetData sheetId="0"/>
      <sheetData sheetId="1"/>
      <sheetData sheetId="2"/>
      <sheetData sheetId="3"/>
      <sheetData sheetId="4"/>
      <sheetData sheetId="5"/>
      <sheetData sheetId="6"/>
      <sheetData sheetId="7"/>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BOP Summary"/>
      <sheetName val="BOP Details"/>
      <sheetName val="Exports"/>
      <sheetName val="Imports"/>
      <sheetName val="Services"/>
      <sheetName val="Capital"/>
      <sheetName val="TOT"/>
      <sheetName val="Debt Service"/>
      <sheetName val="GDP"/>
      <sheetName val="Inputs (Misc.)"/>
      <sheetName val="Outlink Real"/>
      <sheetName val="RED-43"/>
      <sheetName val="RED-44"/>
      <sheetName val="RED-45"/>
      <sheetName val="RED-46"/>
      <sheetName val="RED-47"/>
      <sheetName val="RED-48"/>
      <sheetName val="RED-49"/>
      <sheetName val="RED-50"/>
      <sheetName val="RED-51"/>
      <sheetName val="RED-52"/>
      <sheetName val="RED-53"/>
      <sheetName val="RED-54"/>
      <sheetName val="RED-55"/>
      <sheetName val="RED-56"/>
    </sheetNames>
    <sheetDataSet>
      <sheetData sheetId="0" refreshError="1"/>
      <sheetData sheetId="1" refreshError="1">
        <row r="1">
          <cell r="AU1" t="str">
            <v>ALTERNATIVE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ATA"/>
      <sheetName val="IMAE TC Y ACELERACION"/>
      <sheetName val="ACELERACION"/>
      <sheetName val="DATOS"/>
      <sheetName val="LIB-NEG"/>
    </sheetNames>
    <sheetDataSet>
      <sheetData sheetId="0" refreshError="1"/>
      <sheetData sheetId="1" refreshError="1"/>
      <sheetData sheetId="2" refreshError="1"/>
      <sheetData sheetId="3" refreshError="1"/>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CPI"/>
      <sheetName val="Output_CPI"/>
      <sheetName val="NAsect"/>
      <sheetName val="NA"/>
      <sheetName val="Diff"/>
      <sheetName val="WEOou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
      <sheetName val="IN_Policy and Macro Asumptions"/>
      <sheetName val="IN_Public Sector Operations"/>
      <sheetName val="IN_Public Sector Cash Flow"/>
      <sheetName val="Amortization _end2001Debt"/>
      <sheetName val="Old Debt"/>
      <sheetName val="Assumptions_Newbase"/>
      <sheetName val="PSO_Newbase"/>
      <sheetName val="PSCF_Newbase"/>
      <sheetName val="Assumptions_Adverse"/>
      <sheetName val="PSO_Adverse"/>
      <sheetName val="PSCF_Adverse"/>
      <sheetName val="Assumptions_Adverse_RER"/>
      <sheetName val="PSO_Adverse_RER"/>
      <sheetName val="PSCF_Adverse_RER"/>
      <sheetName val="Assumptions_Adverse_growth"/>
      <sheetName val="PSO_Adverse_growth"/>
      <sheetName val="PSCF_Adverse_growth"/>
      <sheetName val="Assumptions_Adverse_PrimBal"/>
      <sheetName val="PSO_Adverse_PrimBal"/>
      <sheetName val="PSCF_Adverse_PrimBal"/>
      <sheetName val="Assumptions_Adverse_Interest"/>
      <sheetName val="PSO_Adverse_Interest"/>
      <sheetName val="PSCF_Adverse_Interest"/>
      <sheetName val="Assumptions_Adverse_recap"/>
      <sheetName val="PSO_Adverse_recap"/>
      <sheetName val="PSCF_Adverse_recap"/>
      <sheetName val="Assumptions_stab"/>
      <sheetName val="PSO_stab"/>
      <sheetName val="PSCF_stab"/>
      <sheetName val="Output_1"/>
      <sheetName val="Output_2"/>
      <sheetName val="Fig_Data"/>
      <sheetName val="Fig 1_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D47"/>
      <sheetName val="Quarterly Raw Data"/>
      <sheetName val="Quarterly MacroFlow"/>
    </sheetNames>
    <sheetDataSet>
      <sheetData sheetId="0" refreshError="1"/>
      <sheetData sheetId="1" refreshError="1"/>
      <sheetData sheetId="2"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conditional delivery"/>
      <sheetName val="150dp"/>
      <sheetName val="#REF"/>
      <sheetName val="RED47"/>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 table1 (before)"/>
      <sheetName val="DP table1 (after)"/>
      <sheetName val="DP Table2"/>
      <sheetName val="DP Table 3"/>
      <sheetName val="DP Table 4"/>
      <sheetName val="Table 5"/>
      <sheetName val="Table 6"/>
      <sheetName val="Table 7"/>
      <sheetName val="Table 8"/>
      <sheetName val="Assist"/>
      <sheetName val="Prp-PostCologne"/>
      <sheetName val="Int-PostCologne"/>
      <sheetName val="Int-PostNaples"/>
      <sheetName val="Prp-PostNaples"/>
      <sheetName val="Table 16"/>
      <sheetName val="Table 17"/>
      <sheetName val="Table 18"/>
      <sheetName val="Table 20"/>
      <sheetName val="Table 19"/>
      <sheetName val="Table 21"/>
      <sheetName val="burdensh"/>
      <sheetName val="Delivery"/>
      <sheetName val="Table 9"/>
      <sheetName val="Table 10"/>
      <sheetName val="Table 11"/>
      <sheetName val="HIPC status"/>
      <sheetName val="Table 14e"/>
      <sheetName val="Table 15e"/>
      <sheetName val="SEI"/>
      <sheetName val="Figure_2 "/>
      <sheetName val="Figure_3"/>
      <sheetName val="Figure 4"/>
      <sheetName val="Figure 5"/>
      <sheetName val="Figure 1"/>
      <sheetName val="Figure 3"/>
      <sheetName val="Figure 2"/>
      <sheetName val="DS Before"/>
      <sheetName val="DS category Before"/>
      <sheetName val="DS After"/>
      <sheetName val="DS category After"/>
      <sheetName val="DC Before"/>
      <sheetName val="DC After"/>
      <sheetName val="Bilateral Assistance"/>
      <sheetName val="Table 14"/>
      <sheetName val="Table 15"/>
      <sheetName val="Assistance"/>
      <sheetName val="NEW-ALL"/>
      <sheetName val="NEW-IDA"/>
      <sheetName val="NEW-IMF"/>
      <sheetName val="NEW-OTHMULT1"/>
      <sheetName val="NEW-OTHMULT2"/>
      <sheetName val="NEW-BIL"/>
      <sheetName val="150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t="str">
            <v>Table 7. Cameroon:  External Debt Indicators, 1998/99-2018/19 1/</v>
          </cell>
        </row>
        <row r="8">
          <cell r="F8" t="str">
            <v>1998/99</v>
          </cell>
          <cell r="G8" t="str">
            <v>1999/00</v>
          </cell>
          <cell r="H8" t="str">
            <v>2000/01</v>
          </cell>
          <cell r="I8" t="str">
            <v>2001/02</v>
          </cell>
          <cell r="J8" t="str">
            <v>2002/03</v>
          </cell>
          <cell r="K8" t="str">
            <v>2003/04</v>
          </cell>
        </row>
        <row r="10">
          <cell r="F10" t="str">
            <v>(in millions of U.S. dollars)</v>
          </cell>
        </row>
        <row r="12">
          <cell r="A12" t="str">
            <v>Nominal debt stock after rescheduling (Naples terms)</v>
          </cell>
          <cell r="F12">
            <v>6357.7184168219273</v>
          </cell>
          <cell r="G12">
            <v>6481.660887150676</v>
          </cell>
          <cell r="H12">
            <v>6719.9666640959704</v>
          </cell>
          <cell r="I12">
            <v>6968.8356917664223</v>
          </cell>
          <cell r="J12">
            <v>7262.095267667215</v>
          </cell>
          <cell r="K12">
            <v>7579.7397630717069</v>
          </cell>
        </row>
        <row r="13">
          <cell r="A13" t="str">
            <v xml:space="preserve">    Multilateral</v>
          </cell>
          <cell r="F13">
            <v>1645.555550082544</v>
          </cell>
          <cell r="G13">
            <v>1716.6089949511547</v>
          </cell>
          <cell r="H13">
            <v>1859.8331109392902</v>
          </cell>
          <cell r="I13">
            <v>1994.5494521689329</v>
          </cell>
          <cell r="J13">
            <v>2151.7692840083319</v>
          </cell>
          <cell r="K13">
            <v>2324.5529891649776</v>
          </cell>
        </row>
        <row r="14">
          <cell r="A14" t="str">
            <v xml:space="preserve">    Official bilateral</v>
          </cell>
          <cell r="F14">
            <v>4480.3356982688983</v>
          </cell>
          <cell r="G14">
            <v>4533.2247237290358</v>
          </cell>
          <cell r="H14">
            <v>4628.3063846861951</v>
          </cell>
          <cell r="I14">
            <v>4742.4590711270039</v>
          </cell>
          <cell r="J14">
            <v>4878.4988151883981</v>
          </cell>
          <cell r="K14">
            <v>5023.3596054362442</v>
          </cell>
        </row>
        <row r="15">
          <cell r="A15" t="str">
            <v xml:space="preserve">    Multilateral: less new loans</v>
          </cell>
          <cell r="F15">
            <v>1645.555550082544</v>
          </cell>
          <cell r="G15">
            <v>1518.8578752643425</v>
          </cell>
          <cell r="H15">
            <v>1407.3756504263397</v>
          </cell>
          <cell r="I15">
            <v>1315.8118329598121</v>
          </cell>
          <cell r="J15">
            <v>1236.5782451322964</v>
          </cell>
          <cell r="K15">
            <v>1150.0403332518172</v>
          </cell>
        </row>
        <row r="16">
          <cell r="A16" t="str">
            <v xml:space="preserve">    Official Bilateral: less new loans</v>
          </cell>
          <cell r="F16">
            <v>4480.3356982688983</v>
          </cell>
          <cell r="G16">
            <v>4380.4229139655436</v>
          </cell>
          <cell r="H16">
            <v>4284.3024756910881</v>
          </cell>
          <cell r="I16">
            <v>4185.1083203923763</v>
          </cell>
          <cell r="J16">
            <v>4090.723733510712</v>
          </cell>
          <cell r="K16">
            <v>3982.6798143944184</v>
          </cell>
        </row>
        <row r="17">
          <cell r="A17" t="str">
            <v xml:space="preserve">     Of which:  Paris Club</v>
          </cell>
          <cell r="F17">
            <v>4405.9385717547839</v>
          </cell>
          <cell r="G17">
            <v>4312.0997123221568</v>
          </cell>
          <cell r="H17">
            <v>4222.0531989184283</v>
          </cell>
          <cell r="I17">
            <v>4128.9329684904433</v>
          </cell>
          <cell r="J17">
            <v>4038.4666833235046</v>
          </cell>
          <cell r="K17">
            <v>3933.0349030168104</v>
          </cell>
        </row>
        <row r="18">
          <cell r="A18" t="str">
            <v xml:space="preserve">    Commercial</v>
          </cell>
          <cell r="F18">
            <v>231.82716847048474</v>
          </cell>
          <cell r="G18">
            <v>231.82716847048474</v>
          </cell>
          <cell r="H18">
            <v>231.82716847048474</v>
          </cell>
          <cell r="I18">
            <v>231.82716847048474</v>
          </cell>
          <cell r="J18">
            <v>231.82716847048474</v>
          </cell>
          <cell r="K18">
            <v>231.82716847048474</v>
          </cell>
        </row>
        <row r="19">
          <cell r="A19" t="str">
            <v xml:space="preserve">    New debt</v>
          </cell>
          <cell r="F19">
            <v>0</v>
          </cell>
          <cell r="G19">
            <v>350.55292945030408</v>
          </cell>
          <cell r="H19">
            <v>796.46136950805749</v>
          </cell>
          <cell r="I19">
            <v>1236.0883699437481</v>
          </cell>
          <cell r="J19">
            <v>1702.9661205537213</v>
          </cell>
          <cell r="K19">
            <v>2215.1924469549863</v>
          </cell>
        </row>
        <row r="20">
          <cell r="A20" t="str">
            <v xml:space="preserve">       Of which:  multilateral</v>
          </cell>
          <cell r="F20">
            <v>0</v>
          </cell>
          <cell r="G20">
            <v>197.75111968681219</v>
          </cell>
          <cell r="H20">
            <v>452.4574605129506</v>
          </cell>
          <cell r="I20">
            <v>678.73761920912079</v>
          </cell>
          <cell r="J20">
            <v>915.19103887603535</v>
          </cell>
          <cell r="K20">
            <v>1174.5126559131604</v>
          </cell>
        </row>
        <row r="21">
          <cell r="A21" t="str">
            <v>Nominal debt before rescheduling</v>
          </cell>
          <cell r="F21">
            <v>7678.9449600214793</v>
          </cell>
          <cell r="G21">
            <v>7511.1881442628537</v>
          </cell>
          <cell r="H21">
            <v>7501.243456479624</v>
          </cell>
          <cell r="I21">
            <v>7523.0022720488987</v>
          </cell>
          <cell r="J21">
            <v>7583.559408530059</v>
          </cell>
          <cell r="K21">
            <v>7615.0859920347757</v>
          </cell>
        </row>
        <row r="22">
          <cell r="A22" t="str">
            <v xml:space="preserve">    Multilateral</v>
          </cell>
        </row>
        <row r="23">
          <cell r="A23" t="str">
            <v xml:space="preserve">    Official Bilateral</v>
          </cell>
        </row>
        <row r="24">
          <cell r="A24" t="str">
            <v xml:space="preserve">     o/w Paris Club</v>
          </cell>
        </row>
        <row r="25">
          <cell r="A25" t="str">
            <v xml:space="preserve">    Commercial</v>
          </cell>
        </row>
        <row r="26">
          <cell r="A26" t="str">
            <v xml:space="preserve">    New debt</v>
          </cell>
          <cell r="F26">
            <v>0</v>
          </cell>
          <cell r="G26">
            <v>350.55292945030408</v>
          </cell>
          <cell r="H26">
            <v>796.46136950805749</v>
          </cell>
          <cell r="I26">
            <v>1236.0883699437481</v>
          </cell>
          <cell r="J26">
            <v>1702.9661205537213</v>
          </cell>
          <cell r="K26">
            <v>2215.1924469549863</v>
          </cell>
        </row>
        <row r="27">
          <cell r="A27" t="str">
            <v xml:space="preserve">     o/w Multilateral</v>
          </cell>
          <cell r="F27">
            <v>0</v>
          </cell>
          <cell r="G27">
            <v>197.75111968681219</v>
          </cell>
          <cell r="H27">
            <v>452.4574605129506</v>
          </cell>
          <cell r="I27">
            <v>678.73761920912079</v>
          </cell>
          <cell r="J27">
            <v>915.19103887603535</v>
          </cell>
          <cell r="K27">
            <v>1174.5126559131604</v>
          </cell>
        </row>
        <row r="30">
          <cell r="A30" t="str">
            <v>NPV of debt after rescheduling (Naples terms)</v>
          </cell>
          <cell r="F30">
            <v>4896.2639910299586</v>
          </cell>
          <cell r="G30">
            <v>4877.3383868914507</v>
          </cell>
          <cell r="H30">
            <v>4932.9750505073152</v>
          </cell>
          <cell r="I30">
            <v>5019.077812326429</v>
          </cell>
          <cell r="J30">
            <v>5147.4463366523569</v>
          </cell>
          <cell r="K30">
            <v>5288.938031729067</v>
          </cell>
        </row>
        <row r="31">
          <cell r="A31" t="str">
            <v xml:space="preserve">    Multilateral</v>
          </cell>
          <cell r="F31">
            <v>1196.1020713170217</v>
          </cell>
          <cell r="G31">
            <v>1165.3370073683307</v>
          </cell>
          <cell r="H31">
            <v>1176.4484278245664</v>
          </cell>
          <cell r="I31">
            <v>1202.7865713837959</v>
          </cell>
          <cell r="J31">
            <v>1251.4629346671461</v>
          </cell>
          <cell r="K31">
            <v>1307.2090605836815</v>
          </cell>
        </row>
        <row r="32">
          <cell r="A32" t="str">
            <v xml:space="preserve">    Official bilateral</v>
          </cell>
          <cell r="F32">
            <v>3498.1324648042523</v>
          </cell>
          <cell r="G32">
            <v>3509.0190304369112</v>
          </cell>
          <cell r="H32">
            <v>3552.5474319396576</v>
          </cell>
          <cell r="I32">
            <v>3611.2692342055561</v>
          </cell>
          <cell r="J32">
            <v>3689.8704845806274</v>
          </cell>
          <cell r="K32">
            <v>3774.4748302734342</v>
          </cell>
        </row>
        <row r="33">
          <cell r="A33" t="str">
            <v xml:space="preserve">     Of which:  Paris Club</v>
          </cell>
          <cell r="F33">
            <v>3451.7647491762755</v>
          </cell>
          <cell r="G33">
            <v>3374.9318470540557</v>
          </cell>
          <cell r="H33">
            <v>3305.1674487777955</v>
          </cell>
          <cell r="I33">
            <v>3234.0994797880358</v>
          </cell>
          <cell r="J33">
            <v>3166.7786828105354</v>
          </cell>
          <cell r="K33">
            <v>3086.3295429253312</v>
          </cell>
        </row>
        <row r="34">
          <cell r="A34" t="str">
            <v xml:space="preserve">    Commercial</v>
          </cell>
          <cell r="F34">
            <v>202.0294549086847</v>
          </cell>
          <cell r="G34">
            <v>202.98234908620924</v>
          </cell>
          <cell r="H34">
            <v>203.97919074309212</v>
          </cell>
          <cell r="I34">
            <v>205.02200673707631</v>
          </cell>
          <cell r="J34">
            <v>206.11291740458381</v>
          </cell>
          <cell r="K34">
            <v>207.25414087195188</v>
          </cell>
        </row>
        <row r="35">
          <cell r="A35" t="str">
            <v xml:space="preserve">NPV of debt before rescheduling </v>
          </cell>
          <cell r="F35">
            <v>7178.8086124098627</v>
          </cell>
          <cell r="G35">
            <v>6835.1496784557667</v>
          </cell>
          <cell r="H35">
            <v>6606.5785789946094</v>
          </cell>
          <cell r="I35">
            <v>6433.8238312225039</v>
          </cell>
          <cell r="J35">
            <v>6299.4095131619924</v>
          </cell>
          <cell r="K35">
            <v>6127.3943616715569</v>
          </cell>
        </row>
        <row r="36">
          <cell r="A36" t="str">
            <v>Existing debt</v>
          </cell>
          <cell r="F36">
            <v>7178.8086124098627</v>
          </cell>
          <cell r="G36">
            <v>6656.1808244336307</v>
          </cell>
          <cell r="H36">
            <v>6198.6327095156203</v>
          </cell>
          <cell r="I36">
            <v>5786.7572840713437</v>
          </cell>
          <cell r="J36">
            <v>5391.4146549848429</v>
          </cell>
          <cell r="K36">
            <v>4927.854451482588</v>
          </cell>
        </row>
        <row r="37">
          <cell r="A37" t="str">
            <v>New debt</v>
          </cell>
          <cell r="F37">
            <v>0</v>
          </cell>
          <cell r="G37">
            <v>178.96885402213582</v>
          </cell>
          <cell r="H37">
            <v>407.94586947898887</v>
          </cell>
          <cell r="I37">
            <v>647.06654715116042</v>
          </cell>
          <cell r="J37">
            <v>907.99485817714947</v>
          </cell>
          <cell r="K37">
            <v>1199.5399101889689</v>
          </cell>
        </row>
        <row r="39">
          <cell r="F39" t="str">
            <v>(in percent of exports of goods and services) 2/</v>
          </cell>
        </row>
        <row r="40">
          <cell r="A40" t="str">
            <v>NPV of debt after recheduling 3/</v>
          </cell>
          <cell r="F40">
            <v>214.09233228700097</v>
          </cell>
          <cell r="G40">
            <v>200.5093982667959</v>
          </cell>
          <cell r="H40">
            <v>190.24573638043285</v>
          </cell>
          <cell r="I40">
            <v>178.74211063371231</v>
          </cell>
          <cell r="J40">
            <v>176.44679554962556</v>
          </cell>
          <cell r="K40">
            <v>171.15228521710506</v>
          </cell>
        </row>
        <row r="41">
          <cell r="A41" t="str">
            <v>of which: multilateral</v>
          </cell>
          <cell r="F41">
            <v>52.300342173279503</v>
          </cell>
          <cell r="G41">
            <v>47.907486335877437</v>
          </cell>
          <cell r="H41">
            <v>45.371058068106322</v>
          </cell>
          <cell r="I41">
            <v>42.834285191401541</v>
          </cell>
          <cell r="J41">
            <v>42.898285893497331</v>
          </cell>
          <cell r="K41">
            <v>42.301841434557232</v>
          </cell>
        </row>
        <row r="42">
          <cell r="A42" t="str">
            <v>NPV of debt before recheduling 3/</v>
          </cell>
          <cell r="F42">
            <v>313.89808263780623</v>
          </cell>
          <cell r="G42">
            <v>273.63834657221537</v>
          </cell>
          <cell r="H42">
            <v>239.05724888115122</v>
          </cell>
          <cell r="I42">
            <v>206.08112672405207</v>
          </cell>
          <cell r="J42">
            <v>184.80966621791777</v>
          </cell>
          <cell r="K42">
            <v>159.46746691467638</v>
          </cell>
        </row>
        <row r="44">
          <cell r="A44" t="str">
            <v>Debt service</v>
          </cell>
          <cell r="F44">
            <v>0</v>
          </cell>
          <cell r="G44">
            <v>15.844175989279041</v>
          </cell>
          <cell r="H44">
            <v>14.402673888557688</v>
          </cell>
          <cell r="I44">
            <v>12.903545013174575</v>
          </cell>
          <cell r="J44">
            <v>11.279086675075279</v>
          </cell>
          <cell r="K44">
            <v>10.836387145750013</v>
          </cell>
        </row>
        <row r="45">
          <cell r="A45" t="str">
            <v>o/w multilateral</v>
          </cell>
          <cell r="F45">
            <v>0</v>
          </cell>
          <cell r="G45">
            <v>6.5853679907865557</v>
          </cell>
          <cell r="H45">
            <v>5.6890520286756203</v>
          </cell>
          <cell r="I45">
            <v>4.5987045527079138</v>
          </cell>
          <cell r="J45">
            <v>3.7731955922620837</v>
          </cell>
          <cell r="K45">
            <v>3.627021230078066</v>
          </cell>
        </row>
        <row r="47">
          <cell r="F47" t="str">
            <v>(in percent)</v>
          </cell>
        </row>
        <row r="48">
          <cell r="A48" t="str">
            <v>NPV of debt-to-revenue ratio (after resched.) 4/</v>
          </cell>
          <cell r="F48">
            <v>343.91371831196022</v>
          </cell>
          <cell r="G48">
            <v>287.44191808149083</v>
          </cell>
          <cell r="H48">
            <v>270.14282167708978</v>
          </cell>
          <cell r="I48">
            <v>264.18492837646733</v>
          </cell>
          <cell r="J48">
            <v>240.06578394437298</v>
          </cell>
          <cell r="K48">
            <v>220.32608312369445</v>
          </cell>
        </row>
        <row r="49">
          <cell r="A49" t="str">
            <v>NPV of debt-to-revenue ratio (before resched.) 4/</v>
          </cell>
          <cell r="F49">
            <v>504.23971572342731</v>
          </cell>
          <cell r="G49">
            <v>402.82391298291867</v>
          </cell>
          <cell r="H49">
            <v>361.79379799974424</v>
          </cell>
          <cell r="I49">
            <v>338.65171085093749</v>
          </cell>
          <cell r="J49">
            <v>293.79085943951418</v>
          </cell>
          <cell r="K49">
            <v>255.25441806319517</v>
          </cell>
        </row>
        <row r="50">
          <cell r="A50" t="str">
            <v>NPV of debt-to-GDP ratio (after rescheduling)</v>
          </cell>
          <cell r="F50">
            <v>53.299164479312523</v>
          </cell>
          <cell r="G50">
            <v>54.646540650844642</v>
          </cell>
          <cell r="H50">
            <v>51.588211333267473</v>
          </cell>
          <cell r="I50">
            <v>48.285871428669786</v>
          </cell>
          <cell r="J50">
            <v>45.169900529984119</v>
          </cell>
          <cell r="K50">
            <v>42.447296666404199</v>
          </cell>
        </row>
        <row r="51">
          <cell r="A51" t="str">
            <v>NPV of debt-to-GDP ratio (before rescheduling)</v>
          </cell>
          <cell r="F51">
            <v>78.146215502128442</v>
          </cell>
          <cell r="G51">
            <v>74.576998179864106</v>
          </cell>
          <cell r="H51">
            <v>64.824243163952318</v>
          </cell>
          <cell r="I51">
            <v>55.671306294825499</v>
          </cell>
          <cell r="J51">
            <v>47.310772712191806</v>
          </cell>
          <cell r="K51">
            <v>39.549357276655115</v>
          </cell>
        </row>
        <row r="52">
          <cell r="A52" t="str">
            <v>Grant element in total debt</v>
          </cell>
          <cell r="F52">
            <v>22.987089549689671</v>
          </cell>
          <cell r="G52">
            <v>24.751719168765121</v>
          </cell>
          <cell r="H52">
            <v>26.592269023243094</v>
          </cell>
          <cell r="I52">
            <v>27.978244367902143</v>
          </cell>
          <cell r="J52">
            <v>29.118991875937503</v>
          </cell>
          <cell r="K52">
            <v>30.222696331915849</v>
          </cell>
        </row>
        <row r="53">
          <cell r="A53" t="str">
            <v>Grant element in new borrowing</v>
          </cell>
          <cell r="F53">
            <v>0</v>
          </cell>
          <cell r="G53">
            <v>48.946695638009999</v>
          </cell>
          <cell r="H53">
            <v>48.780206410894635</v>
          </cell>
          <cell r="I53">
            <v>47.652080313593828</v>
          </cell>
          <cell r="J53">
            <v>46.681566519836935</v>
          </cell>
          <cell r="K53">
            <v>45.849404107626768</v>
          </cell>
        </row>
        <row r="55">
          <cell r="A55" t="str">
            <v>Sources: Cameroonian authorities; and staff estimates and projections.</v>
          </cell>
        </row>
        <row r="57">
          <cell r="A57" t="str">
            <v>1/ All debt indicators refer to public and publicly guaranteed (PPG) debt and are defined after rescheduling, unless otherwise indicated.</v>
          </cell>
        </row>
        <row r="58">
          <cell r="A58" t="str">
            <v>2/ As defined in IMF, Balance of Payments Manual, 5th edition, 1993.</v>
          </cell>
        </row>
        <row r="59">
          <cell r="A59" t="str">
            <v>3/ Based on a three-year average of exports on the previous year (e.g., export average over 1997-99 for NPV of debt-to-exports ratio in 1999).</v>
          </cell>
        </row>
        <row r="60">
          <cell r="A60" t="str">
            <v>4/ Revenues are defined as central government revenues, excluding grants.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Original"/>
      <sheetName val="Anexo 1"/>
      <sheetName val="Anexo 2"/>
      <sheetName val="Anexo 3"/>
      <sheetName val="pa en se"/>
      <sheetName val="VENC SEPT 04-30 SIN VENC. RENEG"/>
      <sheetName val="ANEXO 4"/>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frprtables"/>
      <sheetName val="Basicinput"/>
      <sheetName val="Outputables"/>
      <sheetName val="Index"/>
      <sheetName val="Documentation"/>
      <sheetName val="Monthinp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RED47"/>
    </sheetNames>
    <sheetDataSet>
      <sheetData sheetId="0" refreshError="1"/>
      <sheetData sheetId="1"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Sustainability-Arg"/>
      <sheetName val="Instructions"/>
      <sheetName val="Input_external"/>
      <sheetName val="Input_DRBOP"/>
      <sheetName val="Input_DRBOP-AltSc"/>
      <sheetName val="NEWDEBT"/>
      <sheetName val="NEWDEBT-AltSC"/>
      <sheetName val="DS-Resch"/>
      <sheetName val="NEWDEBT-Resched"/>
      <sheetName val="Table-NoDR"/>
      <sheetName val="Tablita-NoDR"/>
      <sheetName val="Table_SR"/>
      <sheetName val="Table_GEF"/>
      <sheetName val="A1_historical"/>
      <sheetName val="A2_alternative"/>
      <sheetName val="A3_market"/>
      <sheetName val="B1_irate"/>
      <sheetName val="B2_GDP"/>
      <sheetName val="B3_deflator"/>
      <sheetName val="B4_CAB"/>
      <sheetName val="B5_Combined"/>
      <sheetName val="B6_Depreciation"/>
      <sheetName val="Data_chart"/>
      <sheetName val="Figure-NoDR"/>
      <sheetName val="ExtSust-Arg"/>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
          <cell r="B2" t="str">
            <v xml:space="preserve">Table --. Dominican Republic: External Sustainability Framework–Gross External Financing Need, 1998–2008 </v>
          </cell>
        </row>
        <row r="7">
          <cell r="F7" t="str">
            <v xml:space="preserve">Actual </v>
          </cell>
          <cell r="O7" t="str">
            <v>Projections</v>
          </cell>
        </row>
        <row r="8">
          <cell r="C8">
            <v>1992</v>
          </cell>
          <cell r="D8">
            <v>1993</v>
          </cell>
          <cell r="E8">
            <v>1994</v>
          </cell>
          <cell r="F8">
            <v>1995</v>
          </cell>
          <cell r="G8">
            <v>1996</v>
          </cell>
          <cell r="H8">
            <v>1997</v>
          </cell>
          <cell r="I8">
            <v>1998</v>
          </cell>
          <cell r="J8">
            <v>1999</v>
          </cell>
          <cell r="K8">
            <v>2000</v>
          </cell>
          <cell r="L8">
            <v>2001</v>
          </cell>
          <cell r="M8">
            <v>2002</v>
          </cell>
          <cell r="O8">
            <v>2003</v>
          </cell>
          <cell r="P8">
            <v>2004</v>
          </cell>
          <cell r="Q8">
            <v>2005</v>
          </cell>
          <cell r="R8">
            <v>2006</v>
          </cell>
          <cell r="S8">
            <v>2007</v>
          </cell>
          <cell r="T8">
            <v>2008</v>
          </cell>
        </row>
        <row r="10">
          <cell r="C10" t="str">
            <v>I. Baseline Projections</v>
          </cell>
        </row>
        <row r="12">
          <cell r="B12" t="str">
            <v>Gross external financing need in billions of U.S. dollars 1/</v>
          </cell>
          <cell r="D12">
            <v>1.3226000368926654</v>
          </cell>
          <cell r="E12">
            <v>0.79154002538909851</v>
          </cell>
          <cell r="F12">
            <v>0.74086002908544546</v>
          </cell>
          <cell r="G12">
            <v>0.89662005479419549</v>
          </cell>
          <cell r="H12">
            <v>0.93553014646825938</v>
          </cell>
          <cell r="I12">
            <v>1.01997000496976</v>
          </cell>
          <cell r="J12">
            <v>0.29790000411850409</v>
          </cell>
          <cell r="K12">
            <v>0.62797999999999998</v>
          </cell>
          <cell r="L12">
            <v>0.72820999999999991</v>
          </cell>
          <cell r="M12">
            <v>1.4860199999999999</v>
          </cell>
          <cell r="O12">
            <v>1.7145885744587064</v>
          </cell>
          <cell r="P12">
            <v>0.70656081871591359</v>
          </cell>
          <cell r="Q12">
            <v>0.48136794161192786</v>
          </cell>
          <cell r="R12">
            <v>0.4146548958391848</v>
          </cell>
          <cell r="S12">
            <v>0.32059067253660034</v>
          </cell>
          <cell r="T12">
            <v>0.24485987745476812</v>
          </cell>
        </row>
        <row r="13">
          <cell r="B13" t="str">
            <v>in percent of GDP</v>
          </cell>
          <cell r="D13">
            <v>13.60440141586464</v>
          </cell>
          <cell r="E13">
            <v>7.3707149737348043</v>
          </cell>
          <cell r="F13">
            <v>6.1216905641696897</v>
          </cell>
          <cell r="G13">
            <v>6.6184905438639809</v>
          </cell>
          <cell r="H13">
            <v>6.172415767658026</v>
          </cell>
          <cell r="I13">
            <v>6.3629059320987045</v>
          </cell>
          <cell r="J13">
            <v>1.6942026715432144</v>
          </cell>
          <cell r="K13">
            <v>3.1576301426542392</v>
          </cell>
          <cell r="L13">
            <v>3.3614147009978375</v>
          </cell>
          <cell r="M13">
            <v>6.9819644283133879</v>
          </cell>
          <cell r="O13">
            <v>10.739626976356265</v>
          </cell>
          <cell r="P13">
            <v>4.4522407978310428</v>
          </cell>
          <cell r="Q13">
            <v>2.6711223971633733</v>
          </cell>
          <cell r="R13">
            <v>2.1158316086418645</v>
          </cell>
          <cell r="S13">
            <v>1.5461743395617482</v>
          </cell>
          <cell r="T13">
            <v>1.111073604992006</v>
          </cell>
        </row>
        <row r="15">
          <cell r="C15" t="str">
            <v>II. Stress Tests</v>
          </cell>
        </row>
        <row r="16">
          <cell r="B16" t="str">
            <v>Gross external financing need in billions of U.S. dollars 2/</v>
          </cell>
        </row>
        <row r="18">
          <cell r="B18" t="str">
            <v>A. Alternative Scenarios</v>
          </cell>
        </row>
        <row r="20">
          <cell r="B20" t="str">
            <v>A1. Key variables are at their historical averages in 2004-08</v>
          </cell>
          <cell r="O20">
            <v>1.7145885744587062</v>
          </cell>
          <cell r="P20">
            <v>0.79562212152302547</v>
          </cell>
          <cell r="Q20">
            <v>0.88982042739560963</v>
          </cell>
          <cell r="R20">
            <v>1.8678206264896613</v>
          </cell>
          <cell r="S20">
            <v>1.6389771642815378</v>
          </cell>
          <cell r="T20">
            <v>1.8139010658890218</v>
          </cell>
        </row>
        <row r="21">
          <cell r="B21" t="str">
            <v>A2. Country-specific shock in 2004, with reduction in GDP growth (relative to baseline) of one standard deviation</v>
          </cell>
          <cell r="O21">
            <v>1.7145885744587064</v>
          </cell>
          <cell r="P21">
            <v>0.90189758160687072</v>
          </cell>
          <cell r="Q21">
            <v>0.9043271460766299</v>
          </cell>
          <cell r="R21">
            <v>1.1000131922738257</v>
          </cell>
          <cell r="S21">
            <v>1.2332022203664887</v>
          </cell>
          <cell r="T21">
            <v>1.3925577879255036</v>
          </cell>
        </row>
        <row r="22">
          <cell r="B22" t="str">
            <v>A3. Selected variables are consistent with market forecast in 2004-08</v>
          </cell>
          <cell r="O22">
            <v>1.7145885744587062</v>
          </cell>
          <cell r="P22">
            <v>0.79736673070274844</v>
          </cell>
          <cell r="Q22">
            <v>1.6941243987509744</v>
          </cell>
          <cell r="R22">
            <v>3.0412025573028951</v>
          </cell>
          <cell r="S22">
            <v>2.9505886291156314</v>
          </cell>
          <cell r="T22">
            <v>3.3313378935167983</v>
          </cell>
        </row>
        <row r="24">
          <cell r="B24" t="str">
            <v>B. Bound Tests</v>
          </cell>
        </row>
        <row r="26">
          <cell r="B26" t="str">
            <v>B1. Nominal interest rate is at historical average plus two standard deviations in 2004 and 2005</v>
          </cell>
          <cell r="O26">
            <v>1.7145885744587062</v>
          </cell>
          <cell r="P26">
            <v>0.68028662115005578</v>
          </cell>
          <cell r="Q26">
            <v>0.5113087261906526</v>
          </cell>
          <cell r="R26">
            <v>0.42933218452709015</v>
          </cell>
          <cell r="S26">
            <v>0.38466285789691806</v>
          </cell>
          <cell r="T26">
            <v>0.25890296981770689</v>
          </cell>
        </row>
        <row r="27">
          <cell r="B27" t="str">
            <v>B2. Real GDP growth is at historical average minus two standard deviations in 2004 and 2005</v>
          </cell>
          <cell r="O27">
            <v>1.7145885744587062</v>
          </cell>
          <cell r="P27">
            <v>0.66505941862852358</v>
          </cell>
          <cell r="Q27">
            <v>0.47991100542533704</v>
          </cell>
          <cell r="R27">
            <v>0.41888941546829017</v>
          </cell>
          <cell r="S27">
            <v>0.37471638446618749</v>
          </cell>
          <cell r="T27">
            <v>0.24745729620745116</v>
          </cell>
        </row>
        <row r="28">
          <cell r="B28" t="str">
            <v>B3. Change in US dollar GDP deflator is at historical average minus two standard deviations in 2004 and 2005</v>
          </cell>
          <cell r="O28">
            <v>1.7145885744587062</v>
          </cell>
          <cell r="P28">
            <v>0.63613511637147957</v>
          </cell>
          <cell r="Q28">
            <v>0.46239906692511012</v>
          </cell>
          <cell r="R28">
            <v>0.52421623071926615</v>
          </cell>
          <cell r="S28">
            <v>0.44616500764019168</v>
          </cell>
          <cell r="T28">
            <v>0.35455816499969717</v>
          </cell>
        </row>
        <row r="29">
          <cell r="B29" t="str">
            <v xml:space="preserve">B4. Non-interest current account is at historical average minus two standard deviations in 2004 and 2005 </v>
          </cell>
          <cell r="O29">
            <v>1.7145885744587062</v>
          </cell>
          <cell r="P29">
            <v>2.6265543017703141</v>
          </cell>
          <cell r="Q29">
            <v>2.6316655724798901</v>
          </cell>
          <cell r="R29">
            <v>1.3389650682128198</v>
          </cell>
          <cell r="S29">
            <v>1.2458232439961676</v>
          </cell>
          <cell r="T29">
            <v>1.250878276883352</v>
          </cell>
        </row>
        <row r="30">
          <cell r="B30" t="str">
            <v>B5. Combination of 2-5 using one standard deviation shocks</v>
          </cell>
          <cell r="O30">
            <v>1.7145885744587062</v>
          </cell>
          <cell r="P30">
            <v>2.4318848725818056</v>
          </cell>
          <cell r="Q30">
            <v>2.1951229733469297</v>
          </cell>
          <cell r="R30">
            <v>1.1694739579918236</v>
          </cell>
          <cell r="S30">
            <v>1.0676086129616564</v>
          </cell>
          <cell r="T30">
            <v>1.0627802785778773</v>
          </cell>
        </row>
        <row r="31">
          <cell r="B31" t="str">
            <v>B6. One time 30 percent nominal depreciation in 2004</v>
          </cell>
          <cell r="O31">
            <v>1.7145885744587062</v>
          </cell>
          <cell r="P31">
            <v>0.61806862077550473</v>
          </cell>
          <cell r="Q31">
            <v>0.46538524265054421</v>
          </cell>
          <cell r="R31">
            <v>0.47540387583187826</v>
          </cell>
          <cell r="S31">
            <v>0.41117402479307236</v>
          </cell>
          <cell r="T31">
            <v>0.30448588406997645</v>
          </cell>
        </row>
        <row r="33">
          <cell r="B33" t="str">
            <v>Gross external financing need in percent of GDP 2/</v>
          </cell>
        </row>
        <row r="35">
          <cell r="B35" t="str">
            <v>A. Alternative Scenarios</v>
          </cell>
        </row>
        <row r="37">
          <cell r="B37" t="str">
            <v xml:space="preserve">A1. Key variables are at their historical averages in 2004-08 </v>
          </cell>
          <cell r="O37">
            <v>10.739626976356263</v>
          </cell>
          <cell r="P37">
            <v>4.5677799860451325</v>
          </cell>
          <cell r="Q37">
            <v>4.6824134096707954</v>
          </cell>
          <cell r="R37">
            <v>9.008896680241687</v>
          </cell>
          <cell r="S37">
            <v>7.2456674494786721</v>
          </cell>
          <cell r="T37">
            <v>7.3500136690662856</v>
          </cell>
        </row>
        <row r="38">
          <cell r="B38" t="str">
            <v xml:space="preserve">A2. Country-specific shock in 2004, with reduction in GDP growth (relative to baseline) of one standard deviation </v>
          </cell>
          <cell r="O38">
            <v>10.739626976356265</v>
          </cell>
          <cell r="P38">
            <v>5.8027688413537133</v>
          </cell>
          <cell r="Q38">
            <v>5.1237879344431612</v>
          </cell>
          <cell r="R38">
            <v>5.7311417563725584</v>
          </cell>
          <cell r="S38">
            <v>6.0728258977802918</v>
          </cell>
          <cell r="T38">
            <v>6.4518963641314571</v>
          </cell>
        </row>
        <row r="39">
          <cell r="B39" t="str">
            <v>A3. Selected variables are consistent with  market forecast in 2004-08</v>
          </cell>
          <cell r="O39">
            <v>10.739626976356263</v>
          </cell>
          <cell r="P39">
            <v>4.6641232662004333</v>
          </cell>
          <cell r="Q39">
            <v>8.9103385645483542</v>
          </cell>
          <cell r="R39">
            <v>12.896890730007135</v>
          </cell>
          <cell r="S39">
            <v>10.088790458603663</v>
          </cell>
          <cell r="T39">
            <v>9.184169423679041</v>
          </cell>
        </row>
        <row r="41">
          <cell r="B41" t="str">
            <v>B. Bound Tests</v>
          </cell>
        </row>
        <row r="43">
          <cell r="B43" t="str">
            <v>B1. Nominal interest rate is at historical average plus two standard deviations in 2004 and 2005</v>
          </cell>
          <cell r="O43">
            <v>10.739626976356263</v>
          </cell>
          <cell r="P43">
            <v>4.2866796016334101</v>
          </cell>
          <cell r="Q43">
            <v>2.8372645378490744</v>
          </cell>
          <cell r="R43">
            <v>2.1907244210664785</v>
          </cell>
          <cell r="S43">
            <v>1.855187599679156</v>
          </cell>
          <cell r="T43">
            <v>1.1747953932209017</v>
          </cell>
        </row>
        <row r="44">
          <cell r="B44" t="str">
            <v>B2. Real GDP growth is at historical average minus two standard deviations in 2004 and 2005</v>
          </cell>
          <cell r="O44">
            <v>10.739626976356263</v>
          </cell>
          <cell r="P44">
            <v>4.0805752440563063</v>
          </cell>
          <cell r="Q44">
            <v>2.6632592351587414</v>
          </cell>
          <cell r="R44">
            <v>2.1376165192736543</v>
          </cell>
          <cell r="S44">
            <v>1.8073670848643888</v>
          </cell>
          <cell r="T44">
            <v>1.122952982640864</v>
          </cell>
        </row>
        <row r="45">
          <cell r="B45" t="str">
            <v>B3. Change in US dollar GDP deflator is at historical average minus two standard deviations in 2004 and 2005</v>
          </cell>
          <cell r="O45">
            <v>10.739626976356263</v>
          </cell>
          <cell r="P45">
            <v>4.243083689129941</v>
          </cell>
          <cell r="Q45">
            <v>3.1137211773766853</v>
          </cell>
          <cell r="R45">
            <v>3.2460179179469346</v>
          </cell>
          <cell r="S45">
            <v>2.6112546767755567</v>
          </cell>
          <cell r="T45">
            <v>1.9523552282424073</v>
          </cell>
        </row>
        <row r="46">
          <cell r="B46" t="str">
            <v xml:space="preserve">B4. Non-interest current account is at historical average minus two standard deviations in 2004 and 2005 </v>
          </cell>
          <cell r="O46">
            <v>10.739626976356263</v>
          </cell>
          <cell r="P46">
            <v>16.55066614267248</v>
          </cell>
          <cell r="Q46">
            <v>14.603176166978503</v>
          </cell>
          <cell r="R46">
            <v>6.8322468699145018</v>
          </cell>
          <cell r="S46">
            <v>6.0084715386613041</v>
          </cell>
          <cell r="T46">
            <v>5.6759721149485163</v>
          </cell>
        </row>
        <row r="47">
          <cell r="B47" t="str">
            <v>B5. Combination of 2-5 using one standard deviation shocks</v>
          </cell>
          <cell r="O47">
            <v>10.739626976356263</v>
          </cell>
          <cell r="P47">
            <v>14.833970868205054</v>
          </cell>
          <cell r="Q47">
            <v>13.039423907307162</v>
          </cell>
          <cell r="R47">
            <v>6.388042291783294</v>
          </cell>
          <cell r="S47">
            <v>5.511915762154028</v>
          </cell>
          <cell r="T47">
            <v>5.1623995419834587</v>
          </cell>
        </row>
        <row r="48">
          <cell r="B48" t="str">
            <v>B6. One time 30 percent nominal depreciation in 2004</v>
          </cell>
          <cell r="O48">
            <v>10.739626976356263</v>
          </cell>
          <cell r="P48">
            <v>4.3597791092844833</v>
          </cell>
          <cell r="Q48">
            <v>2.8908657890697196</v>
          </cell>
          <cell r="R48">
            <v>2.7155369591203797</v>
          </cell>
          <cell r="S48">
            <v>2.2198925131198104</v>
          </cell>
          <cell r="T48">
            <v>1.5466464990826376</v>
          </cell>
        </row>
        <row r="51">
          <cell r="B51" t="str">
            <v>1/ Defined as non-interest current account deficit, plus interest and amortization on medium- and long-term debt, plus short-term debt at end of previous period, plus net private capital outflows.</v>
          </cell>
        </row>
        <row r="52">
          <cell r="B52" t="str">
            <v>2/ Gross external financing under the stress-test scenarios is derived by assuming the same ratio of short-term to total debt as in the baseline scenario and the same average maturity on medium- and long term</v>
          </cell>
        </row>
        <row r="53">
          <cell r="B53" t="str">
            <v>debt. Interest expenditures are derived by applying the respective interest rate to the previous period debt stock under each alternative scenario.</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
      <sheetName val="PLURIANUAL 2017-2021"/>
      <sheetName val="ESTIM. PLURIANUAL 2017-2021"/>
      <sheetName val="DGII"/>
      <sheetName val="DGA"/>
      <sheetName val="TESORERIA"/>
      <sheetName val="panorama macro-junio-Sept. 2017"/>
      <sheetName val="BCC"/>
      <sheetName val="A"/>
    </sheetNames>
    <sheetDataSet>
      <sheetData sheetId="0"/>
      <sheetData sheetId="1"/>
      <sheetData sheetId="2">
        <row r="13">
          <cell r="C13">
            <v>41429773898.046921</v>
          </cell>
        </row>
      </sheetData>
      <sheetData sheetId="3"/>
      <sheetData sheetId="4"/>
      <sheetData sheetId="5"/>
      <sheetData sheetId="6"/>
      <sheetData sheetId="7" refreshError="1"/>
      <sheetData sheetId="8"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m9701"/>
      <sheetName val="ana3"/>
      <sheetName val="ana2"/>
      <sheetName val="bop1"/>
    </sheetNames>
    <sheetDataSet>
      <sheetData sheetId="0" refreshError="1"/>
      <sheetData sheetId="1" refreshError="1"/>
      <sheetData sheetId="2" refreshError="1"/>
      <sheetData sheetId="3" refreshError="1"/>
      <sheetData sheetId="4"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comp00pub99rev"/>
      <sheetName val="ana3"/>
      <sheetName val="ana2"/>
      <sheetName val="bop1datos rev"/>
    </sheetNames>
    <sheetDataSet>
      <sheetData sheetId="0" refreshError="1"/>
      <sheetData sheetId="1" refreshError="1"/>
      <sheetData sheetId="2" refreshError="1"/>
      <sheetData sheetId="3" refreshError="1"/>
      <sheetData sheetId="4"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structions"/>
      <sheetName val="SVI table"/>
    </sheetNames>
    <sheetDataSet>
      <sheetData sheetId="0" refreshError="1"/>
      <sheetData sheetId="1" refreshError="1"/>
      <sheetData sheetId="2">
        <row r="11">
          <cell r="L11" t="str">
            <v>Latest</v>
          </cell>
        </row>
        <row r="12">
          <cell r="F12">
            <v>2000</v>
          </cell>
          <cell r="G12">
            <v>2001</v>
          </cell>
          <cell r="H12">
            <v>2002</v>
          </cell>
          <cell r="I12">
            <v>2003</v>
          </cell>
          <cell r="J12" t="str">
            <v>2004 1/</v>
          </cell>
          <cell r="K12" t="str">
            <v>2005 1/</v>
          </cell>
          <cell r="L12" t="str">
            <v>observation</v>
          </cell>
        </row>
        <row r="14">
          <cell r="E14" t="str">
            <v>Key Economic and Market Indicators</v>
          </cell>
        </row>
        <row r="15">
          <cell r="E15" t="str">
            <v>Real GDP growth (in percent)</v>
          </cell>
          <cell r="F15">
            <v>7.3170553960779428</v>
          </cell>
          <cell r="G15">
            <v>3.98200123402912</v>
          </cell>
          <cell r="H15">
            <v>4.3013242636949167</v>
          </cell>
          <cell r="I15">
            <v>-0.4357056627860123</v>
          </cell>
          <cell r="J15">
            <v>2</v>
          </cell>
          <cell r="K15">
            <v>2.5</v>
          </cell>
          <cell r="L15" t="str">
            <v>Proj</v>
          </cell>
        </row>
        <row r="16">
          <cell r="E16" t="str">
            <v>CPI inflation (period average, in percent)</v>
          </cell>
          <cell r="F16">
            <v>7.7242123406023211</v>
          </cell>
          <cell r="G16">
            <v>8.8828290993785188</v>
          </cell>
          <cell r="H16">
            <v>5.2235241418550737</v>
          </cell>
          <cell r="I16">
            <v>27.44971273943937</v>
          </cell>
          <cell r="J16">
            <v>51.5</v>
          </cell>
          <cell r="K16">
            <v>7.7</v>
          </cell>
          <cell r="L16" t="str">
            <v>Proj</v>
          </cell>
        </row>
        <row r="17">
          <cell r="E17" t="str">
            <v>Short-term (ST) interest rate (in percent)</v>
          </cell>
          <cell r="F17">
            <v>13.7</v>
          </cell>
          <cell r="G17">
            <v>10.1</v>
          </cell>
          <cell r="H17">
            <v>16.8</v>
          </cell>
          <cell r="I17">
            <v>26.36</v>
          </cell>
          <cell r="J17">
            <v>23</v>
          </cell>
          <cell r="K17">
            <v>20</v>
          </cell>
          <cell r="L17">
            <v>38399</v>
          </cell>
        </row>
        <row r="18">
          <cell r="E18" t="str">
            <v>EMBI secondary market spread (bps, end of period)</v>
          </cell>
          <cell r="F18" t="str">
            <v>...</v>
          </cell>
          <cell r="G18">
            <v>423.61904761904759</v>
          </cell>
          <cell r="H18">
            <v>499</v>
          </cell>
          <cell r="I18">
            <v>1141</v>
          </cell>
          <cell r="J18">
            <v>824</v>
          </cell>
          <cell r="K18">
            <v>687</v>
          </cell>
          <cell r="L18">
            <v>38399</v>
          </cell>
        </row>
        <row r="19">
          <cell r="E19" t="str">
            <v>Exchange rate NC/US$ (end of period)</v>
          </cell>
          <cell r="F19">
            <v>16.335932542627692</v>
          </cell>
          <cell r="G19">
            <v>16.834567304432579</v>
          </cell>
          <cell r="H19">
            <v>18.295149808762005</v>
          </cell>
          <cell r="I19">
            <v>37.01</v>
          </cell>
          <cell r="J19">
            <v>30.83</v>
          </cell>
          <cell r="K19">
            <v>29.32</v>
          </cell>
          <cell r="L19">
            <v>38399</v>
          </cell>
        </row>
        <row r="22">
          <cell r="E22" t="str">
            <v>External Sector</v>
          </cell>
        </row>
        <row r="23">
          <cell r="E23" t="str">
            <v>Exchange rate regime</v>
          </cell>
          <cell r="H23" t="str">
            <v>[Describe regime]</v>
          </cell>
        </row>
        <row r="24">
          <cell r="E24" t="str">
            <v>Current account balance (percent of GDP)</v>
          </cell>
          <cell r="F24">
            <v>-5.1988627404725172</v>
          </cell>
          <cell r="G24">
            <v>-3.376045585435731</v>
          </cell>
          <cell r="H24">
            <v>-3.6948473296364832</v>
          </cell>
          <cell r="I24">
            <v>6.3314726567792929</v>
          </cell>
          <cell r="J24">
            <v>5.8124150047243006</v>
          </cell>
          <cell r="K24">
            <v>2.0113851431504339</v>
          </cell>
          <cell r="L24" t="str">
            <v>Proj</v>
          </cell>
        </row>
        <row r="25">
          <cell r="E25" t="str">
            <v>Net FDI inflows (percent of GDP)</v>
          </cell>
          <cell r="F25">
            <v>4.8284564380080521</v>
          </cell>
          <cell r="G25">
            <v>4.9180446990168258</v>
          </cell>
          <cell r="H25">
            <v>4.2453861109783411</v>
          </cell>
          <cell r="I25">
            <v>6.1831002588339681</v>
          </cell>
          <cell r="J25">
            <v>3.5510563450260966</v>
          </cell>
          <cell r="K25">
            <v>3.3539720837369846</v>
          </cell>
          <cell r="L25" t="str">
            <v>Proj</v>
          </cell>
        </row>
        <row r="26">
          <cell r="E26" t="str">
            <v>Exports (percentage change of  US$ value, GNFS)</v>
          </cell>
          <cell r="F26">
            <v>12.1</v>
          </cell>
          <cell r="G26">
            <v>-6.3</v>
          </cell>
          <cell r="H26">
            <v>-1.7</v>
          </cell>
          <cell r="I26">
            <v>8.3745158274342035</v>
          </cell>
          <cell r="J26">
            <v>4.3726053221140981</v>
          </cell>
          <cell r="K26">
            <v>-2.6378195050280051</v>
          </cell>
          <cell r="L26" t="str">
            <v>Proj</v>
          </cell>
        </row>
        <row r="27">
          <cell r="E27" t="str">
            <v xml:space="preserve">Real effective exchange rate ( 1995 = 100)  </v>
          </cell>
          <cell r="F27">
            <v>110.9</v>
          </cell>
          <cell r="G27">
            <v>117.9</v>
          </cell>
          <cell r="H27">
            <v>112.1</v>
          </cell>
          <cell r="I27">
            <v>83.23</v>
          </cell>
          <cell r="J27">
            <v>133.13024311389717</v>
          </cell>
          <cell r="K27">
            <v>110.04266533235207</v>
          </cell>
          <cell r="L27" t="str">
            <v>Proj</v>
          </cell>
        </row>
        <row r="28">
          <cell r="E28" t="str">
            <v>Gross international reserves (GIR) in US$ billion</v>
          </cell>
          <cell r="F28">
            <v>0.63713009920154795</v>
          </cell>
          <cell r="G28">
            <v>1.1553300992015501</v>
          </cell>
          <cell r="H28">
            <v>0.62983009920154798</v>
          </cell>
          <cell r="I28">
            <v>0.27943565825514399</v>
          </cell>
          <cell r="J28">
            <v>0.82483565825514404</v>
          </cell>
          <cell r="K28">
            <v>1.2568815145255701</v>
          </cell>
          <cell r="L28" t="str">
            <v>Proj</v>
          </cell>
        </row>
        <row r="29">
          <cell r="E29" t="str">
            <v xml:space="preserve">GIR in percent of  ST debt  at remaining maturity (RM) </v>
          </cell>
          <cell r="F29">
            <v>67.99172945474173</v>
          </cell>
          <cell r="G29">
            <v>99.688517024310869</v>
          </cell>
          <cell r="H29">
            <v>37.811410983676367</v>
          </cell>
          <cell r="I29">
            <v>22.549925507693519</v>
          </cell>
          <cell r="J29">
            <v>59.268648334226661</v>
          </cell>
          <cell r="K29">
            <v>63.865391343596976</v>
          </cell>
          <cell r="L29" t="str">
            <v>Proj</v>
          </cell>
        </row>
        <row r="30">
          <cell r="E30" t="str">
            <v>GIR in percent of ST debt at RM and banks' FX deposits.</v>
          </cell>
          <cell r="F30">
            <v>47.195</v>
          </cell>
          <cell r="G30">
            <v>45.15</v>
          </cell>
          <cell r="H30">
            <v>20.37</v>
          </cell>
          <cell r="I30">
            <v>9.83</v>
          </cell>
          <cell r="J30">
            <v>24.98</v>
          </cell>
          <cell r="K30">
            <v>32.25</v>
          </cell>
          <cell r="L30" t="str">
            <v>Proj</v>
          </cell>
        </row>
        <row r="31">
          <cell r="E31" t="str">
            <v xml:space="preserve">Net international reserves (NIR) in US$ billion </v>
          </cell>
          <cell r="F31">
            <v>0.44190000000000002</v>
          </cell>
          <cell r="G31">
            <v>0.96220000000000006</v>
          </cell>
          <cell r="H31">
            <v>0.376</v>
          </cell>
          <cell r="I31">
            <v>0.1237</v>
          </cell>
          <cell r="J31">
            <v>0.60219999999999996</v>
          </cell>
          <cell r="K31">
            <v>0.74504658445834704</v>
          </cell>
          <cell r="L31" t="str">
            <v>Proj</v>
          </cell>
        </row>
        <row r="32">
          <cell r="E32" t="str">
            <v xml:space="preserve">Total gross external debt (ED) in percent of GDP </v>
          </cell>
          <cell r="F32">
            <v>17.702757569616445</v>
          </cell>
          <cell r="G32">
            <v>19.036857295703161</v>
          </cell>
          <cell r="H32">
            <v>21.488396264400411</v>
          </cell>
          <cell r="I32">
            <v>36.584586257608528</v>
          </cell>
          <cell r="J32">
            <v>33.458827143592288</v>
          </cell>
          <cell r="K32">
            <v>30.282217209857837</v>
          </cell>
          <cell r="L32" t="str">
            <v>Proj</v>
          </cell>
        </row>
        <row r="33">
          <cell r="E33" t="str">
            <v xml:space="preserve">o/w  ST external debt (original maturity, in percent of total ED) </v>
          </cell>
          <cell r="F33" t="str">
            <v>...</v>
          </cell>
          <cell r="G33" t="str">
            <v>...</v>
          </cell>
          <cell r="H33">
            <v>5.6177763588750214</v>
          </cell>
          <cell r="I33">
            <v>4.0238489920325122</v>
          </cell>
          <cell r="J33">
            <v>5.575190672798489</v>
          </cell>
          <cell r="K33">
            <v>1.5523429947692486</v>
          </cell>
          <cell r="L33" t="str">
            <v>Proj</v>
          </cell>
        </row>
        <row r="34">
          <cell r="E34" t="str">
            <v xml:space="preserve">            ED of domestic private sector (in percent of total ED)</v>
          </cell>
          <cell r="F34">
            <v>18.946796959826276</v>
          </cell>
          <cell r="G34">
            <v>27.842949485276513</v>
          </cell>
          <cell r="H34">
            <v>26.555819682386289</v>
          </cell>
          <cell r="I34">
            <v>37.72926581466232</v>
          </cell>
          <cell r="J34">
            <v>34.512405534341504</v>
          </cell>
          <cell r="K34">
            <v>31.134157580502848</v>
          </cell>
          <cell r="L34" t="str">
            <v>Proj</v>
          </cell>
        </row>
        <row r="35">
          <cell r="E35" t="str">
            <v>ED to foreign official sector (in percent of total ED)</v>
          </cell>
          <cell r="F35">
            <v>81.053203040173727</v>
          </cell>
          <cell r="G35">
            <v>72.15705051472348</v>
          </cell>
          <cell r="H35">
            <v>67.826403958738695</v>
          </cell>
          <cell r="I35">
            <v>58.246885193305175</v>
          </cell>
          <cell r="J35">
            <v>59.912403792860012</v>
          </cell>
          <cell r="K35">
            <v>67.313499424727894</v>
          </cell>
          <cell r="L35" t="str">
            <v>Proj</v>
          </cell>
        </row>
        <row r="36">
          <cell r="E36" t="str">
            <v xml:space="preserve">Total gross external debt in percent of exports of GNFS </v>
          </cell>
          <cell r="F36">
            <v>41.377560827844903</v>
          </cell>
          <cell r="G36">
            <v>49.870417504700413</v>
          </cell>
          <cell r="H36">
            <v>56.289325740374217</v>
          </cell>
          <cell r="I36">
            <v>67.04819952046968</v>
          </cell>
          <cell r="J36">
            <v>66.192177694528382</v>
          </cell>
          <cell r="K36">
            <v>76.535934979293771</v>
          </cell>
          <cell r="L36" t="str">
            <v>Proj</v>
          </cell>
        </row>
        <row r="37">
          <cell r="E37" t="str">
            <v>Gross external financing requirement (in US$ billion) 2/</v>
          </cell>
          <cell r="F37" t="str">
            <v>...</v>
          </cell>
          <cell r="G37">
            <v>1.2645499999999983</v>
          </cell>
          <cell r="H37">
            <v>1.3722099999999999</v>
          </cell>
          <cell r="I37">
            <v>-4.4970000000000024E-2</v>
          </cell>
          <cell r="J37">
            <v>-0.37454467724004531</v>
          </cell>
          <cell r="K37">
            <v>0.3294569872007615</v>
          </cell>
          <cell r="L37" t="str">
            <v>Proj</v>
          </cell>
        </row>
        <row r="40">
          <cell r="E40" t="str">
            <v>Public Sector (PS) 3/</v>
          </cell>
        </row>
        <row r="41">
          <cell r="E41" t="str">
            <v xml:space="preserve">Overall balance (percent of GDP) </v>
          </cell>
          <cell r="F41">
            <v>-1.9924745553358059</v>
          </cell>
          <cell r="G41">
            <v>-2.119574760455706</v>
          </cell>
          <cell r="H41">
            <v>-2.6</v>
          </cell>
          <cell r="I41">
            <v>-7.4673505156427318</v>
          </cell>
          <cell r="J41">
            <v>-6.7105438104329949</v>
          </cell>
          <cell r="K41">
            <v>-3.9402237101714581</v>
          </cell>
          <cell r="L41" t="str">
            <v>Proj</v>
          </cell>
        </row>
        <row r="42">
          <cell r="E42" t="str">
            <v xml:space="preserve">Primary balance (percent of GDP) </v>
          </cell>
          <cell r="F42">
            <v>-0.8</v>
          </cell>
          <cell r="G42">
            <v>-1</v>
          </cell>
          <cell r="H42">
            <v>-1.4</v>
          </cell>
          <cell r="I42">
            <v>-3.3302531442192995</v>
          </cell>
          <cell r="J42">
            <v>-0.89149231444251709</v>
          </cell>
          <cell r="K42">
            <v>1.9195585401812931</v>
          </cell>
          <cell r="L42" t="str">
            <v>Proj</v>
          </cell>
        </row>
        <row r="43">
          <cell r="E43" t="str">
            <v>Debt-stabilizing primary balance (percent of GDP)  4/</v>
          </cell>
          <cell r="F43">
            <v>2.2511506627966198</v>
          </cell>
          <cell r="G43">
            <v>1.19937808064735</v>
          </cell>
          <cell r="H43">
            <v>0.58926222543195295</v>
          </cell>
          <cell r="I43">
            <v>2.7149999999999999</v>
          </cell>
          <cell r="J43">
            <v>2.7250000000000001</v>
          </cell>
          <cell r="K43">
            <v>2.7250000000000001</v>
          </cell>
          <cell r="L43" t="str">
            <v>Proj</v>
          </cell>
        </row>
        <row r="44">
          <cell r="E44" t="str">
            <v>Gross PS financing requirement (in percent of GDP) 5/</v>
          </cell>
          <cell r="F44" t="str">
            <v>...</v>
          </cell>
          <cell r="G44" t="str">
            <v>...</v>
          </cell>
          <cell r="H44">
            <v>4.3135072615706607</v>
          </cell>
          <cell r="I44">
            <v>10.944163130031018</v>
          </cell>
          <cell r="J44">
            <v>9.152119368726968</v>
          </cell>
          <cell r="K44">
            <v>7.0860006646121141</v>
          </cell>
          <cell r="L44" t="str">
            <v>Proj</v>
          </cell>
        </row>
        <row r="45">
          <cell r="E45" t="str">
            <v>Public sector gross debt (PSGD, in percent of GDP)</v>
          </cell>
          <cell r="F45">
            <v>24.531400487943202</v>
          </cell>
          <cell r="G45">
            <v>23.336857295703162</v>
          </cell>
          <cell r="H45">
            <v>26.788396264400411</v>
          </cell>
          <cell r="I45">
            <v>54.319233972668435</v>
          </cell>
          <cell r="J45">
            <v>52.084937745305197</v>
          </cell>
          <cell r="K45">
            <v>49.106891508367511</v>
          </cell>
          <cell r="L45" t="str">
            <v>Proj</v>
          </cell>
        </row>
        <row r="46">
          <cell r="E46" t="str">
            <v>o/w  Exposed to rollover risk (in percent of total PSGD) 6/</v>
          </cell>
          <cell r="F46">
            <v>5.4883931463821627</v>
          </cell>
          <cell r="G46">
            <v>3.8153079378276229</v>
          </cell>
          <cell r="H46">
            <v>6.4141070080418956</v>
          </cell>
          <cell r="I46">
            <v>21.905610047254555</v>
          </cell>
          <cell r="J46">
            <v>24.222709825046778</v>
          </cell>
          <cell r="K46">
            <v>28.031840231180734</v>
          </cell>
          <cell r="L46" t="str">
            <v>Proj</v>
          </cell>
        </row>
        <row r="47">
          <cell r="E47" t="str">
            <v xml:space="preserve">  Exposed to exchange rate risk (in percent of total PSGD) 7/</v>
          </cell>
          <cell r="F47">
            <v>72.163664599243219</v>
          </cell>
          <cell r="G47">
            <v>81.574211362248306</v>
          </cell>
          <cell r="H47">
            <v>80.215314318598203</v>
          </cell>
          <cell r="I47">
            <v>67.351071769562566</v>
          </cell>
          <cell r="J47">
            <v>64.238969252887671</v>
          </cell>
          <cell r="K47">
            <v>61.665921583934782</v>
          </cell>
          <cell r="L47" t="str">
            <v>Proj</v>
          </cell>
        </row>
        <row r="48">
          <cell r="E48" t="str">
            <v xml:space="preserve">  Exposed to interest rate risk (in percent of total PSGD) 8/</v>
          </cell>
          <cell r="L48" t="str">
            <v>Proj</v>
          </cell>
        </row>
        <row r="49">
          <cell r="E49" t="str">
            <v>Public sector net debt (in percent of GDP)</v>
          </cell>
          <cell r="F49">
            <v>24.531400487943202</v>
          </cell>
          <cell r="G49">
            <v>23.336857295703162</v>
          </cell>
          <cell r="H49">
            <v>26.788396264400411</v>
          </cell>
          <cell r="I49">
            <v>54.319233972668435</v>
          </cell>
          <cell r="J49">
            <v>52.084937745305197</v>
          </cell>
          <cell r="K49">
            <v>49.106891508367511</v>
          </cell>
          <cell r="L49" t="str">
            <v>Proj</v>
          </cell>
        </row>
        <row r="52">
          <cell r="E52" t="str">
            <v>Financial Sector (FS) 9/</v>
          </cell>
        </row>
        <row r="53">
          <cell r="E53" t="str">
            <v>Capital adequacy ratio (in percent)</v>
          </cell>
          <cell r="F53">
            <v>9.8000000000000007</v>
          </cell>
          <cell r="G53">
            <v>11.8</v>
          </cell>
          <cell r="H53">
            <v>12</v>
          </cell>
          <cell r="I53">
            <v>11.4</v>
          </cell>
          <cell r="J53">
            <v>10</v>
          </cell>
          <cell r="K53">
            <v>10</v>
          </cell>
          <cell r="L53">
            <v>38357</v>
          </cell>
        </row>
        <row r="54">
          <cell r="E54" t="str">
            <v xml:space="preserve">NPLs in percent of total loans </v>
          </cell>
          <cell r="F54">
            <v>2.6</v>
          </cell>
          <cell r="G54">
            <v>2.6</v>
          </cell>
          <cell r="H54">
            <v>4.9000000000000004</v>
          </cell>
          <cell r="I54">
            <v>8.9</v>
          </cell>
          <cell r="J54">
            <v>7.3</v>
          </cell>
          <cell r="K54">
            <v>7.7</v>
          </cell>
          <cell r="L54">
            <v>38357</v>
          </cell>
        </row>
        <row r="55">
          <cell r="E55" t="str">
            <v>Provisions in percent of NPLs</v>
          </cell>
          <cell r="F55">
            <v>131.30000000000001</v>
          </cell>
          <cell r="G55">
            <v>123.2</v>
          </cell>
          <cell r="H55">
            <v>70.900000000000006</v>
          </cell>
          <cell r="I55">
            <v>65</v>
          </cell>
          <cell r="J55">
            <v>110.8</v>
          </cell>
          <cell r="K55">
            <v>113.3</v>
          </cell>
          <cell r="L55">
            <v>38357</v>
          </cell>
        </row>
        <row r="56">
          <cell r="E56" t="str">
            <v>Return on average assets (in percent)</v>
          </cell>
          <cell r="F56">
            <v>2.1</v>
          </cell>
          <cell r="G56">
            <v>1.9</v>
          </cell>
          <cell r="H56">
            <v>2.2999999999999998</v>
          </cell>
          <cell r="I56">
            <v>-0.01</v>
          </cell>
          <cell r="J56">
            <v>2.7</v>
          </cell>
          <cell r="K56">
            <v>1.1000000000000001</v>
          </cell>
          <cell r="L56">
            <v>38357</v>
          </cell>
        </row>
        <row r="57">
          <cell r="E57" t="str">
            <v>Return on equity (in percent)</v>
          </cell>
          <cell r="F57">
            <v>17.2</v>
          </cell>
          <cell r="G57">
            <v>19</v>
          </cell>
          <cell r="H57">
            <v>21.2</v>
          </cell>
          <cell r="I57">
            <v>-0.5</v>
          </cell>
          <cell r="J57">
            <v>19</v>
          </cell>
          <cell r="K57">
            <v>12.2</v>
          </cell>
          <cell r="L57">
            <v>38357</v>
          </cell>
        </row>
        <row r="58">
          <cell r="E58" t="str">
            <v>FX deposits held by residents (in percent of total deposits)</v>
          </cell>
          <cell r="F58">
            <v>16.187870497036023</v>
          </cell>
          <cell r="G58">
            <v>20.017182130584192</v>
          </cell>
          <cell r="H58">
            <v>26.4</v>
          </cell>
          <cell r="I58">
            <v>30.38092828855924</v>
          </cell>
          <cell r="J58">
            <v>25.6</v>
          </cell>
          <cell r="K58">
            <v>23.5</v>
          </cell>
          <cell r="L58">
            <v>38399</v>
          </cell>
        </row>
        <row r="59">
          <cell r="E59" t="str">
            <v>FX loans to residents (in percent of total loans)</v>
          </cell>
          <cell r="F59">
            <v>24.090014756517462</v>
          </cell>
          <cell r="G59">
            <v>25.583982202447164</v>
          </cell>
          <cell r="H59">
            <v>31</v>
          </cell>
          <cell r="I59">
            <v>33.799999999999997</v>
          </cell>
          <cell r="J59">
            <v>21.236837299896525</v>
          </cell>
          <cell r="K59">
            <v>20.5</v>
          </cell>
          <cell r="L59">
            <v>38399</v>
          </cell>
        </row>
        <row r="60">
          <cell r="E60" t="str">
            <v>Net open forex position (in percent of capital) 10/</v>
          </cell>
          <cell r="F60" t="str">
            <v>...</v>
          </cell>
          <cell r="G60" t="str">
            <v>...</v>
          </cell>
          <cell r="H60" t="str">
            <v>...</v>
          </cell>
          <cell r="I60" t="str">
            <v>...</v>
          </cell>
          <cell r="J60" t="str">
            <v>...</v>
          </cell>
          <cell r="K60" t="str">
            <v>...</v>
          </cell>
          <cell r="L60" t="str">
            <v>date</v>
          </cell>
        </row>
        <row r="61">
          <cell r="E61" t="str">
            <v>Government debt held by FS ( percent of total FS assets)</v>
          </cell>
          <cell r="L61" t="str">
            <v>date</v>
          </cell>
        </row>
        <row r="62">
          <cell r="E62" t="str">
            <v>Credit to private sector (percent change)</v>
          </cell>
          <cell r="F62">
            <v>22.793092929643354</v>
          </cell>
          <cell r="G62">
            <v>24.225885172358353</v>
          </cell>
          <cell r="H62">
            <v>20.3</v>
          </cell>
          <cell r="I62">
            <v>10.809056522727367</v>
          </cell>
          <cell r="J62">
            <v>-6.1250850349380386</v>
          </cell>
          <cell r="K62">
            <v>13.076680681973208</v>
          </cell>
          <cell r="L62" t="str">
            <v>Proj</v>
          </cell>
        </row>
        <row r="64">
          <cell r="E64" t="str">
            <v>Memo item:</v>
          </cell>
        </row>
        <row r="65">
          <cell r="E65" t="str">
            <v>Nominal GDP in billions of U.S. dollars</v>
          </cell>
          <cell r="F65">
            <v>19.888000000000002</v>
          </cell>
          <cell r="G65">
            <v>21.942</v>
          </cell>
          <cell r="H65">
            <v>21.591999999999999</v>
          </cell>
          <cell r="I65">
            <v>16.356999999999999</v>
          </cell>
          <cell r="J65">
            <v>18.428999999999998</v>
          </cell>
          <cell r="K65">
            <v>22.923999999999999</v>
          </cell>
          <cell r="L65" t="str">
            <v>Proj</v>
          </cell>
        </row>
        <row r="67">
          <cell r="E67" t="str">
            <v xml:space="preserve">1/ Staff estimates, projections, or latest available observations as indicated in the last column. </v>
          </cell>
        </row>
        <row r="68">
          <cell r="E68" t="str">
            <v>2/ Current account deficit plus amortization of external debt.</v>
          </cell>
        </row>
        <row r="69">
          <cell r="E69" t="str">
            <v>3/ Public sector covers NFPS (central government plus public enterprises) and central bank.</v>
          </cell>
        </row>
        <row r="70">
          <cell r="E70" t="str">
            <v>4/ Based on averages for the last five years for the relevant variables (i.e., growth, interest rates).</v>
          </cell>
        </row>
        <row r="71">
          <cell r="E71" t="str">
            <v>5/ Overall balance plus debt amortization.</v>
          </cell>
        </row>
        <row r="72">
          <cell r="E72" t="str">
            <v>6/ ST debt and maturing medium- and long-term debt, domestic and external, excluding external debt to official creditors.</v>
          </cell>
        </row>
        <row r="73">
          <cell r="E73" t="str">
            <v>7/ Debt in foreign currency or linked to the exchange rate, domestic and external, excluding external debt on concessional terms.</v>
          </cell>
        </row>
      </sheetData>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Q5"/>
      <sheetName val="bop1datos rev"/>
      <sheetName val="Codigo"/>
      <sheetName val="Codigos"/>
      <sheetName val="Base Datos"/>
      <sheetName val="Quarterly Raw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
      <sheetName val="Base"/>
      <sheetName val="Bilaterales para FMI"/>
      <sheetName val="Bilat para FMI (ODA Y NO ODA)"/>
      <sheetName val="Reestructurable"/>
      <sheetName val="Club x Agencia"/>
      <sheetName val="Club x mes"/>
      <sheetName val="Club x Mes 04-05"/>
      <sheetName val="Club xMes 04-05 tri"/>
      <sheetName val="Sheet1"/>
      <sheetName val="Por Tipo de Deuda"/>
      <sheetName val="EEUU"/>
      <sheetName val="SORTEADO"/>
      <sheetName val="Paises de Club"/>
      <sheetName val="Total Vcto."/>
      <sheetName val="ONAPRES"/>
      <sheetName val="ONAPRES1"/>
      <sheetName val="Bzas.P"/>
      <sheetName val="BOP CP"/>
      <sheetName val="BoP M&amp;L"/>
      <sheetName val="BOP+Resum"/>
      <sheetName val="CCR"/>
      <sheetName val="Cambiarias"/>
      <sheetName val="Compar1"/>
      <sheetName val="Compar2"/>
      <sheetName val="Compar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 val="M"/>
      <sheetName val="Codi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Depository Corporations B"/>
    </sheetNames>
    <definedNames>
      <definedName name="[Macros Import].qbop"/>
      <definedName name="atrade"/>
      <definedName name="mflowsa"/>
      <definedName name="mflowsq"/>
      <definedName name="mstocksa"/>
      <definedName name="mstocksq"/>
    </defined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 val="Finreq-M"/>
      <sheetName val="BoP-M"/>
      <sheetName val="BoP-Q"/>
      <sheetName val="Tab7SR"/>
      <sheetName val="Tab8S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BoP"/>
      <sheetName val="RES"/>
      <sheetName val="Input"/>
      <sheetName val="OUTPUT"/>
      <sheetName val="Trade"/>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3"/>
      <sheetName val="[MFLOW96.XLS]_WIN_TEMP_MFLOW9_4"/>
      <sheetName val="[MFLOW96.XLS]_WIN_TEMP_MFLOW9_5"/>
      <sheetName val="[MFLOW96.XLS]_WIN_TEMP_MFLOW_12"/>
      <sheetName val="[MFLOW96.XLS]_WIN_TEMP_MFLOW9_6"/>
      <sheetName val="[MFLOW96.XLS]_WIN_TEMP_MFLOW9_7"/>
      <sheetName val="[MFLOW96.XLS]_WIN_TEMP_MFLOW_11"/>
      <sheetName val="[MFLOW96.XLS]_WIN_TEMP_MFLOW9_9"/>
      <sheetName val="[MFLOW96.XLS]_WIN_TEMP_MFLOW9_8"/>
      <sheetName val="[MFLOW96.XLS]_WIN_TEMP_MFLOW_10"/>
      <sheetName val="[MFLOW96.XLS]_WIN_TEMP_MFLOW_13"/>
      <sheetName val="[MFLOW96.XLS]_WIN_TEMP_MFLOW_18"/>
      <sheetName val="[MFLOW96.XLS]_WIN_TEMP_MFLOW_14"/>
      <sheetName val="[MFLOW96.XLS]_WIN_TEMP_MFLOW_15"/>
      <sheetName val="[MFLOW96.XLS]_WIN_TEMP_MFLOW_16"/>
      <sheetName val="[MFLOW96.XLS]_WIN_TEMP_MFLOW_17"/>
      <sheetName val="[MFLOW96.XLS]_WIN_TEMP_MFLOW_21"/>
      <sheetName val="[MFLOW96.XLS]_WIN_TEMP_MFLOW_19"/>
      <sheetName val="[MFLOW96.XLS]_WIN_TEMP_MFLOW_20"/>
      <sheetName val="[MFLOW96.XLS]_WIN_TEMP_MFLOW_24"/>
      <sheetName val="[MFLOW96.XLS]_WIN_TEMP_MFLOW_22"/>
      <sheetName val="[MFLOW96.XLS]_WIN_TEMP_MFLOW_23"/>
      <sheetName val="[MFLOW96.XLS]_WIN_TEMP_MFLOW_25"/>
      <sheetName val="[MFLOW96.XLS]_WIN_TEMP_MFLOW_28"/>
      <sheetName val="[MFLOW96.XLS]_WIN_TEMP_MFLOW_26"/>
      <sheetName val="[MFLOW96.XLS]_WIN_TEMP_MFLOW_27"/>
      <sheetName val="[MFLOW96.XLS]_WIN_TEMP_MFLOW_29"/>
      <sheetName val="[MFLOW96.XLS]_WIN_TEMP_MFLOW_30"/>
      <sheetName val="[MFLOW96.XLS]_WIN_TEMP_MFLOW_32"/>
      <sheetName val="[MFLOW96.XLS]_WIN_TEMP_MFLOW_31"/>
      <sheetName val="[MFLOW96.XLS]_WIN_TEMP_MFLOW_34"/>
      <sheetName val="[MFLOW96.XLS]_WIN_TEMP_MFLOW_33"/>
      <sheetName val="[MFLOW96.XLS]_WIN_TEMP_MFLOW_38"/>
      <sheetName val="[MFLOW96.XLS]_WIN_TEMP_MFLOW_35"/>
      <sheetName val="[MFLOW96.XLS]_WIN_TEMP_MFLOW_36"/>
      <sheetName val="[MFLOW96.XLS]_WIN_TEMP_MFLOW_37"/>
      <sheetName val="[MFLOW96.XLS]_WIN_TEMP_MFLOW_40"/>
      <sheetName val="[MFLOW96.XLS]_WIN_TEMP_MFLOW_39"/>
      <sheetName val="[MFLOW96.XLS]_WIN_TEMP_MFLOW_50"/>
      <sheetName val="[MFLOW96.XLS]_WIN_TEMP_MFLOW_41"/>
      <sheetName val="[MFLOW96.XLS]_WIN_TEMP_MFLOW_42"/>
      <sheetName val="[MFLOW96.XLS]_WIN_TEMP_MFLOW_43"/>
      <sheetName val="[MFLOW96.XLS]_WIN_TEMP_MFLOW_44"/>
      <sheetName val="[MFLOW96.XLS]_WIN_TEMP_MFLOW_45"/>
      <sheetName val="[MFLOW96.XLS]_WIN_TEMP_MFLOW_46"/>
      <sheetName val="[MFLOW96.XLS]_WIN_TEMP_MFLOW_47"/>
      <sheetName val="[MFLOW96.XLS]_WIN_TEMP_MFLOW_48"/>
      <sheetName val="[MFLOW96.XLS]_WIN_TEMP_MFLOW_49"/>
      <sheetName val="[MFLOW96.XLS]_WIN_TEMP_MFLOW_51"/>
      <sheetName val="[MFLOW96.XLS]_WIN_TEMP_MFLOW_52"/>
      <sheetName val="[MFLOW96.XLS]_WIN_TEMP_MFLOW_55"/>
      <sheetName val="[MFLOW96.XLS]_WIN_TEMP_MFLOW_53"/>
      <sheetName val="[MFLOW96.XLS]_WIN_TEMP_MFLOW_54"/>
      <sheetName val="[MFLOW96.XLS]_WIN_TEMP_MFLOW_56"/>
      <sheetName val="[MFLOW96.XLS]_WIN_TEMP_MFLOW_58"/>
      <sheetName val="[MFLOW96.XLS]_WIN_TEMP_MFLOW_57"/>
      <sheetName val="[MFLOW96.XLS]_WIN_TEMP_MFLOW_59"/>
      <sheetName val="[MFLOW96.XLS]_WIN_TEMP_MFLOW_60"/>
      <sheetName val="[MFLOW96.XLS]_WIN_TEMP_MFLOW_62"/>
      <sheetName val="[MFLOW96.XLS]_WIN_TEMP_MFLOW_61"/>
      <sheetName val="[MFLOW96.XLS]_WIN_TEMP_MFLOW_65"/>
      <sheetName val="[MFLOW96.XLS]_WIN_TEMP_MFLOW_63"/>
      <sheetName val="[MFLOW96.XLS]_WIN_TEMP_MFLOW_64"/>
      <sheetName val="[MFLOW96.XLS]_WIN_TEMP_MFLOW_67"/>
      <sheetName val="[MFLOW96.XLS]_WIN_TEMP_MFLOW_66"/>
      <sheetName val="[MFLOW96.XLS]_WIN_TEMP_MFLOW_70"/>
      <sheetName val="[MFLOW96.XLS]_WIN_TEMP_MFLOW_68"/>
      <sheetName val="[MFLOW96.XLS]_WIN_TEMP_MFLOW_69"/>
      <sheetName val="[MFLOW96.XLS]_WIN_TEMP_MFLOW_7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Ext_debt"/>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Ext_debt1"/>
      <sheetName val="Ext_debt2"/>
      <sheetName val="Ext_debt3"/>
      <sheetName val="Ext_debt4"/>
      <sheetName val="Ext_debt5"/>
    </sheetNames>
    <sheetDataSet>
      <sheetData sheetId="0" refreshError="1"/>
      <sheetData sheetId="1" refreshError="1"/>
      <sheetData sheetId="2"/>
      <sheetData sheetId="3">
        <row r="174">
          <cell r="G174" t="str">
            <v>Table 2. Georgia: Balance of Payment, Summary</v>
          </cell>
        </row>
      </sheetData>
      <sheetData sheetId="4" refreshError="1"/>
      <sheetData sheetId="5"/>
      <sheetData sheetId="6" refreshError="1"/>
      <sheetData sheetId="7" refreshError="1"/>
      <sheetData sheetId="8"/>
      <sheetData sheetId="9">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sheetData sheetId="24">
        <row r="62">
          <cell r="Q62">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iliados"/>
    </sheetNames>
    <sheetDataSet>
      <sheetData sheetId="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0025"/>
      <sheetName val="bcosdef"/>
      <sheetName val="ca67"/>
      <sheetName val="bcospreli"/>
      <sheetName val="pm0028"/>
      <sheetName val="bccrdef"/>
      <sheetName val="Bancos"/>
      <sheetName val="Central"/>
      <sheetName val="Programa"/>
      <sheetName val="SEMANAL"/>
      <sheetName val="res2002"/>
      <sheetName val="paradoc "/>
      <sheetName val="PROGvrsOBS"/>
      <sheetName val="deficit"/>
      <sheetName val="Metas"/>
      <sheetName val="RFPROMEDIOPIB"/>
      <sheetName val="encaje"/>
      <sheetName val="emision"/>
      <sheetName val="BalanceBCom"/>
      <sheetName val="balanzaresumen"/>
      <sheetName val="base FMI"/>
      <sheetName val="FMI"/>
      <sheetName val="resctasmonet"/>
      <sheetName val="omas"/>
      <sheetName val="minor"/>
      <sheetName val="origen y aplicacion"/>
      <sheetName val="origen y aplicacion 2002"/>
      <sheetName val="origen y aplicacion 2003"/>
      <sheetName val="origen y aplicacion 2004"/>
      <sheetName val="basemonetaria"/>
      <sheetName val="riqueza"/>
      <sheetName val="Crédito"/>
      <sheetName val="comparativofmi"/>
      <sheetName val="evaluacionmetas"/>
      <sheetName val="depbcosme"/>
      <sheetName val="absorcion"/>
      <sheetName val="Módulo1"/>
      <sheetName val="flujos (2)"/>
      <sheetName val="Hoja1"/>
      <sheetName val="indice"/>
      <sheetName val="DB"/>
      <sheetName val="CB"/>
      <sheetName val="CSPPROMEDIOPI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ARREARS"/>
      <sheetName val="ENERGY"/>
      <sheetName val="ANT_BS1"/>
      <sheetName val="Progr-Proj-Switch"/>
      <sheetName val="ĨĨ_x0018__x0018_COM"/>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EDSSARMRED97"/>
      <sheetName val="DMX_Units"/>
      <sheetName val="MonSurv-BC"/>
      <sheetName val="ER"/>
      <sheetName val="W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GeoBop"/>
      <sheetName val="RES"/>
      <sheetName val="OUTPUT"/>
      <sheetName val="Trade"/>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ER"/>
      <sheetName val="WB"/>
      <sheetName val="MFLOW96.XLS"/>
      <sheetName val="A 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 val="Other Depository Corporations B"/>
      <sheetName val="ER"/>
      <sheetName val="WB"/>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Other Depository Corporations B"/>
    </sheetNames>
    <sheetDataSet>
      <sheetData sheetId="0" refreshError="1"/>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A 11"/>
      <sheetName val="finreq-m02"/>
      <sheetName val="BoP-m02"/>
      <sheetName val="finproj"/>
      <sheetName val="M-Ttab"/>
      <sheetName val="BoP med-t"/>
      <sheetName val="gaps"/>
      <sheetName val="WEO"/>
      <sheetName val="SR_99"/>
      <sheetName val="BoPmonth99"/>
      <sheetName val="Chart1"/>
      <sheetName val="correlations with EMBI"/>
      <sheetName val="BoP_M-T"/>
      <sheetName val="Vulnerability_Indicators"/>
      <sheetName val="BOP_Main"/>
      <sheetName val="BOP_Alt"/>
      <sheetName val="BoP_med-t"/>
      <sheetName val="ecubopLa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Imp:DSA output"/>
      <sheetName val="MONE(M)"/>
      <sheetName val="BURSAT(M)"/>
      <sheetName val="REAL(T)"/>
      <sheetName val="EXT(T)"/>
      <sheetName val="EXT(A)"/>
      <sheetName val="REAL(A)"/>
      <sheetName val="FISCAL(A)"/>
      <sheetName val="METAS"/>
      <sheetName val="EJECUTIVO"/>
      <sheetName val="EXT(M)"/>
      <sheetName val="FISCAL(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87">
          <cell r="I87">
            <v>2948.3534720937819</v>
          </cell>
          <cell r="O87">
            <v>2968.3</v>
          </cell>
          <cell r="P87">
            <v>3280.75</v>
          </cell>
          <cell r="Q87">
            <v>3493.6381402405464</v>
          </cell>
          <cell r="R87">
            <v>3766.1175633561566</v>
          </cell>
          <cell r="S87">
            <v>3997.5525546669683</v>
          </cell>
          <cell r="T87">
            <v>4340.9711679215779</v>
          </cell>
          <cell r="U87">
            <v>4796.4756673634238</v>
          </cell>
          <cell r="V87">
            <v>5281.4601257114955</v>
          </cell>
          <cell r="W87">
            <v>5727.8593794674289</v>
          </cell>
          <cell r="X87">
            <v>6135.9693201964728</v>
          </cell>
          <cell r="Y87">
            <v>6574.2910509682461</v>
          </cell>
          <cell r="Z87">
            <v>7047.464502227821</v>
          </cell>
          <cell r="AA87">
            <v>7558.4039469664458</v>
          </cell>
          <cell r="AB87">
            <v>8115.2960305978322</v>
          </cell>
          <cell r="AC87">
            <v>8717.4088695618993</v>
          </cell>
          <cell r="AD87">
            <v>9368.5837619655049</v>
          </cell>
          <cell r="AE87">
            <v>10072.996048207535</v>
          </cell>
          <cell r="AF87">
            <v>10835.184579013356</v>
          </cell>
          <cell r="AG87">
            <v>11660.083809198853</v>
          </cell>
          <cell r="AH87">
            <v>12553.058752923744</v>
          </cell>
          <cell r="AI87">
            <v>13519.943057493711</v>
          </cell>
        </row>
        <row r="88">
          <cell r="I88">
            <v>-5.7008965887577849</v>
          </cell>
          <cell r="O88">
            <v>-4.2680477584313845</v>
          </cell>
          <cell r="P88">
            <v>0.39067187697440986</v>
          </cell>
          <cell r="Q88">
            <v>-2.5220995475796579</v>
          </cell>
          <cell r="R88">
            <v>-4.3170827584920195</v>
          </cell>
          <cell r="S88">
            <v>-6.2263885883577421</v>
          </cell>
          <cell r="T88">
            <v>-6.2255626662661223</v>
          </cell>
          <cell r="U88">
            <v>-5.9837800024204881</v>
          </cell>
          <cell r="V88">
            <v>-6.3148545225364892</v>
          </cell>
          <cell r="W88">
            <v>-5.6640620729483109</v>
          </cell>
          <cell r="X88">
            <v>-5.770379695348117</v>
          </cell>
          <cell r="Y88">
            <v>-5.8656788180317383</v>
          </cell>
          <cell r="Z88">
            <v>-5.9458120013883509</v>
          </cell>
          <cell r="AA88">
            <v>-6.0153445427542485</v>
          </cell>
          <cell r="AB88">
            <v>-6.0720663147381408</v>
          </cell>
          <cell r="AC88">
            <v>-6.1055027621634093</v>
          </cell>
          <cell r="AD88">
            <v>-6.0414700878857461</v>
          </cell>
          <cell r="AE88">
            <v>-5.9757445020741251</v>
          </cell>
          <cell r="AF88">
            <v>-5.9073314642238799</v>
          </cell>
          <cell r="AG88">
            <v>-5.8340944105542958</v>
          </cell>
          <cell r="AH88">
            <v>-5.7550306371400639</v>
          </cell>
          <cell r="AI88">
            <v>-5.670640930790757</v>
          </cell>
        </row>
        <row r="89">
          <cell r="I89">
            <v>-5.7494286526163032</v>
          </cell>
          <cell r="O89">
            <v>-3.4907537552819932</v>
          </cell>
          <cell r="P89">
            <v>0.39067187697440986</v>
          </cell>
          <cell r="Q89">
            <v>-2.5220995475796579</v>
          </cell>
          <cell r="R89">
            <v>-4.3170827584920195</v>
          </cell>
          <cell r="S89">
            <v>-6.2263885883577421</v>
          </cell>
          <cell r="T89">
            <v>-6.2255626662661223</v>
          </cell>
          <cell r="U89">
            <v>-5.9837800024204881</v>
          </cell>
          <cell r="V89">
            <v>-6.3148545225364892</v>
          </cell>
          <cell r="W89">
            <v>-5.6640620729483109</v>
          </cell>
          <cell r="X89">
            <v>-5.770379695348117</v>
          </cell>
          <cell r="Y89">
            <v>-5.8656788180317383</v>
          </cell>
          <cell r="Z89">
            <v>-5.9458120013883509</v>
          </cell>
          <cell r="AA89">
            <v>-6.0153445427542485</v>
          </cell>
          <cell r="AB89">
            <v>-6.0720663147381408</v>
          </cell>
          <cell r="AC89">
            <v>-6.1055027621634093</v>
          </cell>
          <cell r="AD89">
            <v>-6.0414700878857461</v>
          </cell>
          <cell r="AE89">
            <v>-5.9757445020741251</v>
          </cell>
          <cell r="AF89">
            <v>-5.9073314642238799</v>
          </cell>
          <cell r="AG89">
            <v>-5.8340944105542958</v>
          </cell>
          <cell r="AH89">
            <v>-5.7550306371400639</v>
          </cell>
          <cell r="AI89">
            <v>-5.670640930790757</v>
          </cell>
        </row>
        <row r="90">
          <cell r="I90">
            <v>8860.1218619826504</v>
          </cell>
          <cell r="O90">
            <v>11396.111481670061</v>
          </cell>
          <cell r="P90">
            <v>11761.719316283372</v>
          </cell>
          <cell r="Q90">
            <v>13951.734205270477</v>
          </cell>
          <cell r="R90">
            <v>14970.312261041583</v>
          </cell>
          <cell r="S90">
            <v>16623.883753290145</v>
          </cell>
          <cell r="T90">
            <v>18595.175933470895</v>
          </cell>
          <cell r="U90">
            <v>20520.743227875995</v>
          </cell>
          <cell r="V90">
            <v>23171.776851544284</v>
          </cell>
          <cell r="W90">
            <v>28613.268595985974</v>
          </cell>
          <cell r="X90">
            <v>31156.193591397565</v>
          </cell>
          <cell r="Y90">
            <v>33932.670319593228</v>
          </cell>
          <cell r="Z90">
            <v>36969.180243954092</v>
          </cell>
          <cell r="AA90">
            <v>40295.869642819904</v>
          </cell>
          <cell r="AB90">
            <v>43941.460541134453</v>
          </cell>
          <cell r="AC90">
            <v>47949.007501957436</v>
          </cell>
          <cell r="AD90">
            <v>52354.484654090331</v>
          </cell>
          <cell r="AE90">
            <v>57164.729911948285</v>
          </cell>
          <cell r="AF90">
            <v>62416.932713531918</v>
          </cell>
          <cell r="AG90">
            <v>68151.699402174127</v>
          </cell>
          <cell r="AH90">
            <v>74413.367166268086</v>
          </cell>
          <cell r="AI90">
            <v>81250.346823269065</v>
          </cell>
        </row>
        <row r="91">
          <cell r="I91">
            <v>1.5169463703024839</v>
          </cell>
          <cell r="O91">
            <v>1.2729651305092398</v>
          </cell>
          <cell r="P91">
            <v>1.2623931802690482</v>
          </cell>
          <cell r="Q91">
            <v>1.2644153200239485</v>
          </cell>
          <cell r="R91">
            <v>1.2662699333611811</v>
          </cell>
          <cell r="S91">
            <v>1.2686955202842984</v>
          </cell>
          <cell r="T91">
            <v>1.270951522213567</v>
          </cell>
          <cell r="U91">
            <v>1.2732543111406767</v>
          </cell>
          <cell r="V91">
            <v>1.2732543111406767</v>
          </cell>
          <cell r="W91">
            <v>1.2732543111406767</v>
          </cell>
          <cell r="X91">
            <v>1.2732543111406767</v>
          </cell>
          <cell r="Y91">
            <v>1.2732543111406767</v>
          </cell>
          <cell r="Z91">
            <v>1.2732543111406767</v>
          </cell>
          <cell r="AA91">
            <v>1.2732543111406767</v>
          </cell>
          <cell r="AB91">
            <v>1.2732543111406767</v>
          </cell>
          <cell r="AC91">
            <v>1.2732543111406767</v>
          </cell>
          <cell r="AD91">
            <v>1.2732543111406767</v>
          </cell>
          <cell r="AE91">
            <v>1.2732543111406767</v>
          </cell>
          <cell r="AF91">
            <v>1.2732543111406767</v>
          </cell>
          <cell r="AG91">
            <v>1.2732543111406767</v>
          </cell>
          <cell r="AH91">
            <v>1.2732543111406767</v>
          </cell>
          <cell r="AI91">
            <v>1.2732543111406767</v>
          </cell>
          <cell r="AJ91">
            <v>1.2732543111406767</v>
          </cell>
        </row>
        <row r="92">
          <cell r="I92">
            <v>2623.2951947879574</v>
          </cell>
          <cell r="O92">
            <v>2463.3948034137657</v>
          </cell>
          <cell r="P92">
            <v>2542.42495692906</v>
          </cell>
          <cell r="Q92">
            <v>3015.8207556281977</v>
          </cell>
          <cell r="R92">
            <v>3235.9976022213241</v>
          </cell>
          <cell r="S92">
            <v>3593.4352622187776</v>
          </cell>
          <cell r="T92">
            <v>4019.5517424303075</v>
          </cell>
          <cell r="U92">
            <v>4435.7842858106133</v>
          </cell>
          <cell r="V92">
            <v>5008.8343531711862</v>
          </cell>
          <cell r="W92">
            <v>6185.0726259923094</v>
          </cell>
          <cell r="X92">
            <v>6734.7538246400682</v>
          </cell>
          <cell r="Y92">
            <v>7334.9197983616714</v>
          </cell>
          <cell r="Z92">
            <v>7991.2948066455228</v>
          </cell>
          <cell r="AA92">
            <v>8710.3952990300331</v>
          </cell>
          <cell r="AB92">
            <v>9498.4298570216069</v>
          </cell>
          <cell r="AC92">
            <v>10364.705197834721</v>
          </cell>
          <cell r="AD92">
            <v>11316.997524965578</v>
          </cell>
          <cell r="AE92">
            <v>12356.784928801722</v>
          </cell>
          <cell r="AF92">
            <v>13492.106315285762</v>
          </cell>
          <cell r="AG92">
            <v>14731.739192018671</v>
          </cell>
          <cell r="AH92">
            <v>16085.267529783938</v>
          </cell>
          <cell r="AI92">
            <v>17563.155859078666</v>
          </cell>
        </row>
        <row r="93">
          <cell r="I93">
            <v>29.607890677487099</v>
          </cell>
          <cell r="O93">
            <v>21.616099556203743</v>
          </cell>
          <cell r="P93">
            <v>21.616099556203743</v>
          </cell>
          <cell r="Q93">
            <v>21.616099556203743</v>
          </cell>
          <cell r="R93">
            <v>21.616099556203743</v>
          </cell>
          <cell r="S93">
            <v>21.616099556203743</v>
          </cell>
          <cell r="T93">
            <v>21.616099556203743</v>
          </cell>
          <cell r="U93">
            <v>21.616099556203743</v>
          </cell>
          <cell r="V93">
            <v>21.616099556203743</v>
          </cell>
          <cell r="W93">
            <v>21.616099556203743</v>
          </cell>
          <cell r="X93">
            <v>21.616099556203743</v>
          </cell>
          <cell r="Y93">
            <v>21.616099556203743</v>
          </cell>
          <cell r="Z93">
            <v>21.616099556203743</v>
          </cell>
          <cell r="AA93">
            <v>21.616099556203743</v>
          </cell>
          <cell r="AB93">
            <v>21.616099556203743</v>
          </cell>
          <cell r="AC93">
            <v>21.616099556203743</v>
          </cell>
          <cell r="AD93">
            <v>21.616099556203743</v>
          </cell>
          <cell r="AE93">
            <v>21.616099556203743</v>
          </cell>
          <cell r="AF93">
            <v>21.616099556203743</v>
          </cell>
          <cell r="AG93">
            <v>21.616099556203743</v>
          </cell>
          <cell r="AH93">
            <v>21.616099556203743</v>
          </cell>
          <cell r="AI93">
            <v>21.616099556203743</v>
          </cell>
        </row>
        <row r="96">
          <cell r="I96">
            <v>4.8</v>
          </cell>
          <cell r="O96">
            <v>1.1997382459579597</v>
          </cell>
          <cell r="P96">
            <v>1.2140256033834618</v>
          </cell>
          <cell r="Q96">
            <v>1.8361849472174008</v>
          </cell>
          <cell r="R96">
            <v>2.7</v>
          </cell>
          <cell r="S96">
            <v>3.5</v>
          </cell>
          <cell r="T96">
            <v>4</v>
          </cell>
          <cell r="U96">
            <v>4</v>
          </cell>
          <cell r="V96">
            <v>4</v>
          </cell>
          <cell r="W96">
            <v>6.0370069569610996</v>
          </cell>
          <cell r="X96">
            <v>6.0592976880875726</v>
          </cell>
          <cell r="Y96">
            <v>6.0750564946457919</v>
          </cell>
          <cell r="Z96">
            <v>6.0975518054972921</v>
          </cell>
          <cell r="AA96">
            <v>6.1199045148971454</v>
          </cell>
          <cell r="AB96">
            <v>6.1199045148971454</v>
          </cell>
          <cell r="AC96">
            <v>6.1199045148971454</v>
          </cell>
          <cell r="AD96">
            <v>6.1199045148971454</v>
          </cell>
          <cell r="AE96">
            <v>6.1199045148971454</v>
          </cell>
          <cell r="AF96">
            <v>6.1199045148971454</v>
          </cell>
          <cell r="AG96">
            <v>6.1199045148971454</v>
          </cell>
          <cell r="AH96">
            <v>6.1199045148971454</v>
          </cell>
          <cell r="AI96">
            <v>6.1199045148971454</v>
          </cell>
        </row>
        <row r="97">
          <cell r="I97">
            <v>16.120635221711165</v>
          </cell>
          <cell r="O97">
            <v>12.476073432770907</v>
          </cell>
          <cell r="P97">
            <v>3.2607305629411831</v>
          </cell>
          <cell r="Q97">
            <v>8.6594076555257296</v>
          </cell>
          <cell r="R97">
            <v>5.8104393347695016</v>
          </cell>
          <cell r="S97">
            <v>9.4816478087076597</v>
          </cell>
          <cell r="T97">
            <v>10.260218580781522</v>
          </cell>
          <cell r="U97">
            <v>10.658653588716716</v>
          </cell>
          <cell r="V97">
            <v>10.73572963073255</v>
          </cell>
          <cell r="W97">
            <v>10.65968842028855</v>
          </cell>
          <cell r="X97">
            <v>10.673909086624045</v>
          </cell>
          <cell r="Y97">
            <v>10.701879402305892</v>
          </cell>
          <cell r="Z97">
            <v>10.738637362140269</v>
          </cell>
          <cell r="AA97">
            <v>10.729239119755519</v>
          </cell>
          <cell r="AB97">
            <v>10.755457517750845</v>
          </cell>
          <cell r="AC97">
            <v>10.792084446898432</v>
          </cell>
          <cell r="AD97">
            <v>10.792084446898432</v>
          </cell>
          <cell r="AE97">
            <v>10.7920844468984</v>
          </cell>
          <cell r="AF97">
            <v>10.7920844468984</v>
          </cell>
          <cell r="AG97">
            <v>10.7920844468984</v>
          </cell>
          <cell r="AH97">
            <v>10.7920844468984</v>
          </cell>
          <cell r="AI97">
            <v>10.7920844468984</v>
          </cell>
        </row>
        <row r="98">
          <cell r="I98">
            <v>1.5543281604567083</v>
          </cell>
          <cell r="O98">
            <v>5.7572027569828599</v>
          </cell>
          <cell r="P98">
            <v>1.9627922863293401</v>
          </cell>
          <cell r="Q98">
            <v>7.165086104010876</v>
          </cell>
          <cell r="R98">
            <v>1.3927673841600985</v>
          </cell>
          <cell r="S98">
            <v>3.5360460753407263</v>
          </cell>
          <cell r="T98">
            <v>3.499999999999992</v>
          </cell>
          <cell r="U98">
            <v>3.499999999999992</v>
          </cell>
          <cell r="V98">
            <v>3.499999999999992</v>
          </cell>
          <cell r="W98">
            <v>3.499999999999992</v>
          </cell>
          <cell r="X98">
            <v>3.499999999999992</v>
          </cell>
          <cell r="Y98">
            <v>3.499999999999992</v>
          </cell>
          <cell r="Z98">
            <v>3.499999999999992</v>
          </cell>
          <cell r="AA98">
            <v>3.499999999999992</v>
          </cell>
          <cell r="AB98">
            <v>3.499999999999992</v>
          </cell>
          <cell r="AC98">
            <v>3.499999999999992</v>
          </cell>
          <cell r="AD98">
            <v>3.499999999999992</v>
          </cell>
          <cell r="AE98">
            <v>3.499999999999992</v>
          </cell>
          <cell r="AF98">
            <v>3.499999999999992</v>
          </cell>
          <cell r="AG98">
            <v>3.499999999999992</v>
          </cell>
          <cell r="AH98">
            <v>3.499999999999992</v>
          </cell>
          <cell r="AI98">
            <v>3.499999999999992</v>
          </cell>
        </row>
        <row r="99">
          <cell r="I99">
            <v>-3.1990492332164706</v>
          </cell>
          <cell r="O99">
            <v>-2.6029107513684835</v>
          </cell>
          <cell r="P99">
            <v>-4.6413824098490153</v>
          </cell>
          <cell r="Q99">
            <v>1.2205857528014121</v>
          </cell>
          <cell r="R99">
            <v>1.9614716859489505</v>
          </cell>
          <cell r="S99">
            <v>2.1338908731291184</v>
          </cell>
          <cell r="T99">
            <v>1.2136926200879969</v>
          </cell>
          <cell r="U99">
            <v>0.22568345998415396</v>
          </cell>
          <cell r="V99">
            <v>7.5328154469929132E-3</v>
          </cell>
          <cell r="W99">
            <v>1.358536780145414E-2</v>
          </cell>
          <cell r="X99">
            <v>2.0123168909250921E-2</v>
          </cell>
          <cell r="Y99">
            <v>2.4417455743773075E-2</v>
          </cell>
          <cell r="Z99">
            <v>2.8491137064861505E-2</v>
          </cell>
          <cell r="AA99">
            <v>3.240251154335283E-2</v>
          </cell>
          <cell r="AB99">
            <v>3.6153952914190768E-2</v>
          </cell>
          <cell r="AC99">
            <v>3.973586671166629E-2</v>
          </cell>
          <cell r="AD99">
            <v>3.0556656955283756E-2</v>
          </cell>
          <cell r="AE99">
            <v>3.3773463366017609E-2</v>
          </cell>
          <cell r="AF99">
            <v>3.6832023217954202E-2</v>
          </cell>
          <cell r="AG99">
            <v>3.9736056448930412E-2</v>
          </cell>
          <cell r="AH99">
            <v>4.2489379532995031E-2</v>
          </cell>
          <cell r="AI99">
            <v>4.5095888252745908E-2</v>
          </cell>
        </row>
        <row r="100">
          <cell r="I100">
            <v>16.601125186066227</v>
          </cell>
          <cell r="O100">
            <v>11.64589967977399</v>
          </cell>
          <cell r="P100">
            <v>16.575713344621306</v>
          </cell>
          <cell r="Q100">
            <v>4.2293841087710717</v>
          </cell>
          <cell r="R100">
            <v>4.5218035037606512</v>
          </cell>
          <cell r="S100">
            <v>5.1784399072836607</v>
          </cell>
          <cell r="T100">
            <v>8.2687146656534196</v>
          </cell>
          <cell r="U100">
            <v>10.504640091559338</v>
          </cell>
          <cell r="V100">
            <v>10.294834287382585</v>
          </cell>
          <cell r="W100">
            <v>8.1890644091239437</v>
          </cell>
          <cell r="X100">
            <v>6.5983738095860787</v>
          </cell>
          <cell r="Y100">
            <v>6.5911086059011694</v>
          </cell>
          <cell r="Z100">
            <v>6.6258612284010923</v>
          </cell>
          <cell r="AA100">
            <v>6.659919428052703</v>
          </cell>
          <cell r="AB100">
            <v>6.6932838210606178</v>
          </cell>
          <cell r="AC100">
            <v>6.7259562075667532</v>
          </cell>
          <cell r="AD100">
            <v>6.757939500159523</v>
          </cell>
          <cell r="AE100">
            <v>6.7892376519652373</v>
          </cell>
          <cell r="AF100">
            <v>6.8198555848138795</v>
          </cell>
          <cell r="AG100">
            <v>6.8497991179326476</v>
          </cell>
          <cell r="AH100">
            <v>6.8790748975734175</v>
          </cell>
          <cell r="AI100">
            <v>6.9076903279373028</v>
          </cell>
        </row>
        <row r="101">
          <cell r="I101">
            <v>32.068983995641908</v>
          </cell>
          <cell r="O101">
            <v>7.3361019792383297</v>
          </cell>
          <cell r="P101">
            <v>-6.5329819605941637</v>
          </cell>
          <cell r="Q101">
            <v>7.8409233833933945</v>
          </cell>
          <cell r="R101">
            <v>15.634245917394306</v>
          </cell>
          <cell r="S101">
            <v>14.415003093989331</v>
          </cell>
          <cell r="T101">
            <v>8.4916428324804727</v>
          </cell>
          <cell r="U101">
            <v>8.2004150534380926</v>
          </cell>
          <cell r="V101">
            <v>10.567623519156966</v>
          </cell>
          <cell r="W101">
            <v>6.5913982216584399</v>
          </cell>
          <cell r="X101">
            <v>6.5669256104404994</v>
          </cell>
          <cell r="Y101">
            <v>6.583607324290619</v>
          </cell>
          <cell r="Z101">
            <v>6.6049376893587919</v>
          </cell>
          <cell r="AA101">
            <v>6.6257731151688315</v>
          </cell>
          <cell r="AB101">
            <v>6.6317866869618713</v>
          </cell>
          <cell r="AC101">
            <v>6.6378200628408157</v>
          </cell>
          <cell r="AD101">
            <v>6.64311832904938</v>
          </cell>
          <cell r="AE101">
            <v>6.6485225979563634</v>
          </cell>
          <cell r="AF101">
            <v>6.6538445967303961</v>
          </cell>
          <cell r="AG101">
            <v>6.6590895506643211</v>
          </cell>
          <cell r="AH101">
            <v>6.6642623871396856</v>
          </cell>
          <cell r="AI101">
            <v>6.6693677513723015</v>
          </cell>
        </row>
        <row r="102">
          <cell r="I102">
            <v>1.59076557657214</v>
          </cell>
          <cell r="O102">
            <v>3.4595119416282163</v>
          </cell>
          <cell r="P102">
            <v>2.9982496395354596</v>
          </cell>
          <cell r="Q102">
            <v>3.1457054486223379</v>
          </cell>
          <cell r="R102">
            <v>3.430370797006784</v>
          </cell>
          <cell r="S102">
            <v>4.0616178142886179</v>
          </cell>
          <cell r="T102">
            <v>4.8660922952152106</v>
          </cell>
          <cell r="U102">
            <v>4.9409759690189645</v>
          </cell>
          <cell r="V102">
            <v>5.1412786636166379</v>
          </cell>
          <cell r="W102">
            <v>5</v>
          </cell>
          <cell r="X102">
            <v>5</v>
          </cell>
          <cell r="Y102">
            <v>5</v>
          </cell>
          <cell r="Z102">
            <v>5</v>
          </cell>
          <cell r="AA102">
            <v>5</v>
          </cell>
          <cell r="AB102">
            <v>4.68</v>
          </cell>
          <cell r="AC102">
            <v>4.83</v>
          </cell>
          <cell r="AD102">
            <v>4.92</v>
          </cell>
          <cell r="AE102">
            <v>4.97</v>
          </cell>
          <cell r="AF102">
            <v>5</v>
          </cell>
          <cell r="AG102">
            <v>5.04</v>
          </cell>
          <cell r="AH102">
            <v>5.08</v>
          </cell>
          <cell r="AI102">
            <v>5.12</v>
          </cell>
        </row>
        <row r="103">
          <cell r="I103">
            <v>29.64405547389822</v>
          </cell>
          <cell r="O103">
            <v>6.0864073618801768</v>
          </cell>
          <cell r="P103">
            <v>15.278515998724345</v>
          </cell>
          <cell r="Q103">
            <v>13.366866919017156</v>
          </cell>
          <cell r="R103">
            <v>4.7686394893114823</v>
          </cell>
          <cell r="S103">
            <v>6.6837398188345247</v>
          </cell>
          <cell r="T103">
            <v>9.6385600841983461</v>
          </cell>
          <cell r="U103">
            <v>11.786366011832399</v>
          </cell>
          <cell r="V103">
            <v>11.233608462562074</v>
          </cell>
          <cell r="W103">
            <v>9.1203878688707078</v>
          </cell>
          <cell r="X103">
            <v>7.5243250397238199</v>
          </cell>
          <cell r="Y103">
            <v>7.5228885054384591</v>
          </cell>
          <cell r="Z103">
            <v>7.5635889132794176</v>
          </cell>
          <cell r="AA103">
            <v>7.6034015496454543</v>
          </cell>
          <cell r="AB103">
            <v>7.6423298166772042</v>
          </cell>
          <cell r="AC103">
            <v>7.6803785324307796</v>
          </cell>
          <cell r="AD103">
            <v>7.7175538368513372</v>
          </cell>
          <cell r="AE103">
            <v>7.753863097794266</v>
          </cell>
          <cell r="AF103">
            <v>7.7893148176966065</v>
          </cell>
          <cell r="AG103">
            <v>7.8239185414470001</v>
          </cell>
          <cell r="AH103">
            <v>7.857684765942679</v>
          </cell>
          <cell r="AI103">
            <v>7.8906248517637465</v>
          </cell>
        </row>
        <row r="104">
          <cell r="I104">
            <v>51.694935134223357</v>
          </cell>
          <cell r="O104">
            <v>4.716906938335967</v>
          </cell>
          <cell r="P104">
            <v>-3.0743468671524852</v>
          </cell>
          <cell r="Q104">
            <v>15.880597135221237</v>
          </cell>
          <cell r="R104">
            <v>13.677571383338943</v>
          </cell>
          <cell r="S104">
            <v>13.627802175446945</v>
          </cell>
          <cell r="T104">
            <v>8.546883287427832</v>
          </cell>
          <cell r="U104">
            <v>9.208948097640075</v>
          </cell>
          <cell r="V104">
            <v>11.500320425763277</v>
          </cell>
          <cell r="W104">
            <v>7.4943649935567294</v>
          </cell>
          <cell r="X104">
            <v>7.4709771041310091</v>
          </cell>
          <cell r="Y104">
            <v>7.4890755529563506</v>
          </cell>
          <cell r="Z104">
            <v>7.5118500123400054</v>
          </cell>
          <cell r="AA104">
            <v>7.5341094363473786</v>
          </cell>
          <cell r="AB104">
            <v>7.5414051912509734</v>
          </cell>
          <cell r="AC104">
            <v>7.5487187936541744</v>
          </cell>
          <cell r="AD104">
            <v>7.5688311347708321</v>
          </cell>
          <cell r="AE104">
            <v>7.5755449797180177</v>
          </cell>
          <cell r="AF104">
            <v>7.5821724818474507</v>
          </cell>
          <cell r="AG104">
            <v>7.588718814906187</v>
          </cell>
          <cell r="AH104">
            <v>7.5951888536477412</v>
          </cell>
          <cell r="AI104">
            <v>7.6015871896935465</v>
          </cell>
        </row>
        <row r="113">
          <cell r="I113">
            <v>-2.8024884925772118</v>
          </cell>
          <cell r="O113">
            <v>-3.2922029698043884</v>
          </cell>
          <cell r="P113">
            <v>1.0890064544705791</v>
          </cell>
          <cell r="Q113">
            <v>-1.9624350034872506</v>
          </cell>
          <cell r="R113">
            <v>-3.7818744831732212</v>
          </cell>
          <cell r="S113">
            <v>-5.7202836940435429</v>
          </cell>
          <cell r="T113">
            <v>-5.739474590522601</v>
          </cell>
          <cell r="U113">
            <v>-5.5217933720658152</v>
          </cell>
          <cell r="V113">
            <v>-5.8739761238790491</v>
          </cell>
          <cell r="W113">
            <v>-5.2869708052947795</v>
          </cell>
          <cell r="X113">
            <v>-5.4021143347747342</v>
          </cell>
          <cell r="Y113">
            <v>-5.5032287887593485</v>
          </cell>
          <cell r="Z113">
            <v>-5.5915140550030005</v>
          </cell>
          <cell r="AA113">
            <v>-5.6663557682287689</v>
          </cell>
          <cell r="AB113">
            <v>-5.7287029837309289</v>
          </cell>
          <cell r="AC113">
            <v>-5.7680793014527936</v>
          </cell>
          <cell r="AD113">
            <v>-5.7098742141723484</v>
          </cell>
          <cell r="AE113">
            <v>-5.6501115191091591</v>
          </cell>
          <cell r="AF113">
            <v>-5.5882565696864628</v>
          </cell>
          <cell r="AG113">
            <v>-5.5205102088610483</v>
          </cell>
          <cell r="AH113">
            <v>-5.4466831925432473</v>
          </cell>
          <cell r="AI113">
            <v>-5.3677100372222935</v>
          </cell>
        </row>
        <row r="114">
          <cell r="I114">
            <v>116.93383235292333</v>
          </cell>
          <cell r="O114">
            <v>-9.3763593156974583</v>
          </cell>
          <cell r="P114">
            <v>-16.323044732534143</v>
          </cell>
          <cell r="Q114">
            <v>-4.0000000000000036</v>
          </cell>
          <cell r="R114">
            <v>-2.0000000000000129</v>
          </cell>
          <cell r="S114">
            <v>0</v>
          </cell>
          <cell r="T114">
            <v>1.0000000000000009</v>
          </cell>
          <cell r="U114">
            <v>1.0000000000000009</v>
          </cell>
          <cell r="V114">
            <v>1.0000000000000009</v>
          </cell>
          <cell r="W114">
            <v>1.0000000000000009</v>
          </cell>
          <cell r="X114">
            <v>1.0000000000000009</v>
          </cell>
          <cell r="Y114">
            <v>1.0000000000000009</v>
          </cell>
          <cell r="Z114">
            <v>1.0000000000000009</v>
          </cell>
          <cell r="AA114">
            <v>1.0000000000000009</v>
          </cell>
          <cell r="AB114">
            <v>1.0000000000000009</v>
          </cell>
          <cell r="AC114">
            <v>1.0000000000000009</v>
          </cell>
          <cell r="AD114">
            <v>1.0000000000000009</v>
          </cell>
          <cell r="AE114">
            <v>1.0000000000000009</v>
          </cell>
          <cell r="AF114">
            <v>1.0000000000000009</v>
          </cell>
          <cell r="AG114">
            <v>1.0000000000000009</v>
          </cell>
          <cell r="AH114">
            <v>1.0000000000000009</v>
          </cell>
          <cell r="AI114">
            <v>1.0000000000000009</v>
          </cell>
        </row>
        <row r="115">
          <cell r="I115">
            <v>457.65</v>
          </cell>
          <cell r="O115">
            <v>1063.8</v>
          </cell>
          <cell r="P115">
            <v>1067.28</v>
          </cell>
          <cell r="Q115">
            <v>1264</v>
          </cell>
          <cell r="R115">
            <v>1557.2599999999998</v>
          </cell>
          <cell r="S115">
            <v>2003.73</v>
          </cell>
          <cell r="T115">
            <v>2621</v>
          </cell>
          <cell r="U115">
            <v>2962</v>
          </cell>
          <cell r="V115">
            <v>3344</v>
          </cell>
          <cell r="W115">
            <v>3497.4892188610124</v>
          </cell>
          <cell r="X115">
            <v>3762.167983656464</v>
          </cell>
          <cell r="Y115">
            <v>4047.9196314828018</v>
          </cell>
          <cell r="Z115">
            <v>4356.5231888279231</v>
          </cell>
          <cell r="AA115">
            <v>4689.2960711868873</v>
          </cell>
          <cell r="AB115">
            <v>4725.1974436954224</v>
          </cell>
          <cell r="AC115">
            <v>5236.5446318641852</v>
          </cell>
          <cell r="AD115">
            <v>5728.8984690744146</v>
          </cell>
          <cell r="AE115">
            <v>6216.5975601518739</v>
          </cell>
          <cell r="AF115">
            <v>6719.485912808891</v>
          </cell>
          <cell r="AG115">
            <v>7278.5193800928255</v>
          </cell>
          <cell r="AH115">
            <v>7884.915074417283</v>
          </cell>
          <cell r="AI115">
            <v>8542.7179307424431</v>
          </cell>
        </row>
        <row r="116">
          <cell r="I116">
            <v>55.938899999999997</v>
          </cell>
          <cell r="O116">
            <v>78.599999999999994</v>
          </cell>
          <cell r="P116">
            <v>77.069999999999993</v>
          </cell>
          <cell r="Q116">
            <v>71.5</v>
          </cell>
          <cell r="R116">
            <v>70.5</v>
          </cell>
          <cell r="S116">
            <v>69.5</v>
          </cell>
          <cell r="T116">
            <v>68.5</v>
          </cell>
          <cell r="U116">
            <v>67</v>
          </cell>
          <cell r="V116">
            <v>65</v>
          </cell>
          <cell r="W116">
            <v>64.470161199911132</v>
          </cell>
          <cell r="X116">
            <v>65.417391460792857</v>
          </cell>
          <cell r="Y116">
            <v>66.378538937801068</v>
          </cell>
          <cell r="Z116">
            <v>67.353808110155597</v>
          </cell>
          <cell r="AA116">
            <v>68.343406461394835</v>
          </cell>
          <cell r="AB116">
            <v>69.347544523516831</v>
          </cell>
          <cell r="AC116">
            <v>70.366435921768954</v>
          </cell>
          <cell r="AD116">
            <v>71.400297420095484</v>
          </cell>
          <cell r="AE116">
            <v>72.44934896725313</v>
          </cell>
          <cell r="AF116">
            <v>73.51381374360389</v>
          </cell>
          <cell r="AG116">
            <v>74.593918208595667</v>
          </cell>
          <cell r="AH116">
            <v>75.689892148940245</v>
          </cell>
          <cell r="AI116">
            <v>76.801968727499315</v>
          </cell>
        </row>
        <row r="117">
          <cell r="I117">
            <v>0</v>
          </cell>
          <cell r="O117">
            <v>0</v>
          </cell>
          <cell r="P117">
            <v>0</v>
          </cell>
          <cell r="Q117">
            <v>0</v>
          </cell>
          <cell r="R117">
            <v>0</v>
          </cell>
          <cell r="S117">
            <v>0</v>
          </cell>
          <cell r="T117">
            <v>222</v>
          </cell>
          <cell r="U117">
            <v>286</v>
          </cell>
          <cell r="V117">
            <v>400</v>
          </cell>
          <cell r="W117">
            <v>162</v>
          </cell>
          <cell r="X117">
            <v>175</v>
          </cell>
          <cell r="Y117">
            <v>184</v>
          </cell>
          <cell r="Z117">
            <v>200</v>
          </cell>
          <cell r="AA117">
            <v>200</v>
          </cell>
          <cell r="AB117">
            <v>200</v>
          </cell>
          <cell r="AC117">
            <v>200</v>
          </cell>
          <cell r="AD117">
            <v>200</v>
          </cell>
          <cell r="AE117">
            <v>200</v>
          </cell>
          <cell r="AF117">
            <v>200</v>
          </cell>
          <cell r="AG117">
            <v>200</v>
          </cell>
          <cell r="AH117">
            <v>200</v>
          </cell>
          <cell r="AI117">
            <v>200</v>
          </cell>
        </row>
        <row r="118">
          <cell r="I118">
            <v>92.241148413715621</v>
          </cell>
          <cell r="O118">
            <v>107.00114841371561</v>
          </cell>
          <cell r="P118">
            <v>54.40114841371561</v>
          </cell>
          <cell r="Q118">
            <v>0.40114841371561027</v>
          </cell>
          <cell r="R118">
            <v>0.40114841371561027</v>
          </cell>
          <cell r="S118">
            <v>0.40114841371561027</v>
          </cell>
          <cell r="T118">
            <v>0.40114841371561027</v>
          </cell>
          <cell r="U118">
            <v>0.40114841371561027</v>
          </cell>
          <cell r="V118">
            <v>0.40114841371561027</v>
          </cell>
          <cell r="W118">
            <v>0.40114841371561027</v>
          </cell>
          <cell r="X118">
            <v>0.40114841371561027</v>
          </cell>
          <cell r="Y118">
            <v>0.40114841371561027</v>
          </cell>
          <cell r="Z118">
            <v>0.40114841371561027</v>
          </cell>
          <cell r="AA118">
            <v>0.40114841371561027</v>
          </cell>
          <cell r="AB118">
            <v>0.40114841371561027</v>
          </cell>
          <cell r="AC118">
            <v>0.40114841371561027</v>
          </cell>
          <cell r="AD118">
            <v>0.40114841371561027</v>
          </cell>
          <cell r="AE118">
            <v>0.40114841371561027</v>
          </cell>
          <cell r="AF118">
            <v>0.40114841371561027</v>
          </cell>
          <cell r="AG118">
            <v>0.40114841371561027</v>
          </cell>
          <cell r="AH118">
            <v>0.40114841371561027</v>
          </cell>
          <cell r="AI118">
            <v>0.40114841371561027</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TTS PRICES"/>
      <sheetName val="QNEWLOR"/>
      <sheetName val="MONTHLY AVERAGES"/>
      <sheetName val="Tables 1A 1B"/>
      <sheetName val="Table 5"/>
      <sheetName val="NORTH SEA PRICE TABLES"/>
      <sheetName val="NUMBDEAL"/>
      <sheetName val="Comparison of Deals"/>
      <sheetName val="NSEA PLATTS"/>
      <sheetName val="CHT DATA"/>
      <sheetName val="New Indicator-Ch"/>
      <sheetName val="CHT DATA (2)"/>
      <sheetName val="Forward Ch"/>
      <sheetName val="Forward Ch (2)"/>
      <sheetName val="T&amp;G 3"/>
    </sheetNames>
    <sheetDataSet>
      <sheetData sheetId="0" refreshError="1"/>
      <sheetData sheetId="1" refreshError="1">
        <row r="3">
          <cell r="B3" t="str">
            <v>BRENT PRICE AVERAGES</v>
          </cell>
        </row>
        <row r="4">
          <cell r="B4" t="str">
            <v>DATED</v>
          </cell>
          <cell r="C4" t="str">
            <v>FEB</v>
          </cell>
          <cell r="D4" t="str">
            <v>MAR</v>
          </cell>
          <cell r="E4" t="str">
            <v>APR</v>
          </cell>
          <cell r="F4" t="str">
            <v>AVERAGE</v>
          </cell>
          <cell r="L4" t="str">
            <v>BASIS FOR DATED</v>
          </cell>
          <cell r="X4" t="str">
            <v>FEB</v>
          </cell>
          <cell r="AB4" t="str">
            <v>FEB</v>
          </cell>
          <cell r="AC4" t="str">
            <v>/</v>
          </cell>
          <cell r="AD4" t="str">
            <v>MAR</v>
          </cell>
          <cell r="AF4" t="str">
            <v>MAR</v>
          </cell>
          <cell r="AJ4" t="str">
            <v>MAR</v>
          </cell>
          <cell r="AK4" t="str">
            <v>/</v>
          </cell>
          <cell r="AL4" t="str">
            <v>APR</v>
          </cell>
          <cell r="AN4" t="str">
            <v>APR</v>
          </cell>
          <cell r="AR4" t="str">
            <v>Basis for Dated</v>
          </cell>
        </row>
        <row r="5">
          <cell r="L5" t="str">
            <v>Dated</v>
          </cell>
          <cell r="P5" t="str">
            <v>FEB</v>
          </cell>
          <cell r="T5" t="str">
            <v>MAR</v>
          </cell>
          <cell r="AR5" t="str">
            <v>DTD</v>
          </cell>
          <cell r="AS5" t="str">
            <v>DTD</v>
          </cell>
          <cell r="AT5" t="str">
            <v>FEB</v>
          </cell>
          <cell r="AU5" t="str">
            <v>FEB</v>
          </cell>
        </row>
        <row r="6">
          <cell r="B6">
            <v>30.95</v>
          </cell>
          <cell r="C6">
            <v>29.8</v>
          </cell>
          <cell r="D6">
            <v>28.92</v>
          </cell>
          <cell r="E6">
            <v>28.195</v>
          </cell>
          <cell r="F6">
            <v>30.375</v>
          </cell>
          <cell r="J6">
            <v>0</v>
          </cell>
          <cell r="K6" t="str">
            <v>)</v>
          </cell>
          <cell r="L6">
            <v>0</v>
          </cell>
          <cell r="M6" t="str">
            <v>(</v>
          </cell>
          <cell r="N6">
            <v>0</v>
          </cell>
          <cell r="O6" t="str">
            <v>)</v>
          </cell>
          <cell r="P6">
            <v>1.1499999999999999</v>
          </cell>
          <cell r="Q6" t="str">
            <v>(</v>
          </cell>
          <cell r="R6">
            <v>1</v>
          </cell>
          <cell r="S6" t="str">
            <v>)</v>
          </cell>
          <cell r="T6">
            <v>0</v>
          </cell>
          <cell r="U6" t="str">
            <v>(</v>
          </cell>
          <cell r="V6">
            <v>0</v>
          </cell>
          <cell r="W6" t="str">
            <v>)</v>
          </cell>
          <cell r="X6">
            <v>0</v>
          </cell>
          <cell r="Y6" t="str">
            <v>(</v>
          </cell>
          <cell r="Z6">
            <v>0</v>
          </cell>
          <cell r="AA6" t="str">
            <v>)</v>
          </cell>
          <cell r="AB6">
            <v>0.88</v>
          </cell>
          <cell r="AC6" t="str">
            <v>(</v>
          </cell>
          <cell r="AD6">
            <v>1</v>
          </cell>
          <cell r="AE6" t="str">
            <v>)</v>
          </cell>
          <cell r="AF6">
            <v>0</v>
          </cell>
          <cell r="AG6" t="str">
            <v>(</v>
          </cell>
          <cell r="AH6">
            <v>0</v>
          </cell>
          <cell r="AI6" t="str">
            <v>)</v>
          </cell>
          <cell r="AJ6">
            <v>0</v>
          </cell>
          <cell r="AK6" t="str">
            <v>(</v>
          </cell>
          <cell r="AL6">
            <v>0</v>
          </cell>
          <cell r="AM6" t="str">
            <v>)</v>
          </cell>
          <cell r="AN6">
            <v>0</v>
          </cell>
          <cell r="AO6" t="str">
            <v>(</v>
          </cell>
          <cell r="AP6">
            <v>0</v>
          </cell>
          <cell r="AQ6" t="str">
            <v>)</v>
          </cell>
          <cell r="AT6">
            <v>1.1499999999999999</v>
          </cell>
        </row>
        <row r="7">
          <cell r="B7">
            <v>32.405000000000001</v>
          </cell>
          <cell r="C7">
            <v>31.045000000000002</v>
          </cell>
          <cell r="D7">
            <v>29.885000000000002</v>
          </cell>
          <cell r="E7">
            <v>28.905000000000001</v>
          </cell>
          <cell r="F7">
            <v>31.725000000000001</v>
          </cell>
          <cell r="J7">
            <v>0</v>
          </cell>
          <cell r="K7" t="str">
            <v>)</v>
          </cell>
          <cell r="L7">
            <v>0</v>
          </cell>
          <cell r="M7" t="str">
            <v>(</v>
          </cell>
          <cell r="N7">
            <v>0</v>
          </cell>
          <cell r="O7" t="str">
            <v>)</v>
          </cell>
          <cell r="P7">
            <v>0</v>
          </cell>
          <cell r="Q7" t="str">
            <v>(</v>
          </cell>
          <cell r="R7">
            <v>0</v>
          </cell>
          <cell r="S7" t="str">
            <v>)</v>
          </cell>
          <cell r="T7">
            <v>0</v>
          </cell>
          <cell r="U7" t="str">
            <v>(</v>
          </cell>
          <cell r="V7">
            <v>0</v>
          </cell>
          <cell r="W7" t="str">
            <v>)</v>
          </cell>
          <cell r="X7">
            <v>0</v>
          </cell>
          <cell r="Y7" t="str">
            <v>(</v>
          </cell>
          <cell r="Z7">
            <v>0</v>
          </cell>
          <cell r="AA7" t="str">
            <v>)</v>
          </cell>
          <cell r="AB7">
            <v>1.08</v>
          </cell>
          <cell r="AC7" t="str">
            <v>(</v>
          </cell>
          <cell r="AD7">
            <v>1</v>
          </cell>
          <cell r="AE7" t="str">
            <v>)</v>
          </cell>
          <cell r="AF7">
            <v>0</v>
          </cell>
          <cell r="AG7" t="str">
            <v>(</v>
          </cell>
          <cell r="AH7">
            <v>0</v>
          </cell>
          <cell r="AI7" t="str">
            <v>)</v>
          </cell>
          <cell r="AJ7">
            <v>0</v>
          </cell>
          <cell r="AK7" t="str">
            <v>(</v>
          </cell>
          <cell r="AL7">
            <v>0</v>
          </cell>
          <cell r="AM7" t="str">
            <v>)</v>
          </cell>
          <cell r="AN7">
            <v>0</v>
          </cell>
          <cell r="AO7" t="str">
            <v>(</v>
          </cell>
          <cell r="AP7">
            <v>0</v>
          </cell>
          <cell r="AQ7" t="str">
            <v>)</v>
          </cell>
        </row>
        <row r="8">
          <cell r="B8">
            <v>31.975000000000001</v>
          </cell>
          <cell r="C8">
            <v>30.58</v>
          </cell>
          <cell r="D8">
            <v>29.36</v>
          </cell>
          <cell r="E8">
            <v>28.384999999999998</v>
          </cell>
          <cell r="F8">
            <v>31.2775</v>
          </cell>
        </row>
        <row r="9">
          <cell r="B9">
            <v>30.869999999999997</v>
          </cell>
          <cell r="C9">
            <v>29.77</v>
          </cell>
          <cell r="D9">
            <v>28.57</v>
          </cell>
          <cell r="E9">
            <v>27.72</v>
          </cell>
          <cell r="F9">
            <v>30.32</v>
          </cell>
        </row>
        <row r="10">
          <cell r="B10">
            <v>29.495000000000001</v>
          </cell>
          <cell r="C10">
            <v>28.555</v>
          </cell>
          <cell r="D10">
            <v>27.815000000000001</v>
          </cell>
          <cell r="E10">
            <v>27.200000000000003</v>
          </cell>
          <cell r="F10">
            <v>29.024999999999999</v>
          </cell>
        </row>
        <row r="11">
          <cell r="B11">
            <v>30.23</v>
          </cell>
          <cell r="C11">
            <v>29.424999999999997</v>
          </cell>
          <cell r="D11">
            <v>28.675000000000001</v>
          </cell>
          <cell r="E11">
            <v>27.9</v>
          </cell>
          <cell r="F11">
            <v>29.827500000000001</v>
          </cell>
        </row>
        <row r="12">
          <cell r="B12">
            <v>30.74</v>
          </cell>
          <cell r="C12">
            <v>30</v>
          </cell>
          <cell r="D12">
            <v>29.3</v>
          </cell>
          <cell r="E12">
            <v>28.55</v>
          </cell>
          <cell r="F12">
            <v>30.369999999999997</v>
          </cell>
        </row>
        <row r="13">
          <cell r="B13">
            <v>30.939999999999998</v>
          </cell>
          <cell r="C13">
            <v>30.2</v>
          </cell>
          <cell r="D13">
            <v>29.349999999999998</v>
          </cell>
          <cell r="E13">
            <v>28.574999999999999</v>
          </cell>
          <cell r="F13">
            <v>30.57</v>
          </cell>
        </row>
        <row r="14">
          <cell r="B14">
            <v>31.759999999999998</v>
          </cell>
          <cell r="C14">
            <v>30.89</v>
          </cell>
          <cell r="D14">
            <v>29.950000000000003</v>
          </cell>
          <cell r="E14">
            <v>29.145000000000003</v>
          </cell>
          <cell r="F14">
            <v>31.324999999999999</v>
          </cell>
        </row>
        <row r="15">
          <cell r="B15">
            <v>32.03</v>
          </cell>
          <cell r="C15">
            <v>31.18</v>
          </cell>
          <cell r="D15">
            <v>30.25</v>
          </cell>
          <cell r="E15">
            <v>29.45</v>
          </cell>
          <cell r="F15">
            <v>31.605</v>
          </cell>
        </row>
        <row r="16">
          <cell r="B16">
            <v>32.102499999999999</v>
          </cell>
          <cell r="C16">
            <v>31.709166666666665</v>
          </cell>
          <cell r="D16">
            <v>30.722499999999997</v>
          </cell>
          <cell r="E16">
            <v>29.917499999999997</v>
          </cell>
          <cell r="F16">
            <v>31.905833333333334</v>
          </cell>
        </row>
        <row r="17">
          <cell r="B17">
            <v>31.984999999999999</v>
          </cell>
          <cell r="C17">
            <v>31.3</v>
          </cell>
          <cell r="D17">
            <v>30.450000000000003</v>
          </cell>
          <cell r="E17">
            <v>29.67</v>
          </cell>
          <cell r="F17">
            <v>31.642499999999998</v>
          </cell>
        </row>
        <row r="20">
          <cell r="B20">
            <v>31.905000000000001</v>
          </cell>
          <cell r="C20">
            <v>31.450000000000003</v>
          </cell>
          <cell r="D20">
            <v>30.65</v>
          </cell>
          <cell r="E20">
            <v>29.950000000000003</v>
          </cell>
          <cell r="F20">
            <v>31.677500000000002</v>
          </cell>
        </row>
        <row r="21">
          <cell r="B21">
            <v>30.740000000000002</v>
          </cell>
          <cell r="C21">
            <v>30.39</v>
          </cell>
          <cell r="D21">
            <v>29.79</v>
          </cell>
          <cell r="E21">
            <v>29.270000000000003</v>
          </cell>
          <cell r="F21">
            <v>30.565000000000001</v>
          </cell>
          <cell r="J21">
            <v>0</v>
          </cell>
          <cell r="K21" t="str">
            <v>)</v>
          </cell>
          <cell r="L21">
            <v>0</v>
          </cell>
          <cell r="M21" t="str">
            <v>(</v>
          </cell>
          <cell r="N21">
            <v>0</v>
          </cell>
          <cell r="O21" t="str">
            <v>)</v>
          </cell>
          <cell r="P21">
            <v>0</v>
          </cell>
          <cell r="Q21" t="str">
            <v>(</v>
          </cell>
          <cell r="R21">
            <v>0</v>
          </cell>
          <cell r="S21" t="str">
            <v>)</v>
          </cell>
          <cell r="T21">
            <v>0</v>
          </cell>
          <cell r="U21" t="str">
            <v>(</v>
          </cell>
          <cell r="V21">
            <v>0</v>
          </cell>
          <cell r="W21" t="str">
            <v>)</v>
          </cell>
          <cell r="X21">
            <v>0</v>
          </cell>
          <cell r="Y21" t="str">
            <v>(</v>
          </cell>
          <cell r="Z21">
            <v>0</v>
          </cell>
          <cell r="AA21" t="str">
            <v>)</v>
          </cell>
          <cell r="AB21">
            <v>0.6</v>
          </cell>
          <cell r="AC21" t="str">
            <v>(</v>
          </cell>
          <cell r="AD21">
            <v>1</v>
          </cell>
          <cell r="AE21" t="str">
            <v>)</v>
          </cell>
          <cell r="AF21">
            <v>0</v>
          </cell>
          <cell r="AG21" t="str">
            <v>(</v>
          </cell>
          <cell r="AH21">
            <v>0</v>
          </cell>
          <cell r="AI21" t="str">
            <v>)</v>
          </cell>
          <cell r="AJ21">
            <v>0.52</v>
          </cell>
          <cell r="AK21" t="str">
            <v>(</v>
          </cell>
          <cell r="AL21">
            <v>1</v>
          </cell>
          <cell r="AM21" t="str">
            <v>)</v>
          </cell>
          <cell r="AN21">
            <v>0</v>
          </cell>
          <cell r="AO21" t="str">
            <v>(</v>
          </cell>
          <cell r="AP21">
            <v>0</v>
          </cell>
          <cell r="AQ21" t="str">
            <v>)</v>
          </cell>
        </row>
        <row r="22">
          <cell r="B22">
            <v>30.5</v>
          </cell>
          <cell r="C22">
            <v>30.22</v>
          </cell>
          <cell r="D22">
            <v>29.77</v>
          </cell>
          <cell r="E22">
            <v>29.25</v>
          </cell>
          <cell r="F22">
            <v>30.36</v>
          </cell>
          <cell r="J22">
            <v>0</v>
          </cell>
          <cell r="K22" t="str">
            <v>)</v>
          </cell>
          <cell r="L22">
            <v>0</v>
          </cell>
          <cell r="M22" t="str">
            <v>(</v>
          </cell>
          <cell r="N22">
            <v>0</v>
          </cell>
          <cell r="O22" t="str">
            <v>)</v>
          </cell>
          <cell r="P22">
            <v>0</v>
          </cell>
          <cell r="Q22" t="str">
            <v>(</v>
          </cell>
          <cell r="R22">
            <v>0</v>
          </cell>
          <cell r="S22" t="str">
            <v>)</v>
          </cell>
          <cell r="T22">
            <v>0</v>
          </cell>
          <cell r="U22" t="str">
            <v>(</v>
          </cell>
          <cell r="V22">
            <v>0</v>
          </cell>
          <cell r="W22" t="str">
            <v>)</v>
          </cell>
          <cell r="X22">
            <v>30.22</v>
          </cell>
          <cell r="Y22" t="str">
            <v>(</v>
          </cell>
          <cell r="Z22">
            <v>1</v>
          </cell>
          <cell r="AA22" t="str">
            <v>)</v>
          </cell>
          <cell r="AB22">
            <v>0</v>
          </cell>
          <cell r="AC22" t="str">
            <v>(</v>
          </cell>
          <cell r="AD22">
            <v>0</v>
          </cell>
          <cell r="AE22" t="str">
            <v>)</v>
          </cell>
          <cell r="AF22">
            <v>0</v>
          </cell>
          <cell r="AG22" t="str">
            <v>(</v>
          </cell>
          <cell r="AH22">
            <v>0</v>
          </cell>
          <cell r="AI22" t="str">
            <v>)</v>
          </cell>
          <cell r="AJ22">
            <v>0</v>
          </cell>
          <cell r="AK22" t="str">
            <v>(</v>
          </cell>
          <cell r="AL22">
            <v>0</v>
          </cell>
          <cell r="AM22" t="str">
            <v>)</v>
          </cell>
          <cell r="AN22">
            <v>0</v>
          </cell>
          <cell r="AO22" t="str">
            <v>(</v>
          </cell>
          <cell r="AP22">
            <v>0</v>
          </cell>
          <cell r="AQ22" t="str">
            <v>)</v>
          </cell>
        </row>
        <row r="23">
          <cell r="B23">
            <v>30.774999999999999</v>
          </cell>
          <cell r="C23">
            <v>30.734999999999999</v>
          </cell>
          <cell r="D23">
            <v>30.285</v>
          </cell>
          <cell r="E23">
            <v>29.895</v>
          </cell>
          <cell r="F23">
            <v>30.754999999999999</v>
          </cell>
          <cell r="J23">
            <v>0</v>
          </cell>
          <cell r="K23" t="str">
            <v>)</v>
          </cell>
          <cell r="L23">
            <v>0</v>
          </cell>
          <cell r="M23" t="str">
            <v>(</v>
          </cell>
          <cell r="N23">
            <v>0</v>
          </cell>
          <cell r="O23" t="str">
            <v>)</v>
          </cell>
          <cell r="P23">
            <v>0</v>
          </cell>
          <cell r="Q23" t="str">
            <v>(</v>
          </cell>
          <cell r="R23">
            <v>0</v>
          </cell>
          <cell r="S23" t="str">
            <v>)</v>
          </cell>
          <cell r="T23">
            <v>0</v>
          </cell>
          <cell r="U23" t="str">
            <v>(</v>
          </cell>
          <cell r="V23">
            <v>0</v>
          </cell>
          <cell r="W23" t="str">
            <v>)</v>
          </cell>
          <cell r="X23">
            <v>0</v>
          </cell>
          <cell r="Y23" t="str">
            <v>(</v>
          </cell>
          <cell r="Z23">
            <v>0</v>
          </cell>
          <cell r="AA23" t="str">
            <v>)</v>
          </cell>
          <cell r="AB23">
            <v>0</v>
          </cell>
          <cell r="AC23" t="str">
            <v>(</v>
          </cell>
          <cell r="AD23">
            <v>0</v>
          </cell>
          <cell r="AE23" t="str">
            <v>)</v>
          </cell>
          <cell r="AF23">
            <v>0</v>
          </cell>
          <cell r="AG23" t="str">
            <v>(</v>
          </cell>
          <cell r="AH23">
            <v>0</v>
          </cell>
          <cell r="AI23" t="str">
            <v>)</v>
          </cell>
          <cell r="AJ23">
            <v>0.53500000000000003</v>
          </cell>
          <cell r="AK23" t="str">
            <v>(</v>
          </cell>
          <cell r="AL23">
            <v>2</v>
          </cell>
          <cell r="AM23" t="str">
            <v>)</v>
          </cell>
          <cell r="AN23">
            <v>0</v>
          </cell>
          <cell r="AO23" t="str">
            <v>(</v>
          </cell>
          <cell r="AP23">
            <v>0</v>
          </cell>
          <cell r="AQ23" t="str">
            <v>)</v>
          </cell>
        </row>
        <row r="24">
          <cell r="B24">
            <v>30.69</v>
          </cell>
          <cell r="C24">
            <v>30.6</v>
          </cell>
          <cell r="D24">
            <v>30.23</v>
          </cell>
          <cell r="E24">
            <v>29.84</v>
          </cell>
          <cell r="F24">
            <v>30.645000000000003</v>
          </cell>
          <cell r="J24">
            <v>0</v>
          </cell>
          <cell r="K24" t="str">
            <v>)</v>
          </cell>
          <cell r="L24">
            <v>0</v>
          </cell>
          <cell r="M24" t="str">
            <v>(</v>
          </cell>
          <cell r="N24">
            <v>0</v>
          </cell>
          <cell r="O24" t="str">
            <v>)</v>
          </cell>
          <cell r="P24">
            <v>0</v>
          </cell>
          <cell r="Q24" t="str">
            <v>(</v>
          </cell>
          <cell r="R24">
            <v>0</v>
          </cell>
          <cell r="S24" t="str">
            <v>)</v>
          </cell>
          <cell r="T24">
            <v>0</v>
          </cell>
          <cell r="U24" t="str">
            <v>(</v>
          </cell>
          <cell r="V24">
            <v>0</v>
          </cell>
          <cell r="W24" t="str">
            <v>)</v>
          </cell>
          <cell r="X24">
            <v>0</v>
          </cell>
          <cell r="Y24" t="str">
            <v>(</v>
          </cell>
          <cell r="Z24">
            <v>0</v>
          </cell>
          <cell r="AA24" t="str">
            <v>)</v>
          </cell>
          <cell r="AB24">
            <v>0.37</v>
          </cell>
          <cell r="AC24" t="str">
            <v>(</v>
          </cell>
          <cell r="AD24">
            <v>1</v>
          </cell>
          <cell r="AE24" t="str">
            <v>)</v>
          </cell>
          <cell r="AF24">
            <v>0</v>
          </cell>
          <cell r="AG24" t="str">
            <v>(</v>
          </cell>
          <cell r="AH24">
            <v>0</v>
          </cell>
          <cell r="AI24" t="str">
            <v>)</v>
          </cell>
          <cell r="AJ24">
            <v>0.39</v>
          </cell>
          <cell r="AK24" t="str">
            <v>(</v>
          </cell>
          <cell r="AL24">
            <v>1</v>
          </cell>
          <cell r="AM24" t="str">
            <v>)</v>
          </cell>
          <cell r="AN24">
            <v>0</v>
          </cell>
          <cell r="AO24" t="str">
            <v>(</v>
          </cell>
          <cell r="AP24">
            <v>0</v>
          </cell>
          <cell r="AQ24" t="str">
            <v>)</v>
          </cell>
        </row>
        <row r="25">
          <cell r="B25">
            <v>31.26</v>
          </cell>
          <cell r="C25">
            <v>31.200000000000003</v>
          </cell>
          <cell r="D25">
            <v>30.87</v>
          </cell>
          <cell r="E25">
            <v>30.51</v>
          </cell>
          <cell r="F25">
            <v>31.230000000000004</v>
          </cell>
          <cell r="J25">
            <v>0</v>
          </cell>
          <cell r="K25" t="str">
            <v>)</v>
          </cell>
          <cell r="L25">
            <v>0</v>
          </cell>
          <cell r="M25" t="str">
            <v>(</v>
          </cell>
          <cell r="N25">
            <v>0</v>
          </cell>
          <cell r="O25" t="str">
            <v>)</v>
          </cell>
          <cell r="P25">
            <v>0</v>
          </cell>
          <cell r="Q25" t="str">
            <v>(</v>
          </cell>
          <cell r="R25">
            <v>0</v>
          </cell>
          <cell r="S25" t="str">
            <v>)</v>
          </cell>
          <cell r="T25">
            <v>0</v>
          </cell>
          <cell r="U25" t="str">
            <v>(</v>
          </cell>
          <cell r="V25">
            <v>0</v>
          </cell>
          <cell r="W25" t="str">
            <v>)</v>
          </cell>
          <cell r="X25">
            <v>0</v>
          </cell>
          <cell r="Y25" t="str">
            <v>(</v>
          </cell>
          <cell r="Z25">
            <v>0</v>
          </cell>
          <cell r="AA25" t="str">
            <v>)</v>
          </cell>
          <cell r="AB25">
            <v>0</v>
          </cell>
          <cell r="AC25" t="str">
            <v>(</v>
          </cell>
          <cell r="AD25">
            <v>0</v>
          </cell>
          <cell r="AE25" t="str">
            <v>)</v>
          </cell>
          <cell r="AF25">
            <v>0</v>
          </cell>
          <cell r="AG25" t="str">
            <v>(</v>
          </cell>
          <cell r="AH25">
            <v>0</v>
          </cell>
          <cell r="AI25" t="str">
            <v>)</v>
          </cell>
          <cell r="AJ25">
            <v>0.36</v>
          </cell>
          <cell r="AK25" t="str">
            <v>(</v>
          </cell>
          <cell r="AL25">
            <v>1</v>
          </cell>
          <cell r="AM25" t="str">
            <v>)</v>
          </cell>
          <cell r="AN25">
            <v>0</v>
          </cell>
          <cell r="AO25" t="str">
            <v>(</v>
          </cell>
          <cell r="AP25">
            <v>0</v>
          </cell>
          <cell r="AQ25" t="str">
            <v>)</v>
          </cell>
        </row>
        <row r="26">
          <cell r="B26">
            <v>31.445</v>
          </cell>
          <cell r="C26">
            <v>31.395</v>
          </cell>
          <cell r="D26">
            <v>31.094999999999999</v>
          </cell>
          <cell r="E26">
            <v>30.754999999999999</v>
          </cell>
          <cell r="F26">
            <v>31.42</v>
          </cell>
          <cell r="J26">
            <v>0</v>
          </cell>
          <cell r="K26" t="str">
            <v>)</v>
          </cell>
          <cell r="L26">
            <v>0</v>
          </cell>
          <cell r="M26" t="str">
            <v>(</v>
          </cell>
          <cell r="N26">
            <v>0</v>
          </cell>
          <cell r="O26" t="str">
            <v>)</v>
          </cell>
          <cell r="P26">
            <v>0</v>
          </cell>
          <cell r="Q26" t="str">
            <v>(</v>
          </cell>
          <cell r="R26">
            <v>0</v>
          </cell>
          <cell r="S26" t="str">
            <v>)</v>
          </cell>
          <cell r="T26">
            <v>0</v>
          </cell>
          <cell r="U26" t="str">
            <v>(</v>
          </cell>
          <cell r="V26">
            <v>0</v>
          </cell>
          <cell r="W26" t="str">
            <v>)</v>
          </cell>
          <cell r="X26">
            <v>0</v>
          </cell>
          <cell r="Y26" t="str">
            <v>(</v>
          </cell>
          <cell r="Z26">
            <v>0</v>
          </cell>
          <cell r="AA26" t="str">
            <v>)</v>
          </cell>
          <cell r="AB26">
            <v>0</v>
          </cell>
          <cell r="AC26" t="str">
            <v>(</v>
          </cell>
          <cell r="AD26">
            <v>0</v>
          </cell>
          <cell r="AE26" t="str">
            <v>)</v>
          </cell>
          <cell r="AF26">
            <v>0</v>
          </cell>
          <cell r="AG26" t="str">
            <v>(</v>
          </cell>
          <cell r="AH26">
            <v>0</v>
          </cell>
          <cell r="AI26" t="str">
            <v>)</v>
          </cell>
          <cell r="AJ26">
            <v>0</v>
          </cell>
          <cell r="AK26" t="str">
            <v>(</v>
          </cell>
          <cell r="AL26">
            <v>0</v>
          </cell>
          <cell r="AM26" t="str">
            <v>)</v>
          </cell>
          <cell r="AN26">
            <v>0</v>
          </cell>
          <cell r="AO26" t="str">
            <v>(</v>
          </cell>
          <cell r="AP26">
            <v>0</v>
          </cell>
          <cell r="AQ26" t="str">
            <v>)</v>
          </cell>
        </row>
        <row r="27">
          <cell r="B27">
            <v>31.75</v>
          </cell>
          <cell r="C27">
            <v>31.774999999999999</v>
          </cell>
          <cell r="D27">
            <v>31.4</v>
          </cell>
          <cell r="E27">
            <v>30.97</v>
          </cell>
          <cell r="F27">
            <v>31.762499999999999</v>
          </cell>
          <cell r="J27">
            <v>0</v>
          </cell>
          <cell r="K27" t="str">
            <v>)</v>
          </cell>
          <cell r="L27">
            <v>0</v>
          </cell>
          <cell r="M27" t="str">
            <v>(</v>
          </cell>
          <cell r="N27">
            <v>0</v>
          </cell>
          <cell r="O27" t="str">
            <v>)</v>
          </cell>
          <cell r="P27">
            <v>0</v>
          </cell>
          <cell r="Q27" t="str">
            <v>(</v>
          </cell>
          <cell r="R27">
            <v>0</v>
          </cell>
          <cell r="S27" t="str">
            <v>)</v>
          </cell>
          <cell r="T27">
            <v>0</v>
          </cell>
          <cell r="U27" t="str">
            <v>(</v>
          </cell>
          <cell r="V27">
            <v>0</v>
          </cell>
          <cell r="W27" t="str">
            <v>)</v>
          </cell>
          <cell r="X27">
            <v>0</v>
          </cell>
          <cell r="Y27" t="str">
            <v>(</v>
          </cell>
          <cell r="Z27">
            <v>0</v>
          </cell>
          <cell r="AA27" t="str">
            <v>)</v>
          </cell>
          <cell r="AB27">
            <v>0</v>
          </cell>
          <cell r="AC27" t="str">
            <v>(</v>
          </cell>
          <cell r="AD27">
            <v>0</v>
          </cell>
          <cell r="AE27" t="str">
            <v>)</v>
          </cell>
          <cell r="AF27">
            <v>0</v>
          </cell>
          <cell r="AG27" t="str">
            <v>(</v>
          </cell>
          <cell r="AH27">
            <v>0</v>
          </cell>
          <cell r="AI27" t="str">
            <v>)</v>
          </cell>
          <cell r="AJ27">
            <v>0</v>
          </cell>
          <cell r="AK27" t="str">
            <v>(</v>
          </cell>
          <cell r="AL27">
            <v>0</v>
          </cell>
          <cell r="AM27" t="str">
            <v>)</v>
          </cell>
          <cell r="AN27">
            <v>0</v>
          </cell>
          <cell r="AO27" t="str">
            <v>(</v>
          </cell>
          <cell r="AP27">
            <v>0</v>
          </cell>
          <cell r="AQ27" t="str">
            <v>)</v>
          </cell>
        </row>
        <row r="28">
          <cell r="C28" t="str">
            <v xml:space="preserve">MAR </v>
          </cell>
          <cell r="D28" t="str">
            <v>APR</v>
          </cell>
          <cell r="E28" t="str">
            <v>MAY</v>
          </cell>
        </row>
        <row r="29">
          <cell r="B29">
            <v>30.984999999999999</v>
          </cell>
          <cell r="C29">
            <v>30.814999999999998</v>
          </cell>
          <cell r="D29">
            <v>30.484999999999999</v>
          </cell>
          <cell r="E29">
            <v>29.91</v>
          </cell>
          <cell r="F29">
            <v>30.9</v>
          </cell>
        </row>
        <row r="30">
          <cell r="B30">
            <v>30.92</v>
          </cell>
          <cell r="C30">
            <v>30.865000000000002</v>
          </cell>
          <cell r="D30">
            <v>30.61</v>
          </cell>
          <cell r="E30">
            <v>30.035</v>
          </cell>
          <cell r="F30">
            <v>30.892500000000002</v>
          </cell>
        </row>
        <row r="31">
          <cell r="B31">
            <v>31.364999999999998</v>
          </cell>
          <cell r="C31">
            <v>31.265000000000001</v>
          </cell>
          <cell r="D31">
            <v>31.035</v>
          </cell>
          <cell r="E31">
            <v>30.444999999999997</v>
          </cell>
          <cell r="F31">
            <v>31.314999999999998</v>
          </cell>
          <cell r="T31">
            <v>0.1</v>
          </cell>
          <cell r="U31" t="str">
            <v>(</v>
          </cell>
          <cell r="V31">
            <v>1</v>
          </cell>
          <cell r="W31" t="str">
            <v>)</v>
          </cell>
          <cell r="AJ31">
            <v>0.245</v>
          </cell>
          <cell r="AK31" t="str">
            <v>(</v>
          </cell>
          <cell r="AL31">
            <v>2</v>
          </cell>
          <cell r="AM31" t="str">
            <v>)</v>
          </cell>
        </row>
        <row r="32">
          <cell r="B32">
            <v>31.86</v>
          </cell>
          <cell r="C32">
            <v>31.64</v>
          </cell>
          <cell r="D32">
            <v>31.3</v>
          </cell>
          <cell r="E32">
            <v>30.68</v>
          </cell>
          <cell r="F32">
            <v>31.75</v>
          </cell>
          <cell r="T32">
            <v>0.22</v>
          </cell>
          <cell r="U32" t="str">
            <v>(</v>
          </cell>
          <cell r="V32">
            <v>1</v>
          </cell>
          <cell r="W32" t="str">
            <v>)</v>
          </cell>
          <cell r="AJ32">
            <v>0.29000000000000004</v>
          </cell>
          <cell r="AK32" t="str">
            <v>(</v>
          </cell>
          <cell r="AL32">
            <v>7</v>
          </cell>
          <cell r="AM32" t="str">
            <v>)</v>
          </cell>
        </row>
        <row r="33">
          <cell r="B33">
            <v>32.346666666666671</v>
          </cell>
          <cell r="C33">
            <v>32.196666666666673</v>
          </cell>
          <cell r="D33">
            <v>32.206666666666671</v>
          </cell>
          <cell r="E33">
            <v>31.13666666666667</v>
          </cell>
          <cell r="F33">
            <v>32.271666666666675</v>
          </cell>
          <cell r="T33">
            <v>0.15</v>
          </cell>
          <cell r="U33" t="str">
            <v>(</v>
          </cell>
          <cell r="V33">
            <v>1</v>
          </cell>
          <cell r="W33" t="str">
            <v>)</v>
          </cell>
          <cell r="AJ33">
            <v>0.42666666666666669</v>
          </cell>
          <cell r="AK33" t="str">
            <v>(</v>
          </cell>
          <cell r="AL33">
            <v>3</v>
          </cell>
          <cell r="AM33" t="str">
            <v>)</v>
          </cell>
        </row>
        <row r="34">
          <cell r="B34">
            <v>32.019999999999996</v>
          </cell>
          <cell r="C34">
            <v>31.87</v>
          </cell>
          <cell r="D34">
            <v>31.450000000000003</v>
          </cell>
          <cell r="E34">
            <v>30.734999999999999</v>
          </cell>
          <cell r="F34">
            <v>31.945</v>
          </cell>
        </row>
        <row r="35">
          <cell r="B35">
            <v>32.615000000000002</v>
          </cell>
          <cell r="C35">
            <v>32.445</v>
          </cell>
          <cell r="D35">
            <v>31.985000000000003</v>
          </cell>
          <cell r="E35">
            <v>31.295000000000002</v>
          </cell>
          <cell r="F35">
            <v>32.53</v>
          </cell>
          <cell r="AJ35">
            <v>0.5</v>
          </cell>
          <cell r="AK35" t="str">
            <v>(</v>
          </cell>
          <cell r="AL35">
            <v>1</v>
          </cell>
          <cell r="AM35" t="str">
            <v>)</v>
          </cell>
        </row>
        <row r="36">
          <cell r="B36">
            <v>32.380000000000003</v>
          </cell>
          <cell r="C36">
            <v>32.270000000000003</v>
          </cell>
          <cell r="D36">
            <v>31.750000000000004</v>
          </cell>
          <cell r="E36">
            <v>31.050000000000004</v>
          </cell>
          <cell r="F36">
            <v>32.133333333333333</v>
          </cell>
          <cell r="AJ36">
            <v>0.52</v>
          </cell>
          <cell r="AK36" t="str">
            <v>(</v>
          </cell>
          <cell r="AL36">
            <v>1</v>
          </cell>
          <cell r="AM36" t="str">
            <v>)</v>
          </cell>
        </row>
        <row r="37">
          <cell r="B37">
            <v>33.06</v>
          </cell>
          <cell r="C37">
            <v>32.825000000000003</v>
          </cell>
          <cell r="D37">
            <v>32.260000000000005</v>
          </cell>
          <cell r="E37">
            <v>31.454999999999998</v>
          </cell>
          <cell r="F37">
            <v>32.715000000000003</v>
          </cell>
        </row>
        <row r="38">
          <cell r="B38">
            <v>33.36333333333333</v>
          </cell>
          <cell r="C38">
            <v>33.223333333333329</v>
          </cell>
          <cell r="D38">
            <v>32.513333333333328</v>
          </cell>
          <cell r="E38">
            <v>31.633333333333329</v>
          </cell>
          <cell r="F38">
            <v>33.033333333333331</v>
          </cell>
          <cell r="AJ38">
            <v>0.67333333333333334</v>
          </cell>
          <cell r="AK38" t="str">
            <v>(</v>
          </cell>
          <cell r="AL38">
            <v>3</v>
          </cell>
          <cell r="AM38" t="str">
            <v>)</v>
          </cell>
        </row>
        <row r="39">
          <cell r="B39">
            <v>32.865000000000002</v>
          </cell>
          <cell r="C39">
            <v>32.585000000000001</v>
          </cell>
          <cell r="D39">
            <v>31.855</v>
          </cell>
          <cell r="E39">
            <v>30.975000000000001</v>
          </cell>
          <cell r="F39">
            <v>32.435000000000002</v>
          </cell>
        </row>
        <row r="40">
          <cell r="B40">
            <v>33.055</v>
          </cell>
          <cell r="C40">
            <v>33.024999999999999</v>
          </cell>
          <cell r="D40">
            <v>32.305</v>
          </cell>
          <cell r="E40">
            <v>31.384999999999998</v>
          </cell>
          <cell r="F40">
            <v>32.794999999999995</v>
          </cell>
        </row>
        <row r="41">
          <cell r="B41">
            <v>32.909999999999997</v>
          </cell>
          <cell r="C41">
            <v>32.959999999999994</v>
          </cell>
          <cell r="D41">
            <v>32.36</v>
          </cell>
          <cell r="E41">
            <v>31.56</v>
          </cell>
          <cell r="F41">
            <v>32.743333333333332</v>
          </cell>
        </row>
        <row r="42">
          <cell r="B42">
            <v>32.405000000000001</v>
          </cell>
          <cell r="C42">
            <v>32.445</v>
          </cell>
          <cell r="D42">
            <v>31.905000000000001</v>
          </cell>
          <cell r="E42">
            <v>31.17</v>
          </cell>
          <cell r="F42">
            <v>32.251666666666665</v>
          </cell>
        </row>
        <row r="43">
          <cell r="D43" t="str">
            <v>AGGREGATES</v>
          </cell>
          <cell r="F43" t="str">
            <v>AVERAGES</v>
          </cell>
        </row>
        <row r="44">
          <cell r="G44" t="str">
            <v>BRENT 2 (15 DAY)</v>
          </cell>
          <cell r="J44">
            <v>0</v>
          </cell>
          <cell r="N44">
            <v>0</v>
          </cell>
          <cell r="R44">
            <v>0</v>
          </cell>
          <cell r="V44">
            <v>4</v>
          </cell>
          <cell r="Z44">
            <v>4</v>
          </cell>
          <cell r="AD44">
            <v>8</v>
          </cell>
          <cell r="AH44">
            <v>6</v>
          </cell>
          <cell r="AL44">
            <v>20</v>
          </cell>
          <cell r="AP44">
            <v>0</v>
          </cell>
        </row>
        <row r="45">
          <cell r="B45" t="str">
            <v>FEB 1 - 28</v>
          </cell>
          <cell r="D45">
            <v>653.51499999999999</v>
          </cell>
          <cell r="F45">
            <v>32.675750000000001</v>
          </cell>
          <cell r="G45" t="str">
            <v>BRENT 4 (20 DAY)</v>
          </cell>
          <cell r="J45">
            <v>0</v>
          </cell>
          <cell r="N45">
            <v>0</v>
          </cell>
          <cell r="R45">
            <v>3</v>
          </cell>
          <cell r="V45">
            <v>1</v>
          </cell>
          <cell r="Z45">
            <v>2</v>
          </cell>
          <cell r="AD45">
            <v>2</v>
          </cell>
          <cell r="AH45">
            <v>23</v>
          </cell>
          <cell r="AL45">
            <v>0</v>
          </cell>
          <cell r="AP45">
            <v>0</v>
          </cell>
        </row>
        <row r="46">
          <cell r="G46" t="str">
            <v>BRENT 15-14</v>
          </cell>
          <cell r="J46">
            <v>0</v>
          </cell>
          <cell r="N46">
            <v>0</v>
          </cell>
          <cell r="R46">
            <v>4</v>
          </cell>
          <cell r="V46">
            <v>4</v>
          </cell>
          <cell r="Z46">
            <v>6</v>
          </cell>
          <cell r="AD46">
            <v>6</v>
          </cell>
          <cell r="AH46">
            <v>23</v>
          </cell>
          <cell r="AL46">
            <v>0</v>
          </cell>
          <cell r="AP46">
            <v>0</v>
          </cell>
        </row>
        <row r="47">
          <cell r="B47" t="str">
            <v>FEB 1 - 28</v>
          </cell>
          <cell r="D47">
            <v>652.09999999999991</v>
          </cell>
          <cell r="F47">
            <v>32.604999999999997</v>
          </cell>
          <cell r="G47" t="str">
            <v>BRENT 1 (CALENDAR)</v>
          </cell>
          <cell r="J47">
            <v>0</v>
          </cell>
          <cell r="N47">
            <v>0</v>
          </cell>
          <cell r="R47">
            <v>1</v>
          </cell>
          <cell r="V47">
            <v>4</v>
          </cell>
          <cell r="Z47">
            <v>0</v>
          </cell>
          <cell r="AD47">
            <v>0</v>
          </cell>
          <cell r="AH47">
            <v>0</v>
          </cell>
          <cell r="AL47">
            <v>17</v>
          </cell>
          <cell r="AP47">
            <v>0</v>
          </cell>
        </row>
        <row r="49">
          <cell r="B49" t="str">
            <v>FEB 1 - 28</v>
          </cell>
          <cell r="D49">
            <v>651.22833333333335</v>
          </cell>
          <cell r="F49">
            <v>32.561416666666666</v>
          </cell>
        </row>
        <row r="51">
          <cell r="B51" t="str">
            <v>MARCH ASSESSMENT PERIOD</v>
          </cell>
        </row>
        <row r="52">
          <cell r="B52" t="str">
            <v>BRENT PRICE AVERAGES</v>
          </cell>
        </row>
        <row r="53">
          <cell r="B53" t="str">
            <v>DATED</v>
          </cell>
          <cell r="C53" t="str">
            <v>MAR</v>
          </cell>
          <cell r="D53" t="str">
            <v>APR</v>
          </cell>
          <cell r="E53" t="str">
            <v>MAY</v>
          </cell>
          <cell r="F53" t="str">
            <v>AVERAGE</v>
          </cell>
        </row>
        <row r="55">
          <cell r="B55">
            <v>30.984999999999999</v>
          </cell>
          <cell r="C55">
            <v>30.814999999999998</v>
          </cell>
          <cell r="D55">
            <v>30.484999999999999</v>
          </cell>
          <cell r="E55">
            <v>29.91</v>
          </cell>
          <cell r="F55">
            <v>30.9</v>
          </cell>
        </row>
        <row r="56">
          <cell r="B56">
            <v>30.92</v>
          </cell>
          <cell r="C56">
            <v>30.865000000000002</v>
          </cell>
          <cell r="D56">
            <v>30.61</v>
          </cell>
          <cell r="E56">
            <v>30.035</v>
          </cell>
          <cell r="F56">
            <v>30.892500000000002</v>
          </cell>
        </row>
        <row r="57">
          <cell r="B57">
            <v>31.364999999999998</v>
          </cell>
          <cell r="C57">
            <v>31.265000000000001</v>
          </cell>
          <cell r="D57">
            <v>31.035</v>
          </cell>
          <cell r="E57">
            <v>30.444999999999997</v>
          </cell>
          <cell r="F57">
            <v>31.314999999999998</v>
          </cell>
        </row>
        <row r="58">
          <cell r="B58">
            <v>31.86</v>
          </cell>
          <cell r="C58">
            <v>31.64</v>
          </cell>
          <cell r="D58">
            <v>31.3</v>
          </cell>
          <cell r="E58">
            <v>30.68</v>
          </cell>
          <cell r="F58">
            <v>31.75</v>
          </cell>
        </row>
        <row r="59">
          <cell r="B59">
            <v>32.346666666666671</v>
          </cell>
          <cell r="C59">
            <v>32.196666666666673</v>
          </cell>
          <cell r="D59">
            <v>31.806666666666672</v>
          </cell>
          <cell r="E59">
            <v>31.13666666666667</v>
          </cell>
          <cell r="F59">
            <v>32.271666666666675</v>
          </cell>
          <cell r="L59" t="str">
            <v>BASIS FOR DATED</v>
          </cell>
          <cell r="X59" t="str">
            <v>MAR</v>
          </cell>
          <cell r="AB59" t="str">
            <v>MAR</v>
          </cell>
          <cell r="AC59" t="str">
            <v>/</v>
          </cell>
          <cell r="AD59" t="str">
            <v>APR</v>
          </cell>
          <cell r="AF59" t="str">
            <v>APR</v>
          </cell>
          <cell r="AJ59" t="str">
            <v>APR</v>
          </cell>
          <cell r="AK59" t="str">
            <v>/</v>
          </cell>
          <cell r="AL59" t="str">
            <v>MAY</v>
          </cell>
          <cell r="AN59" t="str">
            <v>MAY</v>
          </cell>
          <cell r="AR59" t="str">
            <v>Basis for Dated</v>
          </cell>
        </row>
        <row r="60">
          <cell r="B60">
            <v>32.019999999999996</v>
          </cell>
          <cell r="C60">
            <v>31.87</v>
          </cell>
          <cell r="D60">
            <v>31.450000000000003</v>
          </cell>
          <cell r="E60">
            <v>30.734999999999999</v>
          </cell>
          <cell r="F60">
            <v>31.945</v>
          </cell>
          <cell r="L60" t="str">
            <v>Dated</v>
          </cell>
          <cell r="P60" t="str">
            <v>MAR</v>
          </cell>
          <cell r="T60" t="str">
            <v>APR</v>
          </cell>
          <cell r="AR60" t="str">
            <v>DTD</v>
          </cell>
          <cell r="AS60" t="str">
            <v>DTD</v>
          </cell>
          <cell r="AT60" t="str">
            <v>MAR</v>
          </cell>
          <cell r="AU60" t="str">
            <v>MAR</v>
          </cell>
        </row>
        <row r="61">
          <cell r="B61">
            <v>32.615000000000002</v>
          </cell>
          <cell r="C61">
            <v>32.445</v>
          </cell>
          <cell r="D61">
            <v>31.985000000000003</v>
          </cell>
          <cell r="E61">
            <v>31.295000000000002</v>
          </cell>
          <cell r="F61">
            <v>32.53</v>
          </cell>
        </row>
        <row r="62">
          <cell r="B62">
            <v>32.380000000000003</v>
          </cell>
          <cell r="C62">
            <v>32.270000000000003</v>
          </cell>
          <cell r="D62">
            <v>31.750000000000004</v>
          </cell>
          <cell r="E62">
            <v>31.050000000000004</v>
          </cell>
          <cell r="F62">
            <v>32.325000000000003</v>
          </cell>
        </row>
        <row r="63">
          <cell r="B63">
            <v>33.06</v>
          </cell>
          <cell r="C63">
            <v>32.825000000000003</v>
          </cell>
          <cell r="D63">
            <v>32.260000000000005</v>
          </cell>
          <cell r="E63">
            <v>31.454999999999998</v>
          </cell>
          <cell r="F63">
            <v>32.942500000000003</v>
          </cell>
          <cell r="P63">
            <v>0.1</v>
          </cell>
          <cell r="Q63" t="str">
            <v>(</v>
          </cell>
          <cell r="R63">
            <v>1</v>
          </cell>
          <cell r="S63" t="str">
            <v>)</v>
          </cell>
          <cell r="AB63">
            <v>0.245</v>
          </cell>
          <cell r="AC63" t="str">
            <v>(</v>
          </cell>
          <cell r="AD63">
            <v>2</v>
          </cell>
          <cell r="AE63" t="str">
            <v>)</v>
          </cell>
          <cell r="AT63">
            <v>0.1</v>
          </cell>
        </row>
        <row r="64">
          <cell r="B64">
            <v>33.36333333333333</v>
          </cell>
          <cell r="C64">
            <v>33.223333333333329</v>
          </cell>
          <cell r="D64">
            <v>32.513333333333328</v>
          </cell>
          <cell r="E64">
            <v>31.633333333333329</v>
          </cell>
          <cell r="F64">
            <v>33.293333333333329</v>
          </cell>
          <cell r="P64">
            <v>0.22</v>
          </cell>
          <cell r="Q64" t="str">
            <v>(</v>
          </cell>
          <cell r="R64">
            <v>1</v>
          </cell>
          <cell r="S64" t="str">
            <v>)</v>
          </cell>
          <cell r="AB64">
            <v>0.29000000000000004</v>
          </cell>
          <cell r="AC64" t="str">
            <v>(</v>
          </cell>
          <cell r="AD64">
            <v>7</v>
          </cell>
          <cell r="AE64" t="str">
            <v>)</v>
          </cell>
          <cell r="AT64">
            <v>0.22</v>
          </cell>
        </row>
        <row r="65">
          <cell r="B65">
            <v>32.865000000000002</v>
          </cell>
          <cell r="C65">
            <v>32.585000000000001</v>
          </cell>
          <cell r="D65">
            <v>31.855</v>
          </cell>
          <cell r="E65">
            <v>30.975000000000001</v>
          </cell>
          <cell r="F65">
            <v>32.725000000000001</v>
          </cell>
          <cell r="P65">
            <v>0.15</v>
          </cell>
          <cell r="Q65" t="str">
            <v>(</v>
          </cell>
          <cell r="R65">
            <v>1</v>
          </cell>
          <cell r="S65" t="str">
            <v>)</v>
          </cell>
          <cell r="AB65">
            <v>0.42666666666666669</v>
          </cell>
          <cell r="AC65" t="str">
            <v>(</v>
          </cell>
          <cell r="AD65">
            <v>3</v>
          </cell>
          <cell r="AE65" t="str">
            <v>)</v>
          </cell>
          <cell r="AT65">
            <v>0.15</v>
          </cell>
        </row>
        <row r="66">
          <cell r="B66">
            <v>33.055</v>
          </cell>
          <cell r="C66">
            <v>33.024999999999999</v>
          </cell>
          <cell r="D66">
            <v>32.305</v>
          </cell>
          <cell r="E66">
            <v>31.384999999999998</v>
          </cell>
          <cell r="F66">
            <v>33.04</v>
          </cell>
        </row>
        <row r="67">
          <cell r="B67">
            <v>32.909999999999997</v>
          </cell>
          <cell r="C67">
            <v>32.959999999999994</v>
          </cell>
          <cell r="D67">
            <v>32.36</v>
          </cell>
          <cell r="E67">
            <v>31.56</v>
          </cell>
          <cell r="F67">
            <v>32.934999999999995</v>
          </cell>
          <cell r="AB67">
            <v>0.5</v>
          </cell>
          <cell r="AC67" t="str">
            <v>(</v>
          </cell>
          <cell r="AD67">
            <v>1</v>
          </cell>
          <cell r="AE67" t="str">
            <v>)</v>
          </cell>
          <cell r="AJ67">
            <v>0.68</v>
          </cell>
          <cell r="AK67" t="str">
            <v>(</v>
          </cell>
          <cell r="AL67">
            <v>1</v>
          </cell>
          <cell r="AM67" t="str">
            <v>)</v>
          </cell>
        </row>
        <row r="68">
          <cell r="B68">
            <v>32.405000000000001</v>
          </cell>
          <cell r="C68">
            <v>32.445</v>
          </cell>
          <cell r="D68">
            <v>31.905000000000001</v>
          </cell>
          <cell r="E68">
            <v>31.17</v>
          </cell>
          <cell r="F68">
            <v>32.424999999999997</v>
          </cell>
          <cell r="AB68">
            <v>0.52</v>
          </cell>
          <cell r="AC68" t="str">
            <v>(</v>
          </cell>
          <cell r="AD68">
            <v>1</v>
          </cell>
          <cell r="AE68" t="str">
            <v>)</v>
          </cell>
        </row>
        <row r="69">
          <cell r="B69">
            <v>32.704999999999998</v>
          </cell>
          <cell r="C69">
            <v>32.664999999999999</v>
          </cell>
          <cell r="D69">
            <v>32.204999999999998</v>
          </cell>
          <cell r="E69">
            <v>31.535</v>
          </cell>
          <cell r="F69">
            <v>32.685000000000002</v>
          </cell>
        </row>
        <row r="70">
          <cell r="B70">
            <v>33.325000000000003</v>
          </cell>
          <cell r="C70">
            <v>33.450000000000003</v>
          </cell>
          <cell r="D70">
            <v>32.92</v>
          </cell>
          <cell r="E70">
            <v>32.245000000000005</v>
          </cell>
          <cell r="F70">
            <v>33.387500000000003</v>
          </cell>
          <cell r="AB70">
            <v>0.67333333333333334</v>
          </cell>
          <cell r="AC70" t="str">
            <v>(</v>
          </cell>
          <cell r="AD70">
            <v>3</v>
          </cell>
          <cell r="AE70" t="str">
            <v>)</v>
          </cell>
        </row>
        <row r="71">
          <cell r="B71">
            <v>33.465000000000003</v>
          </cell>
          <cell r="C71">
            <v>33.695</v>
          </cell>
          <cell r="D71">
            <v>33.045000000000002</v>
          </cell>
          <cell r="E71">
            <v>32.239999999999995</v>
          </cell>
          <cell r="F71">
            <v>33.58</v>
          </cell>
        </row>
        <row r="72">
          <cell r="B72">
            <v>33.505000000000003</v>
          </cell>
          <cell r="C72">
            <v>33.555</v>
          </cell>
          <cell r="D72">
            <v>32.855000000000004</v>
          </cell>
          <cell r="E72">
            <v>31.945000000000004</v>
          </cell>
          <cell r="F72">
            <v>33.53</v>
          </cell>
        </row>
        <row r="73">
          <cell r="B73">
            <v>33.965000000000003</v>
          </cell>
          <cell r="C73">
            <v>34.015000000000001</v>
          </cell>
          <cell r="D73">
            <v>33.114999999999995</v>
          </cell>
          <cell r="E73">
            <v>32.064999999999998</v>
          </cell>
          <cell r="F73">
            <v>33.99</v>
          </cell>
        </row>
        <row r="74">
          <cell r="B74">
            <v>34.4</v>
          </cell>
          <cell r="C74">
            <v>34.29</v>
          </cell>
          <cell r="D74">
            <v>33.39</v>
          </cell>
          <cell r="E74">
            <v>32.409999999999997</v>
          </cell>
          <cell r="F74">
            <v>34.344999999999999</v>
          </cell>
        </row>
        <row r="75">
          <cell r="C75" t="str">
            <v>APR</v>
          </cell>
          <cell r="D75" t="str">
            <v>MAY</v>
          </cell>
          <cell r="E75" t="str">
            <v>JUN</v>
          </cell>
        </row>
        <row r="76">
          <cell r="B76">
            <v>33.394999999999996</v>
          </cell>
          <cell r="C76">
            <v>32.489999999999995</v>
          </cell>
          <cell r="D76">
            <v>31.664999999999999</v>
          </cell>
          <cell r="E76">
            <v>30.79</v>
          </cell>
          <cell r="F76">
            <v>32.942499999999995</v>
          </cell>
        </row>
        <row r="77">
          <cell r="B77">
            <v>34.314999999999998</v>
          </cell>
          <cell r="C77">
            <v>33.36</v>
          </cell>
          <cell r="D77">
            <v>32.299999999999997</v>
          </cell>
          <cell r="E77">
            <v>31.299999999999997</v>
          </cell>
          <cell r="F77">
            <v>33.837499999999999</v>
          </cell>
        </row>
        <row r="78">
          <cell r="B78">
            <v>34.06</v>
          </cell>
          <cell r="C78">
            <v>33.15</v>
          </cell>
          <cell r="D78">
            <v>32.03</v>
          </cell>
          <cell r="E78">
            <v>31.134999999999998</v>
          </cell>
          <cell r="F78">
            <v>33.605000000000004</v>
          </cell>
        </row>
        <row r="79">
          <cell r="B79">
            <v>34.664999999999999</v>
          </cell>
          <cell r="C79">
            <v>33.725000000000001</v>
          </cell>
          <cell r="D79">
            <v>32.704999999999998</v>
          </cell>
          <cell r="E79">
            <v>31.695</v>
          </cell>
          <cell r="F79">
            <v>34.195</v>
          </cell>
        </row>
        <row r="80">
          <cell r="B80">
            <v>34.564999999999998</v>
          </cell>
          <cell r="C80">
            <v>33.82</v>
          </cell>
          <cell r="D80">
            <v>32.93</v>
          </cell>
          <cell r="E80">
            <v>31.895</v>
          </cell>
          <cell r="F80">
            <v>34.192499999999995</v>
          </cell>
        </row>
        <row r="81">
          <cell r="B81">
            <v>34.725000000000001</v>
          </cell>
          <cell r="C81">
            <v>34.150000000000006</v>
          </cell>
          <cell r="D81">
            <v>33.28</v>
          </cell>
          <cell r="E81">
            <v>32.255000000000003</v>
          </cell>
          <cell r="F81">
            <v>34.4375</v>
          </cell>
        </row>
        <row r="82">
          <cell r="B82">
            <v>33.954999999999998</v>
          </cell>
          <cell r="C82">
            <v>33.67</v>
          </cell>
          <cell r="D82">
            <v>32.950000000000003</v>
          </cell>
          <cell r="E82">
            <v>32.075000000000003</v>
          </cell>
          <cell r="F82">
            <v>33.8125</v>
          </cell>
        </row>
        <row r="83">
          <cell r="B83">
            <v>34.39</v>
          </cell>
          <cell r="C83">
            <v>34.049999999999997</v>
          </cell>
          <cell r="D83">
            <v>33.314999999999998</v>
          </cell>
          <cell r="E83">
            <v>32.465000000000003</v>
          </cell>
          <cell r="F83">
            <v>33.918333333333329</v>
          </cell>
        </row>
        <row r="84">
          <cell r="B84">
            <v>34.04</v>
          </cell>
          <cell r="C84">
            <v>33.549999999999997</v>
          </cell>
          <cell r="D84">
            <v>32.65</v>
          </cell>
          <cell r="E84">
            <v>31.824999999999999</v>
          </cell>
          <cell r="F84">
            <v>33.413333333333334</v>
          </cell>
        </row>
        <row r="85">
          <cell r="B85">
            <v>31.240000000000002</v>
          </cell>
          <cell r="C85">
            <v>30.98</v>
          </cell>
          <cell r="D85">
            <v>30.240000000000002</v>
          </cell>
          <cell r="E85">
            <v>29.72</v>
          </cell>
          <cell r="F85">
            <v>30.820000000000004</v>
          </cell>
        </row>
        <row r="86">
          <cell r="B86">
            <v>29.854999999999997</v>
          </cell>
          <cell r="C86">
            <v>29.855</v>
          </cell>
          <cell r="D86">
            <v>29.255000000000003</v>
          </cell>
          <cell r="E86">
            <v>28.785</v>
          </cell>
          <cell r="F86">
            <v>29.655000000000001</v>
          </cell>
        </row>
        <row r="87">
          <cell r="B87">
            <v>28.42</v>
          </cell>
          <cell r="C87">
            <v>28.395</v>
          </cell>
          <cell r="D87">
            <v>27.6</v>
          </cell>
          <cell r="E87">
            <v>27.14</v>
          </cell>
          <cell r="F87">
            <v>28.138333333333332</v>
          </cell>
        </row>
        <row r="90">
          <cell r="B90">
            <v>24.96</v>
          </cell>
          <cell r="C90">
            <v>24.96</v>
          </cell>
          <cell r="D90">
            <v>24.535</v>
          </cell>
          <cell r="E90">
            <v>24.41</v>
          </cell>
          <cell r="F90">
            <v>24.818333333333332</v>
          </cell>
        </row>
        <row r="91">
          <cell r="B91">
            <v>26.365000000000002</v>
          </cell>
          <cell r="C91">
            <v>26.240000000000002</v>
          </cell>
          <cell r="D91">
            <v>25.765000000000001</v>
          </cell>
          <cell r="E91">
            <v>25.490000000000002</v>
          </cell>
          <cell r="F91">
            <v>26.123333333333335</v>
          </cell>
          <cell r="AJ91">
            <v>0.79</v>
          </cell>
          <cell r="AK91" t="str">
            <v>(</v>
          </cell>
          <cell r="AL91">
            <v>5</v>
          </cell>
          <cell r="AM91" t="str">
            <v>)</v>
          </cell>
        </row>
        <row r="92">
          <cell r="B92">
            <v>26.79</v>
          </cell>
          <cell r="C92">
            <v>26.824999999999999</v>
          </cell>
          <cell r="D92">
            <v>26.25</v>
          </cell>
          <cell r="E92">
            <v>25.855</v>
          </cell>
          <cell r="F92">
            <v>26.621666666666666</v>
          </cell>
          <cell r="T92">
            <v>0.05</v>
          </cell>
          <cell r="U92" t="str">
            <v>(</v>
          </cell>
          <cell r="V92">
            <v>4</v>
          </cell>
          <cell r="W92" t="str">
            <v>)</v>
          </cell>
          <cell r="AN92">
            <v>29.33</v>
          </cell>
          <cell r="AO92" t="str">
            <v>(</v>
          </cell>
          <cell r="AP92">
            <v>1</v>
          </cell>
          <cell r="AQ92" t="str">
            <v>)</v>
          </cell>
        </row>
        <row r="93">
          <cell r="B93">
            <v>26.16</v>
          </cell>
          <cell r="C93">
            <v>26.175000000000001</v>
          </cell>
          <cell r="D93">
            <v>25.5</v>
          </cell>
          <cell r="E93">
            <v>25.055</v>
          </cell>
          <cell r="F93">
            <v>25.945000000000004</v>
          </cell>
          <cell r="AJ93">
            <v>0.75</v>
          </cell>
          <cell r="AK93" t="str">
            <v>(</v>
          </cell>
          <cell r="AL93">
            <v>2</v>
          </cell>
          <cell r="AM93" t="str">
            <v>)</v>
          </cell>
        </row>
        <row r="94">
          <cell r="B94">
            <v>27.465</v>
          </cell>
          <cell r="C94">
            <v>0</v>
          </cell>
          <cell r="D94">
            <v>0</v>
          </cell>
          <cell r="E94">
            <v>0</v>
          </cell>
          <cell r="F94">
            <v>9.1549999999999994</v>
          </cell>
          <cell r="AJ94">
            <v>0.75</v>
          </cell>
          <cell r="AK94" t="str">
            <v>(</v>
          </cell>
          <cell r="AL94">
            <v>1</v>
          </cell>
          <cell r="AM94" t="str">
            <v>)</v>
          </cell>
        </row>
        <row r="95">
          <cell r="B95">
            <v>27.96</v>
          </cell>
          <cell r="C95">
            <v>0</v>
          </cell>
          <cell r="D95">
            <v>0</v>
          </cell>
          <cell r="E95">
            <v>0</v>
          </cell>
          <cell r="F95">
            <v>9.32</v>
          </cell>
          <cell r="J95">
            <v>0</v>
          </cell>
          <cell r="K95" t="str">
            <v>)</v>
          </cell>
          <cell r="L95" t="e">
            <v>#DIV/0!</v>
          </cell>
          <cell r="M95" t="str">
            <v>(</v>
          </cell>
          <cell r="N95">
            <v>0</v>
          </cell>
          <cell r="O95" t="str">
            <v>)</v>
          </cell>
          <cell r="P95" t="e">
            <v>#DIV/0!</v>
          </cell>
          <cell r="Q95" t="str">
            <v>(</v>
          </cell>
          <cell r="R95">
            <v>0</v>
          </cell>
          <cell r="S95" t="str">
            <v>)</v>
          </cell>
          <cell r="T95" t="e">
            <v>#DIV/0!</v>
          </cell>
          <cell r="U95" t="str">
            <v>(</v>
          </cell>
          <cell r="V95">
            <v>0</v>
          </cell>
          <cell r="W95" t="str">
            <v>)</v>
          </cell>
          <cell r="X95" t="e">
            <v>#DIV/0!</v>
          </cell>
          <cell r="Y95" t="str">
            <v>(</v>
          </cell>
          <cell r="Z95">
            <v>0</v>
          </cell>
          <cell r="AA95" t="str">
            <v>)</v>
          </cell>
          <cell r="AB95" t="e">
            <v>#DIV/0!</v>
          </cell>
          <cell r="AC95" t="str">
            <v>(</v>
          </cell>
          <cell r="AD95">
            <v>0</v>
          </cell>
          <cell r="AE95" t="str">
            <v>)</v>
          </cell>
          <cell r="AF95" t="e">
            <v>#DIV/0!</v>
          </cell>
          <cell r="AG95" t="str">
            <v>(</v>
          </cell>
          <cell r="AH95">
            <v>0</v>
          </cell>
          <cell r="AI95" t="str">
            <v>)</v>
          </cell>
          <cell r="AJ95" t="e">
            <v>#DIV/0!</v>
          </cell>
          <cell r="AK95" t="str">
            <v>(</v>
          </cell>
          <cell r="AL95">
            <v>0</v>
          </cell>
          <cell r="AM95" t="str">
            <v>)</v>
          </cell>
          <cell r="AN95" t="e">
            <v>#DIV/0!</v>
          </cell>
          <cell r="AO95" t="str">
            <v>(</v>
          </cell>
          <cell r="AP95">
            <v>0</v>
          </cell>
          <cell r="AQ95" t="str">
            <v>)</v>
          </cell>
        </row>
        <row r="96">
          <cell r="B96">
            <v>28.08</v>
          </cell>
          <cell r="C96">
            <v>0</v>
          </cell>
          <cell r="D96">
            <v>0</v>
          </cell>
          <cell r="E96">
            <v>0</v>
          </cell>
          <cell r="F96">
            <v>9.36</v>
          </cell>
          <cell r="J96">
            <v>0</v>
          </cell>
          <cell r="K96" t="str">
            <v>)</v>
          </cell>
          <cell r="L96" t="e">
            <v>#DIV/0!</v>
          </cell>
          <cell r="M96" t="str">
            <v>(</v>
          </cell>
          <cell r="N96">
            <v>0</v>
          </cell>
          <cell r="O96" t="str">
            <v>)</v>
          </cell>
          <cell r="P96" t="e">
            <v>#DIV/0!</v>
          </cell>
          <cell r="Q96" t="str">
            <v>(</v>
          </cell>
          <cell r="R96">
            <v>0</v>
          </cell>
          <cell r="S96" t="str">
            <v>)</v>
          </cell>
          <cell r="T96" t="e">
            <v>#DIV/0!</v>
          </cell>
          <cell r="U96" t="str">
            <v>(</v>
          </cell>
          <cell r="V96">
            <v>0</v>
          </cell>
          <cell r="W96" t="str">
            <v>)</v>
          </cell>
          <cell r="X96" t="e">
            <v>#DIV/0!</v>
          </cell>
          <cell r="Y96" t="str">
            <v>(</v>
          </cell>
          <cell r="Z96">
            <v>0</v>
          </cell>
          <cell r="AA96" t="str">
            <v>)</v>
          </cell>
          <cell r="AB96" t="e">
            <v>#DIV/0!</v>
          </cell>
          <cell r="AC96" t="str">
            <v>(</v>
          </cell>
          <cell r="AD96">
            <v>0</v>
          </cell>
          <cell r="AE96" t="str">
            <v>)</v>
          </cell>
          <cell r="AF96" t="e">
            <v>#DIV/0!</v>
          </cell>
          <cell r="AG96" t="str">
            <v>(</v>
          </cell>
          <cell r="AH96">
            <v>0</v>
          </cell>
          <cell r="AI96" t="str">
            <v>)</v>
          </cell>
          <cell r="AJ96" t="e">
            <v>#DIV/0!</v>
          </cell>
          <cell r="AK96" t="str">
            <v>(</v>
          </cell>
          <cell r="AL96">
            <v>0</v>
          </cell>
          <cell r="AM96" t="str">
            <v>)</v>
          </cell>
          <cell r="AN96" t="e">
            <v>#DIV/0!</v>
          </cell>
          <cell r="AO96" t="str">
            <v>(</v>
          </cell>
          <cell r="AP96">
            <v>0</v>
          </cell>
          <cell r="AQ96" t="str">
            <v>)</v>
          </cell>
        </row>
        <row r="97">
          <cell r="D97" t="str">
            <v>AGGREGATES</v>
          </cell>
          <cell r="F97" t="str">
            <v>AVERAGES</v>
          </cell>
          <cell r="J97">
            <v>0</v>
          </cell>
          <cell r="K97" t="str">
            <v>)</v>
          </cell>
          <cell r="L97" t="e">
            <v>#DIV/0!</v>
          </cell>
          <cell r="M97" t="str">
            <v>(</v>
          </cell>
          <cell r="N97">
            <v>0</v>
          </cell>
          <cell r="O97" t="str">
            <v>)</v>
          </cell>
          <cell r="P97" t="e">
            <v>#DIV/0!</v>
          </cell>
          <cell r="Q97" t="str">
            <v>(</v>
          </cell>
          <cell r="R97">
            <v>0</v>
          </cell>
          <cell r="S97" t="str">
            <v>)</v>
          </cell>
          <cell r="T97" t="e">
            <v>#DIV/0!</v>
          </cell>
          <cell r="U97" t="str">
            <v>(</v>
          </cell>
          <cell r="V97">
            <v>0</v>
          </cell>
          <cell r="W97" t="str">
            <v>)</v>
          </cell>
          <cell r="X97" t="e">
            <v>#DIV/0!</v>
          </cell>
          <cell r="Y97" t="str">
            <v>(</v>
          </cell>
          <cell r="Z97">
            <v>0</v>
          </cell>
          <cell r="AA97" t="str">
            <v>)</v>
          </cell>
          <cell r="AB97" t="e">
            <v>#DIV/0!</v>
          </cell>
          <cell r="AC97" t="str">
            <v>(</v>
          </cell>
          <cell r="AD97">
            <v>0</v>
          </cell>
          <cell r="AE97" t="str">
            <v>)</v>
          </cell>
          <cell r="AF97" t="e">
            <v>#DIV/0!</v>
          </cell>
          <cell r="AG97" t="str">
            <v>(</v>
          </cell>
          <cell r="AH97">
            <v>0</v>
          </cell>
          <cell r="AI97" t="str">
            <v>)</v>
          </cell>
          <cell r="AJ97" t="e">
            <v>#DIV/0!</v>
          </cell>
          <cell r="AK97" t="str">
            <v>(</v>
          </cell>
          <cell r="AL97">
            <v>0</v>
          </cell>
          <cell r="AM97" t="str">
            <v>)</v>
          </cell>
          <cell r="AN97" t="e">
            <v>#DIV/0!</v>
          </cell>
          <cell r="AO97" t="str">
            <v>(</v>
          </cell>
          <cell r="AP97">
            <v>0</v>
          </cell>
          <cell r="AQ97" t="str">
            <v>)</v>
          </cell>
        </row>
        <row r="98">
          <cell r="J98">
            <v>0</v>
          </cell>
          <cell r="K98" t="str">
            <v>)</v>
          </cell>
          <cell r="L98" t="e">
            <v>#DIV/0!</v>
          </cell>
          <cell r="M98" t="str">
            <v>(</v>
          </cell>
          <cell r="N98">
            <v>0</v>
          </cell>
          <cell r="O98" t="str">
            <v>)</v>
          </cell>
          <cell r="P98" t="e">
            <v>#DIV/0!</v>
          </cell>
          <cell r="Q98" t="str">
            <v>(</v>
          </cell>
          <cell r="R98">
            <v>0</v>
          </cell>
          <cell r="S98" t="str">
            <v>)</v>
          </cell>
          <cell r="T98" t="e">
            <v>#DIV/0!</v>
          </cell>
          <cell r="U98" t="str">
            <v>(</v>
          </cell>
          <cell r="V98">
            <v>0</v>
          </cell>
          <cell r="W98" t="str">
            <v>)</v>
          </cell>
          <cell r="X98" t="e">
            <v>#DIV/0!</v>
          </cell>
          <cell r="Y98" t="str">
            <v>(</v>
          </cell>
          <cell r="Z98">
            <v>0</v>
          </cell>
          <cell r="AA98" t="str">
            <v>)</v>
          </cell>
          <cell r="AB98" t="e">
            <v>#DIV/0!</v>
          </cell>
          <cell r="AC98" t="str">
            <v>(</v>
          </cell>
          <cell r="AD98">
            <v>0</v>
          </cell>
          <cell r="AE98" t="str">
            <v>)</v>
          </cell>
          <cell r="AF98" t="e">
            <v>#DIV/0!</v>
          </cell>
          <cell r="AG98" t="str">
            <v>(</v>
          </cell>
          <cell r="AH98">
            <v>0</v>
          </cell>
          <cell r="AI98" t="str">
            <v>)</v>
          </cell>
          <cell r="AJ98" t="e">
            <v>#DIV/0!</v>
          </cell>
          <cell r="AK98" t="str">
            <v>(</v>
          </cell>
          <cell r="AL98">
            <v>0</v>
          </cell>
          <cell r="AM98" t="str">
            <v>)</v>
          </cell>
          <cell r="AN98" t="e">
            <v>#DIV/0!</v>
          </cell>
          <cell r="AO98" t="str">
            <v>(</v>
          </cell>
          <cell r="AP98">
            <v>0</v>
          </cell>
          <cell r="AQ98" t="str">
            <v>)</v>
          </cell>
        </row>
        <row r="99">
          <cell r="B99" t="str">
            <v>March 1-31</v>
          </cell>
          <cell r="D99">
            <v>641.28000000000009</v>
          </cell>
          <cell r="F99">
            <v>30.537142857142861</v>
          </cell>
          <cell r="J99">
            <v>0</v>
          </cell>
          <cell r="K99" t="str">
            <v>)</v>
          </cell>
          <cell r="L99" t="e">
            <v>#DIV/0!</v>
          </cell>
          <cell r="M99" t="str">
            <v>(</v>
          </cell>
          <cell r="N99">
            <v>0</v>
          </cell>
          <cell r="O99" t="str">
            <v>)</v>
          </cell>
          <cell r="P99" t="e">
            <v>#DIV/0!</v>
          </cell>
          <cell r="Q99" t="str">
            <v>(</v>
          </cell>
          <cell r="R99">
            <v>0</v>
          </cell>
          <cell r="S99" t="str">
            <v>)</v>
          </cell>
          <cell r="T99" t="e">
            <v>#DIV/0!</v>
          </cell>
          <cell r="U99" t="str">
            <v>(</v>
          </cell>
          <cell r="V99">
            <v>0</v>
          </cell>
          <cell r="W99" t="str">
            <v>)</v>
          </cell>
          <cell r="X99" t="e">
            <v>#DIV/0!</v>
          </cell>
          <cell r="Y99" t="str">
            <v>(</v>
          </cell>
          <cell r="Z99">
            <v>0</v>
          </cell>
          <cell r="AA99" t="str">
            <v>)</v>
          </cell>
          <cell r="AB99" t="e">
            <v>#DIV/0!</v>
          </cell>
          <cell r="AC99" t="str">
            <v>(</v>
          </cell>
          <cell r="AD99">
            <v>0</v>
          </cell>
          <cell r="AE99" t="str">
            <v>)</v>
          </cell>
          <cell r="AF99" t="e">
            <v>#DIV/0!</v>
          </cell>
          <cell r="AG99" t="str">
            <v>(</v>
          </cell>
          <cell r="AH99">
            <v>0</v>
          </cell>
          <cell r="AI99" t="str">
            <v>)</v>
          </cell>
          <cell r="AJ99" t="e">
            <v>#DIV/0!</v>
          </cell>
          <cell r="AK99" t="str">
            <v>(</v>
          </cell>
          <cell r="AL99">
            <v>0</v>
          </cell>
          <cell r="AM99" t="str">
            <v>)</v>
          </cell>
          <cell r="AN99" t="e">
            <v>#DIV/0!</v>
          </cell>
          <cell r="AO99" t="str">
            <v>(</v>
          </cell>
          <cell r="AP99">
            <v>0</v>
          </cell>
          <cell r="AQ99" t="str">
            <v>)</v>
          </cell>
        </row>
        <row r="100">
          <cell r="J100">
            <v>0</v>
          </cell>
          <cell r="K100" t="str">
            <v>)</v>
          </cell>
          <cell r="L100" t="e">
            <v>#DIV/0!</v>
          </cell>
          <cell r="M100" t="str">
            <v>(</v>
          </cell>
          <cell r="N100">
            <v>0</v>
          </cell>
          <cell r="O100" t="str">
            <v>)</v>
          </cell>
          <cell r="P100" t="e">
            <v>#DIV/0!</v>
          </cell>
          <cell r="Q100" t="str">
            <v>(</v>
          </cell>
          <cell r="R100">
            <v>0</v>
          </cell>
          <cell r="S100" t="str">
            <v>)</v>
          </cell>
          <cell r="T100" t="e">
            <v>#DIV/0!</v>
          </cell>
          <cell r="U100" t="str">
            <v>(</v>
          </cell>
          <cell r="V100">
            <v>0</v>
          </cell>
          <cell r="W100" t="str">
            <v>)</v>
          </cell>
          <cell r="X100" t="e">
            <v>#DIV/0!</v>
          </cell>
          <cell r="Y100" t="str">
            <v>(</v>
          </cell>
          <cell r="Z100">
            <v>0</v>
          </cell>
          <cell r="AA100" t="str">
            <v>)</v>
          </cell>
          <cell r="AB100" t="e">
            <v>#DIV/0!</v>
          </cell>
          <cell r="AC100" t="str">
            <v>(</v>
          </cell>
          <cell r="AD100">
            <v>0</v>
          </cell>
          <cell r="AE100" t="str">
            <v>)</v>
          </cell>
          <cell r="AF100" t="e">
            <v>#DIV/0!</v>
          </cell>
          <cell r="AG100" t="str">
            <v>(</v>
          </cell>
          <cell r="AH100">
            <v>0</v>
          </cell>
          <cell r="AI100" t="str">
            <v>)</v>
          </cell>
          <cell r="AJ100" t="e">
            <v>#DIV/0!</v>
          </cell>
          <cell r="AK100" t="str">
            <v>(</v>
          </cell>
          <cell r="AL100">
            <v>0</v>
          </cell>
          <cell r="AM100" t="str">
            <v>)</v>
          </cell>
          <cell r="AN100" t="e">
            <v>#DIV/0!</v>
          </cell>
          <cell r="AO100" t="str">
            <v>(</v>
          </cell>
          <cell r="AP100">
            <v>0</v>
          </cell>
          <cell r="AQ100" t="str">
            <v>)</v>
          </cell>
        </row>
        <row r="101">
          <cell r="B101" t="str">
            <v>March 1-31</v>
          </cell>
          <cell r="D101">
            <v>551.16</v>
          </cell>
          <cell r="F101">
            <v>26.245714285714286</v>
          </cell>
          <cell r="J101">
            <v>0</v>
          </cell>
          <cell r="K101" t="str">
            <v>)</v>
          </cell>
          <cell r="L101" t="e">
            <v>#DIV/0!</v>
          </cell>
          <cell r="M101" t="str">
            <v>(</v>
          </cell>
          <cell r="N101">
            <v>0</v>
          </cell>
          <cell r="O101" t="str">
            <v>)</v>
          </cell>
          <cell r="P101" t="e">
            <v>#DIV/0!</v>
          </cell>
          <cell r="Q101" t="str">
            <v>(</v>
          </cell>
          <cell r="R101">
            <v>0</v>
          </cell>
          <cell r="S101" t="str">
            <v>)</v>
          </cell>
          <cell r="T101" t="e">
            <v>#DIV/0!</v>
          </cell>
          <cell r="U101" t="str">
            <v>(</v>
          </cell>
          <cell r="V101">
            <v>0</v>
          </cell>
          <cell r="W101" t="str">
            <v>)</v>
          </cell>
          <cell r="X101" t="e">
            <v>#DIV/0!</v>
          </cell>
          <cell r="Y101" t="str">
            <v>(</v>
          </cell>
          <cell r="Z101">
            <v>0</v>
          </cell>
          <cell r="AA101" t="str">
            <v>)</v>
          </cell>
          <cell r="AB101" t="e">
            <v>#DIV/0!</v>
          </cell>
          <cell r="AC101" t="str">
            <v>(</v>
          </cell>
          <cell r="AD101">
            <v>0</v>
          </cell>
          <cell r="AE101" t="str">
            <v>)</v>
          </cell>
          <cell r="AF101" t="e">
            <v>#DIV/0!</v>
          </cell>
          <cell r="AG101" t="str">
            <v>(</v>
          </cell>
          <cell r="AH101">
            <v>0</v>
          </cell>
          <cell r="AI101" t="str">
            <v>)</v>
          </cell>
          <cell r="AJ101" t="e">
            <v>#DIV/0!</v>
          </cell>
          <cell r="AK101" t="str">
            <v>(</v>
          </cell>
          <cell r="AL101">
            <v>0</v>
          </cell>
          <cell r="AM101" t="str">
            <v>)</v>
          </cell>
          <cell r="AN101" t="e">
            <v>#DIV/0!</v>
          </cell>
          <cell r="AO101" t="str">
            <v>(</v>
          </cell>
          <cell r="AP101">
            <v>0</v>
          </cell>
          <cell r="AQ101" t="str">
            <v>)</v>
          </cell>
        </row>
        <row r="102">
          <cell r="J102">
            <v>0</v>
          </cell>
          <cell r="K102" t="str">
            <v>)</v>
          </cell>
          <cell r="L102" t="e">
            <v>#DIV/0!</v>
          </cell>
          <cell r="M102" t="str">
            <v>(</v>
          </cell>
          <cell r="N102">
            <v>0</v>
          </cell>
          <cell r="O102" t="str">
            <v>)</v>
          </cell>
          <cell r="P102" t="e">
            <v>#DIV/0!</v>
          </cell>
          <cell r="Q102" t="str">
            <v>(</v>
          </cell>
          <cell r="R102">
            <v>0</v>
          </cell>
          <cell r="S102" t="str">
            <v>)</v>
          </cell>
          <cell r="T102" t="e">
            <v>#DIV/0!</v>
          </cell>
          <cell r="U102" t="str">
            <v>(</v>
          </cell>
          <cell r="V102">
            <v>0</v>
          </cell>
          <cell r="W102" t="str">
            <v>)</v>
          </cell>
          <cell r="X102" t="e">
            <v>#DIV/0!</v>
          </cell>
          <cell r="Y102" t="str">
            <v>(</v>
          </cell>
          <cell r="Z102">
            <v>0</v>
          </cell>
          <cell r="AA102" t="str">
            <v>)</v>
          </cell>
          <cell r="AB102" t="e">
            <v>#DIV/0!</v>
          </cell>
          <cell r="AC102" t="str">
            <v>(</v>
          </cell>
          <cell r="AD102">
            <v>0</v>
          </cell>
          <cell r="AE102" t="str">
            <v>)</v>
          </cell>
          <cell r="AF102" t="e">
            <v>#DIV/0!</v>
          </cell>
          <cell r="AG102" t="str">
            <v>(</v>
          </cell>
          <cell r="AH102">
            <v>0</v>
          </cell>
          <cell r="AI102" t="str">
            <v>)</v>
          </cell>
          <cell r="AJ102" t="e">
            <v>#DIV/0!</v>
          </cell>
          <cell r="AK102" t="str">
            <v>(</v>
          </cell>
          <cell r="AL102">
            <v>0</v>
          </cell>
          <cell r="AM102" t="str">
            <v>)</v>
          </cell>
          <cell r="AN102" t="e">
            <v>#DIV/0!</v>
          </cell>
          <cell r="AO102" t="str">
            <v>(</v>
          </cell>
          <cell r="AP102">
            <v>0</v>
          </cell>
          <cell r="AQ102" t="str">
            <v>)</v>
          </cell>
        </row>
        <row r="104">
          <cell r="B104" t="str">
            <v>March 1-31</v>
          </cell>
          <cell r="D104">
            <v>579.63750000000005</v>
          </cell>
          <cell r="F104">
            <v>27.601785714285718</v>
          </cell>
          <cell r="G104" t="str">
            <v>BRENT 2 (15 DAY)</v>
          </cell>
          <cell r="J104">
            <v>0</v>
          </cell>
          <cell r="N104">
            <v>0</v>
          </cell>
          <cell r="R104">
            <v>1</v>
          </cell>
          <cell r="V104">
            <v>1</v>
          </cell>
          <cell r="Z104">
            <v>0</v>
          </cell>
          <cell r="AD104">
            <v>4</v>
          </cell>
          <cell r="AH104">
            <v>0</v>
          </cell>
          <cell r="AL104">
            <v>1</v>
          </cell>
          <cell r="AP104">
            <v>2</v>
          </cell>
        </row>
        <row r="105">
          <cell r="G105" t="str">
            <v>BRENT 4 (20 DAY)</v>
          </cell>
          <cell r="J105">
            <v>0</v>
          </cell>
          <cell r="N105">
            <v>0</v>
          </cell>
          <cell r="R105">
            <v>1</v>
          </cell>
          <cell r="V105">
            <v>5</v>
          </cell>
          <cell r="Z105">
            <v>0</v>
          </cell>
          <cell r="AD105">
            <v>1</v>
          </cell>
          <cell r="AH105">
            <v>0</v>
          </cell>
          <cell r="AL105">
            <v>14</v>
          </cell>
          <cell r="AP105">
            <v>3</v>
          </cell>
        </row>
        <row r="106">
          <cell r="G106" t="str">
            <v>BRENT 15-14</v>
          </cell>
          <cell r="J106">
            <v>0</v>
          </cell>
          <cell r="N106">
            <v>0</v>
          </cell>
          <cell r="R106">
            <v>1</v>
          </cell>
          <cell r="V106">
            <v>1</v>
          </cell>
          <cell r="Z106">
            <v>0</v>
          </cell>
          <cell r="AD106">
            <v>1</v>
          </cell>
          <cell r="AH106">
            <v>0</v>
          </cell>
          <cell r="AL106">
            <v>11</v>
          </cell>
          <cell r="AP106">
            <v>2</v>
          </cell>
        </row>
        <row r="107">
          <cell r="G107" t="str">
            <v>BRENT 1 (CALENDAR)</v>
          </cell>
          <cell r="J107">
            <v>0</v>
          </cell>
          <cell r="N107">
            <v>0</v>
          </cell>
          <cell r="R107">
            <v>0</v>
          </cell>
          <cell r="V107">
            <v>4</v>
          </cell>
          <cell r="Z107">
            <v>0</v>
          </cell>
          <cell r="AD107">
            <v>1</v>
          </cell>
          <cell r="AH107">
            <v>0</v>
          </cell>
          <cell r="AL107">
            <v>14</v>
          </cell>
          <cell r="AP107">
            <v>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RES"/>
      <sheetName val="A 11"/>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4"/>
      <sheetName val="[MFLOW96.XLS]_WIN_TEMP_MFLOW9_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
      <sheetName val="BOP"/>
      <sheetName val="TRADE"/>
      <sheetName val="BOP M-T"/>
      <sheetName val="FINREQ"/>
      <sheetName val="BOPMonthly"/>
      <sheetName val="M-Ttab"/>
      <sheetName val="Chart1"/>
      <sheetName val="monthly"/>
      <sheetName val="monthlytab"/>
      <sheetName val="finproj"/>
      <sheetName val="recon"/>
      <sheetName val="arr"/>
      <sheetName val="PC"/>
      <sheetName val="SER"/>
      <sheetName val="CAP"/>
      <sheetName val="RES"/>
      <sheetName val="INPUT2"/>
      <sheetName val="DEBT"/>
      <sheetName val="PCscen"/>
      <sheetName val="DEBTSERV"/>
      <sheetName val="OUTPUT"/>
      <sheetName val="WEO"/>
      <sheetName val="SR_99"/>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BOP9703_stress"/>
      <sheetName val="C_basef14.3p10.6"/>
      <sheetName val="Q1"/>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C_basef14_3p10_6"/>
      <sheetName val="B X DEVEN"/>
      <sheetName val="BoP"/>
      <sheetName val="RES"/>
      <sheetName val="Input"/>
      <sheetName val="Trade"/>
      <sheetName val="FAL y UNIVERSAL Dic97"/>
      <sheetName val="PRIVATE"/>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lly Sheet"/>
      <sheetName val="1987-2000"/>
      <sheetName val="2001"/>
      <sheetName val="2000"/>
      <sheetName val="1999"/>
      <sheetName val="1998"/>
      <sheetName val="1997"/>
      <sheetName val="1996"/>
      <sheetName val="1994-1995"/>
      <sheetName val="1990-1993"/>
      <sheetName val="Arrangements in place"/>
      <sheetName val="Proposed arrangements"/>
      <sheetName val="CCFF"/>
      <sheetName val="STATUS"/>
      <sheetName val="STF"/>
      <sheetName val="EA"/>
      <sheetName val="K"/>
      <sheetName v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PIB EN CORR"/>
      <sheetName v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row r="47">
          <cell r="E47">
            <v>9.7546879260335104E-5</v>
          </cell>
          <cell r="F47">
            <v>2.75882979622111E-4</v>
          </cell>
          <cell r="G47">
            <v>7.0284225512296005E-4</v>
          </cell>
          <cell r="H47">
            <v>1.8875706009566799E-3</v>
          </cell>
          <cell r="I47">
            <v>3.8400001358240799E-3</v>
          </cell>
          <cell r="J47">
            <v>7.4739996343851098E-3</v>
          </cell>
          <cell r="K47">
            <v>2.1851999685168301E-2</v>
          </cell>
          <cell r="L47">
            <v>0.10949999839067499</v>
          </cell>
          <cell r="M47">
            <v>0.79092001914978005</v>
          </cell>
          <cell r="N47">
            <v>5.3049998283386204</v>
          </cell>
          <cell r="O47">
            <v>9.9840993881225604</v>
          </cell>
          <cell r="P47">
            <v>23.332298278808601</v>
          </cell>
          <cell r="Q47">
            <v>111.06198883056599</v>
          </cell>
          <cell r="R47">
            <v>3245</v>
          </cell>
          <cell r="S47">
            <v>68922.265625</v>
          </cell>
          <cell r="T47">
            <v>180897.96875</v>
          </cell>
          <cell r="U47">
            <v>226637</v>
          </cell>
          <cell r="V47">
            <v>236504.109375</v>
          </cell>
          <cell r="W47">
            <v>257439.90625</v>
          </cell>
          <cell r="X47">
            <v>258030.609375</v>
          </cell>
          <cell r="Y47">
            <v>272150.0625</v>
          </cell>
          <cell r="Z47">
            <v>292855.8125</v>
          </cell>
          <cell r="AA47">
            <v>298118.5</v>
          </cell>
          <cell r="AB47">
            <v>282003.25</v>
          </cell>
          <cell r="AC47">
            <v>294101.46875</v>
          </cell>
          <cell r="AD47">
            <v>306989</v>
          </cell>
          <cell r="AE47">
            <v>321440.78125</v>
          </cell>
          <cell r="AF47">
            <v>336158.15625</v>
          </cell>
          <cell r="AG47">
            <v>351438.84375</v>
          </cell>
          <cell r="AH47">
            <v>367407.78125</v>
          </cell>
        </row>
        <row r="63">
          <cell r="E63">
            <v>1.00000004749745E-3</v>
          </cell>
          <cell r="F63">
            <v>1.00000004749745E-3</v>
          </cell>
          <cell r="G63">
            <v>1.00000004749745E-3</v>
          </cell>
          <cell r="H63">
            <v>1.00000004749745E-3</v>
          </cell>
          <cell r="I63">
            <v>1.00000004749745E-3</v>
          </cell>
          <cell r="J63">
            <v>1.00000004749745E-3</v>
          </cell>
          <cell r="K63">
            <v>1.00000004749745E-3</v>
          </cell>
          <cell r="L63">
            <v>1.00000004749745E-3</v>
          </cell>
          <cell r="M63">
            <v>1.00000004749745E-3</v>
          </cell>
          <cell r="N63">
            <v>1.00000004749745E-3</v>
          </cell>
          <cell r="O63">
            <v>1.00000004749745E-3</v>
          </cell>
          <cell r="P63">
            <v>1.00000004749745E-3</v>
          </cell>
          <cell r="Q63">
            <v>1.00000004749745E-3</v>
          </cell>
          <cell r="R63">
            <v>1.00000004749745E-3</v>
          </cell>
          <cell r="S63">
            <v>1.00000004749745E-3</v>
          </cell>
          <cell r="T63">
            <v>1.00000004749745E-3</v>
          </cell>
          <cell r="U63">
            <v>1.00000004749745E-3</v>
          </cell>
          <cell r="V63">
            <v>1.00000004749745E-3</v>
          </cell>
          <cell r="W63">
            <v>1.00000004749745E-3</v>
          </cell>
          <cell r="X63">
            <v>1.00000004749745E-3</v>
          </cell>
          <cell r="Y63">
            <v>1.00000004749745E-3</v>
          </cell>
          <cell r="Z63">
            <v>1.00000004749745E-3</v>
          </cell>
          <cell r="AA63">
            <v>1.00000004749745E-3</v>
          </cell>
          <cell r="AB63">
            <v>1.00000004749745E-3</v>
          </cell>
          <cell r="AC63">
            <v>1.00000004749745E-3</v>
          </cell>
          <cell r="AD63">
            <v>1.00000004749745E-3</v>
          </cell>
          <cell r="AE63">
            <v>1.00000004749745E-3</v>
          </cell>
          <cell r="AF63">
            <v>1.00000004749745E-3</v>
          </cell>
          <cell r="AG63">
            <v>1.00000004749745E-3</v>
          </cell>
          <cell r="AH63">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Dom.Assum"/>
      <sheetName val="Input-SPNF"/>
      <sheetName val="Input-Consa-EPNF"/>
      <sheetName val="Input-Consa-RGG"/>
      <sheetName val="Input-Consa-GCC"/>
      <sheetName val="Input-Financing Hac"/>
      <sheetName val="IN OUT"/>
      <sheetName val="NFPEntps"/>
      <sheetName val="Rest of GG"/>
      <sheetName val="CGvt Rev"/>
      <sheetName val="CentGovCons"/>
      <sheetName val="Gen Gvt"/>
      <sheetName val="OPS"/>
      <sheetName val="SR-0PS"/>
      <sheetName val="SR-Financing"/>
      <sheetName val="SR-Deb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Codigos"/>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row r="13">
          <cell r="B13">
            <v>13083.3</v>
          </cell>
          <cell r="C13">
            <v>13083.3</v>
          </cell>
          <cell r="D13">
            <v>13083.3</v>
          </cell>
          <cell r="E13">
            <v>13083.3</v>
          </cell>
          <cell r="F13">
            <v>13083.3</v>
          </cell>
          <cell r="G13">
            <v>13083.3</v>
          </cell>
          <cell r="H13">
            <v>13083.3</v>
          </cell>
          <cell r="I13">
            <v>13083.3</v>
          </cell>
          <cell r="J13">
            <v>13083.3</v>
          </cell>
          <cell r="K13">
            <v>13083.3</v>
          </cell>
          <cell r="L13">
            <v>13083.3</v>
          </cell>
          <cell r="M13">
            <v>13083.699999999983</v>
          </cell>
          <cell r="N13">
            <v>157000</v>
          </cell>
        </row>
        <row r="14">
          <cell r="N14">
            <v>0</v>
          </cell>
        </row>
        <row r="15">
          <cell r="N15">
            <v>0</v>
          </cell>
        </row>
        <row r="16">
          <cell r="B16">
            <v>0</v>
          </cell>
          <cell r="C16">
            <v>0</v>
          </cell>
          <cell r="D16">
            <v>0</v>
          </cell>
          <cell r="E16">
            <v>0</v>
          </cell>
          <cell r="F16">
            <v>0</v>
          </cell>
          <cell r="G16">
            <v>0</v>
          </cell>
          <cell r="H16">
            <v>0</v>
          </cell>
          <cell r="I16">
            <v>0</v>
          </cell>
          <cell r="J16">
            <v>0</v>
          </cell>
          <cell r="K16">
            <v>0</v>
          </cell>
          <cell r="L16">
            <v>0</v>
          </cell>
          <cell r="M16">
            <v>0</v>
          </cell>
          <cell r="N16">
            <v>0</v>
          </cell>
        </row>
        <row r="17">
          <cell r="N17">
            <v>0</v>
          </cell>
        </row>
        <row r="18">
          <cell r="N18">
            <v>0</v>
          </cell>
        </row>
        <row r="19">
          <cell r="N19">
            <v>0</v>
          </cell>
        </row>
        <row r="21">
          <cell r="B21">
            <v>0</v>
          </cell>
          <cell r="C21">
            <v>0</v>
          </cell>
          <cell r="D21">
            <v>0</v>
          </cell>
          <cell r="E21">
            <v>0</v>
          </cell>
          <cell r="F21">
            <v>0</v>
          </cell>
          <cell r="G21">
            <v>0</v>
          </cell>
          <cell r="H21">
            <v>0</v>
          </cell>
          <cell r="I21">
            <v>0</v>
          </cell>
          <cell r="J21">
            <v>0</v>
          </cell>
          <cell r="K21">
            <v>0</v>
          </cell>
          <cell r="L21">
            <v>0</v>
          </cell>
          <cell r="M21">
            <v>0</v>
          </cell>
          <cell r="N21">
            <v>0</v>
          </cell>
        </row>
        <row r="22">
          <cell r="B22">
            <v>0</v>
          </cell>
          <cell r="C22">
            <v>0</v>
          </cell>
          <cell r="D22">
            <v>0</v>
          </cell>
          <cell r="E22">
            <v>0</v>
          </cell>
          <cell r="F22">
            <v>0</v>
          </cell>
          <cell r="G22">
            <v>0</v>
          </cell>
          <cell r="H22">
            <v>0</v>
          </cell>
          <cell r="I22">
            <v>0</v>
          </cell>
          <cell r="J22">
            <v>0</v>
          </cell>
          <cell r="K22">
            <v>0</v>
          </cell>
          <cell r="L22">
            <v>0</v>
          </cell>
          <cell r="M22">
            <v>0</v>
          </cell>
          <cell r="N22">
            <v>0</v>
          </cell>
        </row>
        <row r="23">
          <cell r="B23">
            <v>0</v>
          </cell>
          <cell r="C23">
            <v>0</v>
          </cell>
          <cell r="D23">
            <v>0</v>
          </cell>
          <cell r="E23">
            <v>0</v>
          </cell>
          <cell r="F23">
            <v>0</v>
          </cell>
          <cell r="G23">
            <v>0</v>
          </cell>
          <cell r="H23">
            <v>0</v>
          </cell>
          <cell r="I23">
            <v>0</v>
          </cell>
          <cell r="J23">
            <v>0</v>
          </cell>
          <cell r="K23">
            <v>0</v>
          </cell>
          <cell r="L23">
            <v>0</v>
          </cell>
          <cell r="M23">
            <v>0</v>
          </cell>
          <cell r="N23">
            <v>0</v>
          </cell>
        </row>
        <row r="24">
          <cell r="B24">
            <v>0</v>
          </cell>
          <cell r="C24">
            <v>0</v>
          </cell>
          <cell r="D24">
            <v>0</v>
          </cell>
          <cell r="E24">
            <v>0</v>
          </cell>
          <cell r="F24">
            <v>0</v>
          </cell>
          <cell r="G24">
            <v>0</v>
          </cell>
          <cell r="H24">
            <v>0</v>
          </cell>
          <cell r="I24">
            <v>0</v>
          </cell>
          <cell r="J24">
            <v>0</v>
          </cell>
          <cell r="K24">
            <v>0</v>
          </cell>
          <cell r="L24">
            <v>0</v>
          </cell>
          <cell r="M24">
            <v>0</v>
          </cell>
          <cell r="N24">
            <v>0</v>
          </cell>
        </row>
        <row r="25">
          <cell r="B25">
            <v>452.9</v>
          </cell>
          <cell r="C25">
            <v>582.29999999999995</v>
          </cell>
          <cell r="D25">
            <v>582.29999999999995</v>
          </cell>
          <cell r="E25">
            <v>582.29999999999995</v>
          </cell>
          <cell r="F25">
            <v>582.29999999999995</v>
          </cell>
          <cell r="G25">
            <v>582.29999999999995</v>
          </cell>
          <cell r="H25">
            <v>582.29999999999995</v>
          </cell>
          <cell r="I25">
            <v>625.4</v>
          </cell>
          <cell r="J25">
            <v>582.29999999999995</v>
          </cell>
          <cell r="K25">
            <v>582.29999999999995</v>
          </cell>
          <cell r="L25">
            <v>582.29999999999995</v>
          </cell>
          <cell r="M25">
            <v>668.6</v>
          </cell>
          <cell r="N25">
            <v>6987.6</v>
          </cell>
        </row>
        <row r="26">
          <cell r="B26">
            <v>0</v>
          </cell>
          <cell r="C26">
            <v>0</v>
          </cell>
          <cell r="D26">
            <v>0</v>
          </cell>
          <cell r="E26">
            <v>0</v>
          </cell>
          <cell r="F26">
            <v>0</v>
          </cell>
          <cell r="G26">
            <v>0</v>
          </cell>
          <cell r="H26">
            <v>0</v>
          </cell>
          <cell r="I26">
            <v>0</v>
          </cell>
          <cell r="J26">
            <v>0</v>
          </cell>
          <cell r="K26">
            <v>0</v>
          </cell>
          <cell r="L26">
            <v>0</v>
          </cell>
          <cell r="M26">
            <v>0</v>
          </cell>
          <cell r="N26">
            <v>0</v>
          </cell>
        </row>
        <row r="27">
          <cell r="B27">
            <v>0</v>
          </cell>
          <cell r="C27">
            <v>0</v>
          </cell>
          <cell r="D27">
            <v>0</v>
          </cell>
          <cell r="E27">
            <v>0</v>
          </cell>
          <cell r="F27">
            <v>0</v>
          </cell>
          <cell r="G27">
            <v>0</v>
          </cell>
          <cell r="H27">
            <v>0</v>
          </cell>
          <cell r="I27">
            <v>0</v>
          </cell>
          <cell r="J27">
            <v>0</v>
          </cell>
          <cell r="K27">
            <v>0</v>
          </cell>
          <cell r="L27">
            <v>0</v>
          </cell>
          <cell r="M27">
            <v>0</v>
          </cell>
          <cell r="N27">
            <v>0</v>
          </cell>
        </row>
        <row r="28">
          <cell r="B28">
            <v>0</v>
          </cell>
          <cell r="C28">
            <v>0</v>
          </cell>
          <cell r="D28">
            <v>0</v>
          </cell>
          <cell r="E28">
            <v>0</v>
          </cell>
          <cell r="F28">
            <v>0</v>
          </cell>
          <cell r="G28">
            <v>0</v>
          </cell>
          <cell r="H28">
            <v>0</v>
          </cell>
          <cell r="I28">
            <v>0</v>
          </cell>
          <cell r="J28">
            <v>0</v>
          </cell>
          <cell r="K28">
            <v>0</v>
          </cell>
          <cell r="L28">
            <v>0</v>
          </cell>
          <cell r="M28">
            <v>0</v>
          </cell>
          <cell r="N28">
            <v>0</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row r="1">
          <cell r="A1" t="str">
            <v>DEPARTAMENTO DEL HEMISFERIO OCCIDENTAL Y BANCO CENTRAL DEL PARAGUAY</v>
          </cell>
        </row>
        <row r="2">
          <cell r="A2" t="str">
            <v>CUENTAS MONETARIAS DEL BANCO CENTRAL DEL PARAGUAY</v>
          </cell>
        </row>
        <row r="4">
          <cell r="A4" t="str">
            <v>en millones de guaraníes</v>
          </cell>
          <cell r="F4" t="str">
            <v>Dic 94</v>
          </cell>
          <cell r="G4" t="str">
            <v>Ene 95</v>
          </cell>
          <cell r="H4" t="str">
            <v>Feb 95</v>
          </cell>
          <cell r="I4" t="str">
            <v>Mar 95</v>
          </cell>
          <cell r="J4" t="str">
            <v>Abr 95</v>
          </cell>
          <cell r="K4" t="str">
            <v>May 95</v>
          </cell>
          <cell r="L4" t="str">
            <v>Jun 95</v>
          </cell>
          <cell r="M4" t="str">
            <v>Jul 95</v>
          </cell>
          <cell r="N4" t="str">
            <v>Ago 95</v>
          </cell>
        </row>
        <row r="6">
          <cell r="A6" t="str">
            <v>BASE CAJA</v>
          </cell>
        </row>
        <row r="8">
          <cell r="A8" t="str">
            <v>Tipo Cambio Especial</v>
          </cell>
          <cell r="F8">
            <v>1924</v>
          </cell>
          <cell r="G8">
            <v>1947</v>
          </cell>
          <cell r="H8">
            <v>1960</v>
          </cell>
          <cell r="I8">
            <v>1968</v>
          </cell>
          <cell r="J8">
            <v>1967</v>
          </cell>
          <cell r="K8">
            <v>1965</v>
          </cell>
          <cell r="L8">
            <v>1965.5</v>
          </cell>
          <cell r="M8">
            <v>1966</v>
          </cell>
          <cell r="N8">
            <v>1966.5</v>
          </cell>
        </row>
        <row r="9">
          <cell r="A9" t="str">
            <v>Tipo de Cambio Contable</v>
          </cell>
          <cell r="F9">
            <v>1924</v>
          </cell>
          <cell r="G9">
            <v>1947</v>
          </cell>
          <cell r="H9">
            <v>1960</v>
          </cell>
          <cell r="I9">
            <v>1968</v>
          </cell>
          <cell r="J9">
            <v>1967</v>
          </cell>
          <cell r="K9">
            <v>1965</v>
          </cell>
          <cell r="L9">
            <v>1965.5</v>
          </cell>
          <cell r="M9">
            <v>1966</v>
          </cell>
          <cell r="N9">
            <v>1966.5</v>
          </cell>
        </row>
        <row r="11">
          <cell r="A11" t="str">
            <v>ACTIVOS EXTERNOS</v>
          </cell>
          <cell r="F11">
            <v>2016584.6834254211</v>
          </cell>
          <cell r="G11">
            <v>2013418.517548264</v>
          </cell>
          <cell r="H11">
            <v>2039536.818358144</v>
          </cell>
          <cell r="I11">
            <v>2131595.0199753842</v>
          </cell>
          <cell r="J11">
            <v>2303668.2328766519</v>
          </cell>
          <cell r="K11">
            <v>2339926.5023862845</v>
          </cell>
          <cell r="L11">
            <v>2215771.1556243473</v>
          </cell>
          <cell r="M11">
            <v>2189572.7823580187</v>
          </cell>
          <cell r="N11">
            <v>2172438.7695636675</v>
          </cell>
        </row>
        <row r="12">
          <cell r="A12" t="str">
            <v>RESERVAS INTERNACIONALES BRUTAS</v>
          </cell>
          <cell r="F12">
            <v>2008925.2394254212</v>
          </cell>
          <cell r="G12">
            <v>2005667.510548264</v>
          </cell>
          <cell r="H12">
            <v>2031734.058358144</v>
          </cell>
          <cell r="I12">
            <v>2124821.1639753841</v>
          </cell>
          <cell r="J12">
            <v>2296897.818876652</v>
          </cell>
          <cell r="K12">
            <v>2333162.9723862847</v>
          </cell>
          <cell r="L12">
            <v>2208534.1846243474</v>
          </cell>
          <cell r="M12">
            <v>2168538.5483580185</v>
          </cell>
          <cell r="N12">
            <v>2165723.1720636673</v>
          </cell>
        </row>
        <row r="13">
          <cell r="A13" t="str">
            <v>OTROS ACTIVOS EXTERNOS</v>
          </cell>
          <cell r="F13">
            <v>7659.4440000000004</v>
          </cell>
          <cell r="G13">
            <v>7751.0070000000005</v>
          </cell>
          <cell r="H13">
            <v>7802.76</v>
          </cell>
          <cell r="I13">
            <v>6773.8560000000007</v>
          </cell>
          <cell r="J13">
            <v>6770.4140000000007</v>
          </cell>
          <cell r="K13">
            <v>6763.53</v>
          </cell>
          <cell r="L13">
            <v>7236.9710000000005</v>
          </cell>
          <cell r="M13">
            <v>21034.234</v>
          </cell>
          <cell r="N13">
            <v>6715.5974999999999</v>
          </cell>
        </row>
        <row r="15">
          <cell r="A15" t="str">
            <v>CREDITO BRUTO ADMINISTRACION CENTRAL</v>
          </cell>
          <cell r="F15">
            <v>1047096.248</v>
          </cell>
          <cell r="G15">
            <v>1057880.594</v>
          </cell>
          <cell r="H15">
            <v>1064298.92</v>
          </cell>
          <cell r="I15">
            <v>1068215.736</v>
          </cell>
          <cell r="J15">
            <v>1082486.061</v>
          </cell>
          <cell r="K15">
            <v>1081950.6399999999</v>
          </cell>
          <cell r="L15">
            <v>1083397.308</v>
          </cell>
          <cell r="M15">
            <v>1065537.0219999999</v>
          </cell>
          <cell r="N15">
            <v>1065123.7889999999</v>
          </cell>
        </row>
        <row r="16">
          <cell r="A16" t="str">
            <v>CREDITO BRUTO ADMINISTRACION CENTRAL EN MN</v>
          </cell>
          <cell r="F16">
            <v>86824</v>
          </cell>
          <cell r="G16">
            <v>86129</v>
          </cell>
          <cell r="H16">
            <v>86059</v>
          </cell>
          <cell r="I16">
            <v>85983</v>
          </cell>
          <cell r="J16">
            <v>103937</v>
          </cell>
          <cell r="K16">
            <v>104371</v>
          </cell>
          <cell r="L16">
            <v>104311</v>
          </cell>
          <cell r="M16">
            <v>86239</v>
          </cell>
          <cell r="N16">
            <v>85677</v>
          </cell>
        </row>
        <row r="17">
          <cell r="A17" t="str">
            <v>CREDITO BRUTO ADMINISTRACION CENTRAL EN ME</v>
          </cell>
          <cell r="F17">
            <v>960272.24800000002</v>
          </cell>
          <cell r="G17">
            <v>971751.59400000004</v>
          </cell>
          <cell r="H17">
            <v>978239.92</v>
          </cell>
          <cell r="I17">
            <v>982232.73600000003</v>
          </cell>
          <cell r="J17">
            <v>978549.06099999999</v>
          </cell>
          <cell r="K17">
            <v>977579.64</v>
          </cell>
          <cell r="L17">
            <v>979086.30799999996</v>
          </cell>
          <cell r="M17">
            <v>979298.022</v>
          </cell>
          <cell r="N17">
            <v>979446.78899999987</v>
          </cell>
        </row>
        <row r="19">
          <cell r="A19" t="str">
            <v>CREDITO BRUTO AL SEGURO SOCIAL</v>
          </cell>
          <cell r="F19">
            <v>0</v>
          </cell>
          <cell r="G19">
            <v>0</v>
          </cell>
          <cell r="H19">
            <v>0</v>
          </cell>
          <cell r="I19">
            <v>0</v>
          </cell>
          <cell r="J19">
            <v>0</v>
          </cell>
          <cell r="K19">
            <v>0</v>
          </cell>
          <cell r="L19">
            <v>0</v>
          </cell>
          <cell r="M19">
            <v>0</v>
          </cell>
          <cell r="N19">
            <v>0</v>
          </cell>
        </row>
        <row r="20">
          <cell r="A20" t="str">
            <v>CREDITO BRUTO AL SEGURO SOCIAL MN</v>
          </cell>
          <cell r="F20">
            <v>0</v>
          </cell>
          <cell r="G20">
            <v>0</v>
          </cell>
          <cell r="H20">
            <v>0</v>
          </cell>
          <cell r="I20">
            <v>0</v>
          </cell>
          <cell r="J20">
            <v>0</v>
          </cell>
          <cell r="K20">
            <v>0</v>
          </cell>
          <cell r="L20">
            <v>0</v>
          </cell>
          <cell r="M20">
            <v>0</v>
          </cell>
          <cell r="N20">
            <v>0</v>
          </cell>
        </row>
        <row r="21">
          <cell r="A21" t="str">
            <v>CREDITO BRUTO AL SEGURO SOCIAL ME</v>
          </cell>
          <cell r="F21">
            <v>0</v>
          </cell>
          <cell r="G21">
            <v>0</v>
          </cell>
          <cell r="H21">
            <v>0</v>
          </cell>
          <cell r="I21">
            <v>0</v>
          </cell>
          <cell r="J21">
            <v>0</v>
          </cell>
          <cell r="K21">
            <v>0</v>
          </cell>
          <cell r="L21">
            <v>0</v>
          </cell>
          <cell r="M21">
            <v>0</v>
          </cell>
          <cell r="N21">
            <v>0</v>
          </cell>
        </row>
        <row r="23">
          <cell r="A23" t="str">
            <v>CREDITO BRUTO A AGENCIAS DESCENTRALIZADAS</v>
          </cell>
          <cell r="F23">
            <v>50</v>
          </cell>
          <cell r="G23">
            <v>50</v>
          </cell>
          <cell r="H23">
            <v>50</v>
          </cell>
          <cell r="I23">
            <v>46</v>
          </cell>
          <cell r="J23">
            <v>46</v>
          </cell>
          <cell r="K23">
            <v>46</v>
          </cell>
          <cell r="L23">
            <v>46</v>
          </cell>
          <cell r="M23">
            <v>46</v>
          </cell>
          <cell r="N23">
            <v>46</v>
          </cell>
        </row>
        <row r="24">
          <cell r="A24" t="str">
            <v>CREDITO BRUTO A AGENCIAS DESCENTRALIZADAS MN</v>
          </cell>
          <cell r="F24">
            <v>50</v>
          </cell>
          <cell r="G24">
            <v>50</v>
          </cell>
          <cell r="H24">
            <v>50</v>
          </cell>
          <cell r="I24">
            <v>46</v>
          </cell>
          <cell r="J24">
            <v>46</v>
          </cell>
          <cell r="K24">
            <v>46</v>
          </cell>
          <cell r="L24">
            <v>46</v>
          </cell>
          <cell r="M24">
            <v>46</v>
          </cell>
          <cell r="N24">
            <v>46</v>
          </cell>
        </row>
        <row r="25">
          <cell r="A25" t="str">
            <v>CREDITO BRUTO A AGENCIAS DESCENTRALIZADAS ME</v>
          </cell>
          <cell r="F25">
            <v>0</v>
          </cell>
          <cell r="G25">
            <v>0</v>
          </cell>
          <cell r="H25">
            <v>0</v>
          </cell>
          <cell r="I25">
            <v>0</v>
          </cell>
          <cell r="J25">
            <v>0</v>
          </cell>
          <cell r="K25">
            <v>0</v>
          </cell>
          <cell r="L25">
            <v>0</v>
          </cell>
          <cell r="M25">
            <v>0</v>
          </cell>
          <cell r="N25">
            <v>0</v>
          </cell>
        </row>
        <row r="27">
          <cell r="A27" t="str">
            <v>CREDITO BRUTO A GOBIERNOS LOCALES</v>
          </cell>
          <cell r="F27">
            <v>822</v>
          </cell>
          <cell r="G27">
            <v>822</v>
          </cell>
          <cell r="H27">
            <v>822</v>
          </cell>
          <cell r="I27">
            <v>718</v>
          </cell>
          <cell r="J27">
            <v>718</v>
          </cell>
          <cell r="K27">
            <v>718</v>
          </cell>
          <cell r="L27">
            <v>718</v>
          </cell>
          <cell r="M27">
            <v>718</v>
          </cell>
          <cell r="N27">
            <v>718</v>
          </cell>
        </row>
        <row r="28">
          <cell r="A28" t="str">
            <v>CREDITO BRUTO A GOBIERNOS LOCALES MN</v>
          </cell>
          <cell r="F28">
            <v>822</v>
          </cell>
          <cell r="G28">
            <v>822</v>
          </cell>
          <cell r="H28">
            <v>822</v>
          </cell>
          <cell r="I28">
            <v>718</v>
          </cell>
          <cell r="J28">
            <v>718</v>
          </cell>
          <cell r="K28">
            <v>718</v>
          </cell>
          <cell r="L28">
            <v>718</v>
          </cell>
          <cell r="M28">
            <v>718</v>
          </cell>
          <cell r="N28">
            <v>718</v>
          </cell>
        </row>
        <row r="29">
          <cell r="A29" t="str">
            <v>CREDITO BRUTO A GOBIERNOS LOCALES ME</v>
          </cell>
          <cell r="F29">
            <v>0</v>
          </cell>
          <cell r="G29">
            <v>0</v>
          </cell>
          <cell r="H29">
            <v>0</v>
          </cell>
          <cell r="I29">
            <v>0</v>
          </cell>
          <cell r="J29">
            <v>0</v>
          </cell>
          <cell r="K29">
            <v>0</v>
          </cell>
          <cell r="L29">
            <v>0</v>
          </cell>
          <cell r="M29">
            <v>0</v>
          </cell>
          <cell r="N29">
            <v>0</v>
          </cell>
        </row>
        <row r="31">
          <cell r="A31" t="str">
            <v>CREDITO BRUTO A EMPRESAS PUBLICAS</v>
          </cell>
          <cell r="F31">
            <v>222353.74799999999</v>
          </cell>
          <cell r="G31">
            <v>221571.92</v>
          </cell>
          <cell r="H31">
            <v>218147.8</v>
          </cell>
          <cell r="I31">
            <v>219986.696</v>
          </cell>
          <cell r="J31">
            <v>219431.98499999999</v>
          </cell>
          <cell r="K31">
            <v>219068.75</v>
          </cell>
          <cell r="L31">
            <v>219532.473</v>
          </cell>
          <cell r="M31">
            <v>238335.26</v>
          </cell>
          <cell r="N31">
            <v>235305.67549999995</v>
          </cell>
        </row>
        <row r="32">
          <cell r="A32" t="str">
            <v>CREDITO BRUTO A EMPRESAS PUBLICAS MN</v>
          </cell>
          <cell r="F32">
            <v>65111</v>
          </cell>
          <cell r="G32">
            <v>65111</v>
          </cell>
          <cell r="H32">
            <v>65111</v>
          </cell>
          <cell r="I32">
            <v>65111</v>
          </cell>
          <cell r="J32">
            <v>65111</v>
          </cell>
          <cell r="K32">
            <v>65111</v>
          </cell>
          <cell r="L32">
            <v>65111</v>
          </cell>
          <cell r="M32">
            <v>65111</v>
          </cell>
          <cell r="N32">
            <v>65111</v>
          </cell>
        </row>
        <row r="33">
          <cell r="A33" t="str">
            <v>CREDITO BRUTO A EMPRESAS PUBLICAS ME</v>
          </cell>
          <cell r="F33">
            <v>157242.74799999999</v>
          </cell>
          <cell r="G33">
            <v>156460.92000000001</v>
          </cell>
          <cell r="H33">
            <v>153036.79999999999</v>
          </cell>
          <cell r="I33">
            <v>154875.696</v>
          </cell>
          <cell r="J33">
            <v>154320.98499999999</v>
          </cell>
          <cell r="K33">
            <v>153957.75</v>
          </cell>
          <cell r="L33">
            <v>154421.473</v>
          </cell>
          <cell r="M33">
            <v>173224.26</v>
          </cell>
          <cell r="N33">
            <v>170194.67549999995</v>
          </cell>
        </row>
        <row r="35">
          <cell r="A35" t="str">
            <v>CREDITO AL SECTOR PRIVADO</v>
          </cell>
          <cell r="F35">
            <v>6643</v>
          </cell>
          <cell r="G35">
            <v>6411</v>
          </cell>
          <cell r="H35">
            <v>6173</v>
          </cell>
          <cell r="I35">
            <v>5946</v>
          </cell>
          <cell r="J35">
            <v>5702</v>
          </cell>
          <cell r="K35">
            <v>5477</v>
          </cell>
          <cell r="L35">
            <v>5268</v>
          </cell>
          <cell r="M35">
            <v>5087</v>
          </cell>
          <cell r="N35">
            <v>4860</v>
          </cell>
        </row>
        <row r="36">
          <cell r="A36" t="str">
            <v>CREDITO AL SECTOR PRIVADO MN</v>
          </cell>
          <cell r="F36">
            <v>6643</v>
          </cell>
          <cell r="G36">
            <v>6411</v>
          </cell>
          <cell r="H36">
            <v>6173</v>
          </cell>
          <cell r="I36">
            <v>5946</v>
          </cell>
          <cell r="J36">
            <v>5702</v>
          </cell>
          <cell r="K36">
            <v>5477</v>
          </cell>
          <cell r="L36">
            <v>5268</v>
          </cell>
          <cell r="M36">
            <v>5087</v>
          </cell>
          <cell r="N36">
            <v>4860</v>
          </cell>
        </row>
        <row r="37">
          <cell r="A37" t="str">
            <v>CREDITO AL SECTOR PRIVADO ME</v>
          </cell>
          <cell r="F37">
            <v>0</v>
          </cell>
          <cell r="G37">
            <v>0</v>
          </cell>
          <cell r="H37">
            <v>0</v>
          </cell>
          <cell r="I37">
            <v>0</v>
          </cell>
          <cell r="J37">
            <v>0</v>
          </cell>
          <cell r="K37">
            <v>0</v>
          </cell>
          <cell r="L37">
            <v>0</v>
          </cell>
          <cell r="M37">
            <v>0</v>
          </cell>
          <cell r="N37">
            <v>0</v>
          </cell>
        </row>
        <row r="39">
          <cell r="A39" t="str">
            <v>CREDITO A BANCOS COMERCIALES</v>
          </cell>
          <cell r="F39">
            <v>96383.504000000001</v>
          </cell>
          <cell r="G39">
            <v>92484.062000000005</v>
          </cell>
          <cell r="H39">
            <v>107827.16</v>
          </cell>
          <cell r="I39">
            <v>130723.52800000001</v>
          </cell>
          <cell r="J39">
            <v>122654.982</v>
          </cell>
          <cell r="K39">
            <v>277621.89</v>
          </cell>
          <cell r="L39">
            <v>504757.163</v>
          </cell>
          <cell r="M39">
            <v>650952.43599999999</v>
          </cell>
          <cell r="N39">
            <v>689324.70900000003</v>
          </cell>
        </row>
        <row r="40">
          <cell r="A40" t="str">
            <v>PRESTAMOS Y REDESCUENTOS</v>
          </cell>
          <cell r="F40">
            <v>88144</v>
          </cell>
          <cell r="G40">
            <v>90201</v>
          </cell>
          <cell r="H40">
            <v>96182</v>
          </cell>
          <cell r="I40">
            <v>99673</v>
          </cell>
          <cell r="J40">
            <v>99671</v>
          </cell>
          <cell r="K40">
            <v>103164</v>
          </cell>
          <cell r="L40">
            <v>104914</v>
          </cell>
          <cell r="M40">
            <v>647422</v>
          </cell>
          <cell r="N40">
            <v>685754</v>
          </cell>
        </row>
        <row r="41">
          <cell r="A41" t="str">
            <v>REDESCUENTOS</v>
          </cell>
          <cell r="F41">
            <v>142</v>
          </cell>
          <cell r="G41">
            <v>135</v>
          </cell>
          <cell r="H41">
            <v>116</v>
          </cell>
          <cell r="I41">
            <v>107</v>
          </cell>
          <cell r="J41">
            <v>105</v>
          </cell>
          <cell r="K41">
            <v>98</v>
          </cell>
          <cell r="L41">
            <v>98</v>
          </cell>
          <cell r="M41">
            <v>91</v>
          </cell>
          <cell r="N41">
            <v>75</v>
          </cell>
        </row>
        <row r="42">
          <cell r="A42" t="str">
            <v>PRESTAMOS A BANCOS</v>
          </cell>
          <cell r="F42">
            <v>88002</v>
          </cell>
          <cell r="G42">
            <v>90066</v>
          </cell>
          <cell r="H42">
            <v>96066</v>
          </cell>
          <cell r="I42">
            <v>99566</v>
          </cell>
          <cell r="J42">
            <v>99566</v>
          </cell>
          <cell r="K42">
            <v>103066</v>
          </cell>
          <cell r="L42">
            <v>104816</v>
          </cell>
          <cell r="M42">
            <v>647331</v>
          </cell>
          <cell r="N42">
            <v>685679</v>
          </cell>
        </row>
        <row r="43">
          <cell r="A43" t="str">
            <v>OTROS PRESTAMOS A BANCOS</v>
          </cell>
          <cell r="F43">
            <v>1889.5040000000001</v>
          </cell>
          <cell r="G43">
            <v>2283.0619999999999</v>
          </cell>
          <cell r="H43">
            <v>2945.16</v>
          </cell>
          <cell r="I43">
            <v>3300.5280000000002</v>
          </cell>
          <cell r="J43">
            <v>3583.982</v>
          </cell>
          <cell r="K43">
            <v>3457.89</v>
          </cell>
          <cell r="L43">
            <v>3383.163</v>
          </cell>
          <cell r="M43">
            <v>3530.4360000000001</v>
          </cell>
          <cell r="N43">
            <v>3570.7089999999998</v>
          </cell>
        </row>
        <row r="44">
          <cell r="A44" t="str">
            <v>OTROS PRESTAMOS A BANCOS MN</v>
          </cell>
          <cell r="F44">
            <v>839</v>
          </cell>
          <cell r="G44">
            <v>1220</v>
          </cell>
          <cell r="H44">
            <v>1875</v>
          </cell>
          <cell r="I44">
            <v>2226</v>
          </cell>
          <cell r="J44">
            <v>2510</v>
          </cell>
          <cell r="K44">
            <v>2385</v>
          </cell>
          <cell r="L44">
            <v>2310</v>
          </cell>
          <cell r="M44">
            <v>2457</v>
          </cell>
          <cell r="N44">
            <v>2497</v>
          </cell>
        </row>
        <row r="45">
          <cell r="A45" t="str">
            <v>OTROS PRESTAMOS A BANCOS ME</v>
          </cell>
          <cell r="F45">
            <v>1050.5040000000001</v>
          </cell>
          <cell r="G45">
            <v>1063.0620000000001</v>
          </cell>
          <cell r="H45">
            <v>1070.1600000000001</v>
          </cell>
          <cell r="I45">
            <v>1074.528</v>
          </cell>
          <cell r="J45">
            <v>1073.982</v>
          </cell>
          <cell r="K45">
            <v>1072.8900000000001</v>
          </cell>
          <cell r="L45">
            <v>1073.163</v>
          </cell>
          <cell r="M45">
            <v>1073.4360000000001</v>
          </cell>
          <cell r="N45">
            <v>1073.7090000000001</v>
          </cell>
        </row>
        <row r="46">
          <cell r="A46" t="str">
            <v>OPERACIONES DE CALL MONEY (ACTIVAS)</v>
          </cell>
          <cell r="F46">
            <v>6350</v>
          </cell>
          <cell r="G46">
            <v>0</v>
          </cell>
          <cell r="H46">
            <v>8700</v>
          </cell>
          <cell r="I46">
            <v>27750</v>
          </cell>
          <cell r="J46">
            <v>19400</v>
          </cell>
          <cell r="K46">
            <v>171000</v>
          </cell>
          <cell r="L46">
            <v>396460</v>
          </cell>
          <cell r="M46">
            <v>0</v>
          </cell>
          <cell r="N46">
            <v>0</v>
          </cell>
        </row>
        <row r="48">
          <cell r="A48" t="str">
            <v>CRÉDITO A SOC. NO MONETARIAS DE DEPÓSITO</v>
          </cell>
          <cell r="F48">
            <v>854</v>
          </cell>
          <cell r="G48">
            <v>1069</v>
          </cell>
          <cell r="H48">
            <v>1461</v>
          </cell>
          <cell r="I48">
            <v>2078</v>
          </cell>
          <cell r="J48">
            <v>2212</v>
          </cell>
          <cell r="K48">
            <v>2352</v>
          </cell>
          <cell r="L48">
            <v>2710</v>
          </cell>
          <cell r="M48">
            <v>6918</v>
          </cell>
          <cell r="N48">
            <v>17065</v>
          </cell>
        </row>
        <row r="49">
          <cell r="A49" t="str">
            <v>CRÉDITO A SOC. NO MONETARIAS DE DEPÓSITO MN</v>
          </cell>
          <cell r="F49">
            <v>854</v>
          </cell>
          <cell r="G49">
            <v>1069</v>
          </cell>
          <cell r="H49">
            <v>1461</v>
          </cell>
          <cell r="I49">
            <v>2078</v>
          </cell>
          <cell r="J49">
            <v>2212</v>
          </cell>
          <cell r="K49">
            <v>2352</v>
          </cell>
          <cell r="L49">
            <v>2710</v>
          </cell>
          <cell r="M49">
            <v>6918</v>
          </cell>
          <cell r="N49">
            <v>17065</v>
          </cell>
        </row>
        <row r="50">
          <cell r="A50" t="str">
            <v>CRÉDITO A SOC. NO MONETARIAS DE DEPÓSITO ME</v>
          </cell>
          <cell r="F50">
            <v>0</v>
          </cell>
          <cell r="G50">
            <v>0</v>
          </cell>
          <cell r="H50">
            <v>0</v>
          </cell>
          <cell r="I50">
            <v>0</v>
          </cell>
          <cell r="J50">
            <v>0</v>
          </cell>
          <cell r="K50">
            <v>0</v>
          </cell>
          <cell r="L50">
            <v>0</v>
          </cell>
          <cell r="M50">
            <v>0</v>
          </cell>
          <cell r="N50">
            <v>0</v>
          </cell>
        </row>
        <row r="52">
          <cell r="A52" t="str">
            <v>CRÉDITO A SOCIEDADES NO DEPOSITARIAS</v>
          </cell>
          <cell r="F52">
            <v>14795.567999999999</v>
          </cell>
          <cell r="G52">
            <v>14796.304</v>
          </cell>
          <cell r="H52">
            <v>14796.72</v>
          </cell>
          <cell r="I52">
            <v>14796.976000000001</v>
          </cell>
          <cell r="J52">
            <v>14796.944</v>
          </cell>
          <cell r="K52">
            <v>14689.88</v>
          </cell>
          <cell r="L52">
            <v>22372.896000000001</v>
          </cell>
          <cell r="M52">
            <v>22372.912</v>
          </cell>
          <cell r="N52">
            <v>22372.928</v>
          </cell>
        </row>
        <row r="53">
          <cell r="A53" t="str">
            <v>CRÉDITO A SOCIEDADES NO DEPOSITARIAS MN</v>
          </cell>
          <cell r="F53">
            <v>14734</v>
          </cell>
          <cell r="G53">
            <v>14734</v>
          </cell>
          <cell r="H53">
            <v>14734</v>
          </cell>
          <cell r="I53">
            <v>14734</v>
          </cell>
          <cell r="J53">
            <v>14734</v>
          </cell>
          <cell r="K53">
            <v>14627</v>
          </cell>
          <cell r="L53">
            <v>22310</v>
          </cell>
          <cell r="M53">
            <v>22310</v>
          </cell>
          <cell r="N53">
            <v>22310</v>
          </cell>
        </row>
        <row r="54">
          <cell r="A54" t="str">
            <v>CRÉDITO A SOCIEDADES NO DEPOSITARIAS ME</v>
          </cell>
          <cell r="F54">
            <v>61.567999999999998</v>
          </cell>
          <cell r="G54">
            <v>62.304000000000002</v>
          </cell>
          <cell r="H54">
            <v>62.72</v>
          </cell>
          <cell r="I54">
            <v>62.976000000000006</v>
          </cell>
          <cell r="J54">
            <v>62.944000000000003</v>
          </cell>
          <cell r="K54">
            <v>62.88</v>
          </cell>
          <cell r="L54">
            <v>62.895999999999994</v>
          </cell>
          <cell r="M54">
            <v>62.911999999999999</v>
          </cell>
          <cell r="N54">
            <v>62.927999999999997</v>
          </cell>
        </row>
        <row r="56">
          <cell r="A56" t="str">
            <v>CRÉDITO A INST. FINANCIERAS EN LIQUIDACIÓN</v>
          </cell>
          <cell r="F56">
            <v>1687</v>
          </cell>
          <cell r="G56">
            <v>8469</v>
          </cell>
          <cell r="H56">
            <v>13262</v>
          </cell>
          <cell r="I56">
            <v>8652</v>
          </cell>
          <cell r="J56">
            <v>628</v>
          </cell>
          <cell r="K56">
            <v>3308</v>
          </cell>
          <cell r="L56">
            <v>1772</v>
          </cell>
          <cell r="M56">
            <v>3019</v>
          </cell>
          <cell r="N56">
            <v>164</v>
          </cell>
        </row>
        <row r="57">
          <cell r="A57" t="str">
            <v>CRÉDITO A INST. FINANCIERAS EN LIQUIDACIÓN MN</v>
          </cell>
          <cell r="F57">
            <v>1687</v>
          </cell>
          <cell r="G57">
            <v>8469</v>
          </cell>
          <cell r="H57">
            <v>13262</v>
          </cell>
          <cell r="I57">
            <v>8652</v>
          </cell>
          <cell r="J57">
            <v>628</v>
          </cell>
          <cell r="K57">
            <v>3308</v>
          </cell>
          <cell r="L57">
            <v>1772</v>
          </cell>
          <cell r="M57">
            <v>3019</v>
          </cell>
          <cell r="N57">
            <v>164</v>
          </cell>
        </row>
        <row r="58">
          <cell r="A58" t="str">
            <v>CRÉDITO A BANCOS COMERCIALES EN LIQ. MN</v>
          </cell>
          <cell r="F58">
            <v>1687</v>
          </cell>
          <cell r="G58">
            <v>8469</v>
          </cell>
          <cell r="H58">
            <v>13262</v>
          </cell>
          <cell r="I58">
            <v>8652</v>
          </cell>
          <cell r="J58">
            <v>628</v>
          </cell>
          <cell r="K58">
            <v>3308</v>
          </cell>
          <cell r="L58">
            <v>1772</v>
          </cell>
          <cell r="M58">
            <v>3019</v>
          </cell>
          <cell r="N58">
            <v>164</v>
          </cell>
        </row>
        <row r="59">
          <cell r="A59" t="str">
            <v>CREDITO A EMP. FINANCIERAS EN LIQ. MN</v>
          </cell>
          <cell r="F59">
            <v>0</v>
          </cell>
          <cell r="G59">
            <v>0</v>
          </cell>
          <cell r="H59">
            <v>0</v>
          </cell>
          <cell r="I59">
            <v>0</v>
          </cell>
          <cell r="J59">
            <v>0</v>
          </cell>
          <cell r="K59">
            <v>0</v>
          </cell>
          <cell r="L59">
            <v>0</v>
          </cell>
          <cell r="M59">
            <v>0</v>
          </cell>
          <cell r="N59">
            <v>0</v>
          </cell>
        </row>
        <row r="60">
          <cell r="A60" t="str">
            <v>CRÉDITO A INST. FINANCIERAS EN LIQUIDACIÓN ME</v>
          </cell>
          <cell r="F60">
            <v>0</v>
          </cell>
          <cell r="G60">
            <v>0</v>
          </cell>
          <cell r="H60">
            <v>0</v>
          </cell>
          <cell r="I60">
            <v>0</v>
          </cell>
          <cell r="J60">
            <v>0</v>
          </cell>
          <cell r="K60">
            <v>0</v>
          </cell>
          <cell r="L60">
            <v>0</v>
          </cell>
          <cell r="M60">
            <v>0</v>
          </cell>
          <cell r="N60">
            <v>0</v>
          </cell>
        </row>
        <row r="61">
          <cell r="A61" t="str">
            <v>CRÉDITO A BANCOS COMERCIALES EN LIQ. ME</v>
          </cell>
          <cell r="F61">
            <v>0</v>
          </cell>
          <cell r="G61">
            <v>0</v>
          </cell>
          <cell r="H61">
            <v>0</v>
          </cell>
          <cell r="I61">
            <v>0</v>
          </cell>
          <cell r="J61">
            <v>0</v>
          </cell>
          <cell r="K61">
            <v>0</v>
          </cell>
          <cell r="L61">
            <v>0</v>
          </cell>
          <cell r="M61">
            <v>0</v>
          </cell>
          <cell r="N61">
            <v>0</v>
          </cell>
        </row>
        <row r="62">
          <cell r="A62" t="str">
            <v>CREDITO A EMP. FINANCIERAS EN LIQ. ME</v>
          </cell>
          <cell r="F62">
            <v>0</v>
          </cell>
          <cell r="G62">
            <v>0</v>
          </cell>
          <cell r="H62">
            <v>0</v>
          </cell>
          <cell r="I62">
            <v>0</v>
          </cell>
          <cell r="J62">
            <v>0</v>
          </cell>
          <cell r="K62">
            <v>0</v>
          </cell>
          <cell r="L62">
            <v>0</v>
          </cell>
          <cell r="M62">
            <v>0</v>
          </cell>
          <cell r="N62">
            <v>0</v>
          </cell>
        </row>
        <row r="64">
          <cell r="A64" t="str">
            <v>ACTIVOS NO CLASIFICADOS</v>
          </cell>
          <cell r="F64">
            <v>388063.84457457793</v>
          </cell>
          <cell r="G64">
            <v>380702.3434517362</v>
          </cell>
          <cell r="H64">
            <v>390037.49764185597</v>
          </cell>
          <cell r="I64">
            <v>398603.2440246162</v>
          </cell>
          <cell r="J64">
            <v>435391.59012334922</v>
          </cell>
          <cell r="K64">
            <v>404658.78761371586</v>
          </cell>
          <cell r="L64">
            <v>430104.40487565263</v>
          </cell>
          <cell r="M64">
            <v>417689.9336419832</v>
          </cell>
          <cell r="N64">
            <v>407944.48843633238</v>
          </cell>
        </row>
        <row r="65">
          <cell r="A65" t="str">
            <v>TOTAL AJUSTES (ACTIVOS)</v>
          </cell>
          <cell r="F65">
            <v>3447.9285745788366</v>
          </cell>
          <cell r="G65">
            <v>4654.7704517358579</v>
          </cell>
          <cell r="H65">
            <v>5672.2216418560347</v>
          </cell>
          <cell r="I65">
            <v>5052.7400246160541</v>
          </cell>
          <cell r="J65">
            <v>6834.8781233480695</v>
          </cell>
          <cell r="K65">
            <v>5383.5276137155961</v>
          </cell>
          <cell r="L65">
            <v>4141.1988756526989</v>
          </cell>
          <cell r="M65">
            <v>4601.1776419811431</v>
          </cell>
          <cell r="N65">
            <v>3977.2394363331841</v>
          </cell>
        </row>
        <row r="66">
          <cell r="A66" t="str">
            <v>AJUSTE VALUACION ORO</v>
          </cell>
          <cell r="F66">
            <v>0</v>
          </cell>
          <cell r="G66">
            <v>0</v>
          </cell>
          <cell r="H66">
            <v>0</v>
          </cell>
          <cell r="I66">
            <v>0</v>
          </cell>
          <cell r="J66">
            <v>0</v>
          </cell>
          <cell r="K66">
            <v>0</v>
          </cell>
          <cell r="L66">
            <v>0</v>
          </cell>
          <cell r="M66">
            <v>0</v>
          </cell>
          <cell r="N66">
            <v>0</v>
          </cell>
        </row>
        <row r="67">
          <cell r="A67" t="str">
            <v>INCLUIDO EN EL BALANCE</v>
          </cell>
          <cell r="F67">
            <v>0</v>
          </cell>
          <cell r="G67">
            <v>0</v>
          </cell>
          <cell r="H67">
            <v>0</v>
          </cell>
          <cell r="I67">
            <v>0</v>
          </cell>
          <cell r="J67">
            <v>0</v>
          </cell>
          <cell r="K67">
            <v>0</v>
          </cell>
          <cell r="L67">
            <v>0</v>
          </cell>
          <cell r="M67">
            <v>0</v>
          </cell>
          <cell r="N67">
            <v>0</v>
          </cell>
        </row>
        <row r="68">
          <cell r="A68" t="str">
            <v>INCLUIDO EN CTAS MONETARIAS</v>
          </cell>
          <cell r="F68">
            <v>0</v>
          </cell>
          <cell r="G68">
            <v>0</v>
          </cell>
          <cell r="H68">
            <v>0</v>
          </cell>
          <cell r="I68">
            <v>0</v>
          </cell>
          <cell r="J68">
            <v>0</v>
          </cell>
          <cell r="K68">
            <v>0</v>
          </cell>
          <cell r="L68">
            <v>0</v>
          </cell>
          <cell r="M68">
            <v>0</v>
          </cell>
          <cell r="N68">
            <v>0</v>
          </cell>
        </row>
        <row r="69">
          <cell r="A69" t="str">
            <v>AJUS.VAL.POR USO T.C.DIF. AL CONTABLE (Activo)</v>
          </cell>
          <cell r="F69">
            <v>0</v>
          </cell>
          <cell r="G69">
            <v>0</v>
          </cell>
          <cell r="H69">
            <v>0</v>
          </cell>
          <cell r="I69">
            <v>0</v>
          </cell>
          <cell r="J69">
            <v>0</v>
          </cell>
          <cell r="K69">
            <v>0</v>
          </cell>
          <cell r="L69">
            <v>0</v>
          </cell>
          <cell r="M69">
            <v>0</v>
          </cell>
          <cell r="N69">
            <v>0</v>
          </cell>
        </row>
        <row r="70">
          <cell r="A70" t="str">
            <v>CTAS.EN ME VALORIZ.AL T.C.CONTABLE</v>
          </cell>
          <cell r="F70">
            <v>3157816.9480000008</v>
          </cell>
          <cell r="G70">
            <v>3164272.1879999992</v>
          </cell>
          <cell r="H70">
            <v>3202185.28</v>
          </cell>
          <cell r="I70">
            <v>3308333.952</v>
          </cell>
          <cell r="J70">
            <v>3505780.1659999993</v>
          </cell>
          <cell r="K70">
            <v>3509281.71</v>
          </cell>
          <cell r="L70">
            <v>3410859.9075000002</v>
          </cell>
          <cell r="M70">
            <v>3390868.33</v>
          </cell>
          <cell r="N70">
            <v>3360921.5519999997</v>
          </cell>
        </row>
        <row r="71">
          <cell r="A71" t="str">
            <v>CTAS.EN ME VALORIZ.AL T.C.ESPECIAL</v>
          </cell>
          <cell r="F71">
            <v>-3157816.9480000008</v>
          </cell>
          <cell r="G71">
            <v>-3164272.1879999992</v>
          </cell>
          <cell r="H71">
            <v>-3202185.28</v>
          </cell>
          <cell r="I71">
            <v>-3308333.952</v>
          </cell>
          <cell r="J71">
            <v>-3505780.1659999993</v>
          </cell>
          <cell r="K71">
            <v>-3509281.71</v>
          </cell>
          <cell r="L71">
            <v>-3410859.9075000002</v>
          </cell>
          <cell r="M71">
            <v>-3390868.33</v>
          </cell>
          <cell r="N71">
            <v>-3360921.5519999997</v>
          </cell>
        </row>
        <row r="72">
          <cell r="A72" t="str">
            <v>AJUSTE DIF.CIFRAS FMI/BCP: POS.RESERVA</v>
          </cell>
          <cell r="F72">
            <v>4872.0790383538115</v>
          </cell>
          <cell r="G72">
            <v>5207.279914323306</v>
          </cell>
          <cell r="H72">
            <v>5484.8974862079995</v>
          </cell>
          <cell r="I72">
            <v>5577.8942888880119</v>
          </cell>
          <cell r="J72">
            <v>5956.651366147169</v>
          </cell>
          <cell r="K72">
            <v>5738.7032939154087</v>
          </cell>
          <cell r="L72">
            <v>5480.4340605304897</v>
          </cell>
          <cell r="M72">
            <v>5542.6230691982564</v>
          </cell>
          <cell r="N72">
            <v>5172.2103780864563</v>
          </cell>
        </row>
        <row r="73">
          <cell r="A73" t="str">
            <v>POSICION RESERVA FMI (Calc.Balance)</v>
          </cell>
          <cell r="F73">
            <v>45669.987999999998</v>
          </cell>
          <cell r="G73">
            <v>46969.428</v>
          </cell>
          <cell r="H73">
            <v>48029.8</v>
          </cell>
          <cell r="I73">
            <v>50185.968000000001</v>
          </cell>
          <cell r="J73">
            <v>50900.059000000001</v>
          </cell>
          <cell r="K73">
            <v>50718.614999999998</v>
          </cell>
          <cell r="L73">
            <v>50267.662499999999</v>
          </cell>
          <cell r="M73">
            <v>50077.952000000005</v>
          </cell>
          <cell r="N73">
            <v>47803.648500000003</v>
          </cell>
        </row>
        <row r="74">
          <cell r="A74" t="str">
            <v>POSICION RESERVA FMI (Cifra FMI)</v>
          </cell>
          <cell r="F74">
            <v>-40797.908961646186</v>
          </cell>
          <cell r="G74">
            <v>-41762.148085676694</v>
          </cell>
          <cell r="H74">
            <v>-42544.902513791996</v>
          </cell>
          <cell r="I74">
            <v>-44608.073711111989</v>
          </cell>
          <cell r="J74">
            <v>-44943.407633852832</v>
          </cell>
          <cell r="K74">
            <v>-44979.911706084589</v>
          </cell>
          <cell r="L74">
            <v>-44787.228439469509</v>
          </cell>
          <cell r="M74">
            <v>-44535.328930801748</v>
          </cell>
          <cell r="N74">
            <v>-42631.438121913547</v>
          </cell>
        </row>
        <row r="75">
          <cell r="A75" t="str">
            <v>AJUSTE DIF.CIFRAS IMF/BCP: TEN.DEG</v>
          </cell>
          <cell r="F75">
            <v>-1424.1504637749749</v>
          </cell>
          <cell r="G75">
            <v>-552.50946258744807</v>
          </cell>
          <cell r="H75">
            <v>187.32415564803523</v>
          </cell>
          <cell r="I75">
            <v>-525.1542642719578</v>
          </cell>
          <cell r="J75">
            <v>878.22675720090047</v>
          </cell>
          <cell r="K75">
            <v>-355.17568019981263</v>
          </cell>
          <cell r="L75">
            <v>-1339.2351848777907</v>
          </cell>
          <cell r="M75">
            <v>-941.44542721711332</v>
          </cell>
          <cell r="N75">
            <v>-1194.9709417532722</v>
          </cell>
        </row>
        <row r="76">
          <cell r="A76" t="str">
            <v>TENENCIA DE DEG (Segun Balance)</v>
          </cell>
          <cell r="F76">
            <v>188532.76</v>
          </cell>
          <cell r="G76">
            <v>193893.94200000001</v>
          </cell>
          <cell r="H76">
            <v>200496.24</v>
          </cell>
          <cell r="I76">
            <v>209497.53599999999</v>
          </cell>
          <cell r="J76">
            <v>212471.40599999999</v>
          </cell>
          <cell r="K76">
            <v>213760.56</v>
          </cell>
          <cell r="L76">
            <v>211859.2795</v>
          </cell>
          <cell r="M76">
            <v>211057.96400000001</v>
          </cell>
          <cell r="N76">
            <v>203904.4185</v>
          </cell>
        </row>
        <row r="77">
          <cell r="A77" t="str">
            <v>TENENCIA DE DEG (Cifra del FMI)</v>
          </cell>
          <cell r="F77">
            <v>-189956.91046377496</v>
          </cell>
          <cell r="G77">
            <v>-194446.45146258746</v>
          </cell>
          <cell r="H77">
            <v>-200308.91584435196</v>
          </cell>
          <cell r="I77">
            <v>-210022.69026427195</v>
          </cell>
          <cell r="J77">
            <v>-211593.17924279909</v>
          </cell>
          <cell r="K77">
            <v>-214115.73568019981</v>
          </cell>
          <cell r="L77">
            <v>-213198.51468487779</v>
          </cell>
          <cell r="M77">
            <v>-211999.40942721712</v>
          </cell>
          <cell r="N77">
            <v>-205099.38944175327</v>
          </cell>
        </row>
        <row r="78">
          <cell r="A78" t="str">
            <v>CUENTAS CAMBIARIAS ACTIVAS DEL BALANCE</v>
          </cell>
          <cell r="F78">
            <v>0</v>
          </cell>
          <cell r="G78">
            <v>-146</v>
          </cell>
          <cell r="H78">
            <v>-233</v>
          </cell>
          <cell r="I78">
            <v>-293</v>
          </cell>
          <cell r="J78">
            <v>59</v>
          </cell>
          <cell r="K78">
            <v>697</v>
          </cell>
          <cell r="L78">
            <v>777</v>
          </cell>
          <cell r="M78">
            <v>1095</v>
          </cell>
          <cell r="N78">
            <v>1086</v>
          </cell>
        </row>
        <row r="79">
          <cell r="A79" t="str">
            <v>INTERESES DEVENGADOS A COBRAR</v>
          </cell>
          <cell r="F79">
            <v>0</v>
          </cell>
          <cell r="G79">
            <v>0</v>
          </cell>
          <cell r="H79">
            <v>0</v>
          </cell>
          <cell r="I79">
            <v>0</v>
          </cell>
          <cell r="J79">
            <v>23281.412</v>
          </cell>
          <cell r="K79">
            <v>17783.25</v>
          </cell>
          <cell r="L79">
            <v>23507.38</v>
          </cell>
          <cell r="M79">
            <v>25972.826000000001</v>
          </cell>
          <cell r="N79">
            <v>26038.426499999998</v>
          </cell>
        </row>
        <row r="80">
          <cell r="A80" t="str">
            <v>INTERESES DEVENGADOS A COBRAR MN</v>
          </cell>
          <cell r="F80">
            <v>0</v>
          </cell>
          <cell r="G80">
            <v>0</v>
          </cell>
          <cell r="H80">
            <v>0</v>
          </cell>
          <cell r="I80">
            <v>0</v>
          </cell>
          <cell r="J80">
            <v>0</v>
          </cell>
          <cell r="K80">
            <v>0</v>
          </cell>
          <cell r="L80">
            <v>0</v>
          </cell>
          <cell r="M80">
            <v>0</v>
          </cell>
          <cell r="N80">
            <v>0</v>
          </cell>
        </row>
        <row r="81">
          <cell r="A81" t="str">
            <v>INTERESES DEVENGADOS A COBRAR ME</v>
          </cell>
          <cell r="F81">
            <v>0</v>
          </cell>
          <cell r="G81">
            <v>0</v>
          </cell>
          <cell r="H81">
            <v>0</v>
          </cell>
          <cell r="I81">
            <v>0</v>
          </cell>
          <cell r="J81">
            <v>23281.412</v>
          </cell>
          <cell r="K81">
            <v>17783.25</v>
          </cell>
          <cell r="L81">
            <v>23507.38</v>
          </cell>
          <cell r="M81">
            <v>25972.826000000001</v>
          </cell>
          <cell r="N81">
            <v>26038.426499999998</v>
          </cell>
        </row>
        <row r="82">
          <cell r="A82" t="str">
            <v>OTROS ACTIVOS</v>
          </cell>
          <cell r="F82">
            <v>384615.9159999991</v>
          </cell>
          <cell r="G82">
            <v>376193.57300000032</v>
          </cell>
          <cell r="H82">
            <v>384598.27599999995</v>
          </cell>
          <cell r="I82">
            <v>393843.50400000013</v>
          </cell>
          <cell r="J82">
            <v>405216.30000000115</v>
          </cell>
          <cell r="K82">
            <v>380795.01</v>
          </cell>
          <cell r="L82">
            <v>401678.82599999994</v>
          </cell>
          <cell r="M82">
            <v>386020.93000000203</v>
          </cell>
          <cell r="N82">
            <v>376842.82249999919</v>
          </cell>
        </row>
        <row r="83">
          <cell r="A83" t="str">
            <v>OTROS ACTIVOS EN MN</v>
          </cell>
          <cell r="F83">
            <v>365459</v>
          </cell>
          <cell r="G83">
            <v>359332.83600000013</v>
          </cell>
          <cell r="H83">
            <v>360031.83600000013</v>
          </cell>
          <cell r="I83">
            <v>360404</v>
          </cell>
          <cell r="J83">
            <v>367228</v>
          </cell>
          <cell r="K83">
            <v>367280</v>
          </cell>
          <cell r="L83">
            <v>368882</v>
          </cell>
          <cell r="M83">
            <v>368958</v>
          </cell>
          <cell r="N83">
            <v>369155</v>
          </cell>
        </row>
        <row r="84">
          <cell r="A84" t="str">
            <v>OTROS ACTIVOS EN ME</v>
          </cell>
          <cell r="F84">
            <v>19156.915999999113</v>
          </cell>
          <cell r="G84">
            <v>16860.737000000179</v>
          </cell>
          <cell r="H84">
            <v>24566.439999999813</v>
          </cell>
          <cell r="I84">
            <v>33439.504000000139</v>
          </cell>
          <cell r="J84">
            <v>37988.300000001116</v>
          </cell>
          <cell r="K84">
            <v>13515.010000000222</v>
          </cell>
          <cell r="L84">
            <v>32796.825999999783</v>
          </cell>
          <cell r="M84">
            <v>17062.930000001692</v>
          </cell>
          <cell r="N84">
            <v>7687.8224999991808</v>
          </cell>
        </row>
        <row r="86">
          <cell r="A86" t="str">
            <v>TOTAL ACTIVOS</v>
          </cell>
          <cell r="F86">
            <v>3795333.5959999994</v>
          </cell>
          <cell r="G86">
            <v>3797674.7409999999</v>
          </cell>
          <cell r="H86">
            <v>3856412.9159999997</v>
          </cell>
          <cell r="I86">
            <v>3981361.2</v>
          </cell>
          <cell r="J86">
            <v>4187735.7950000009</v>
          </cell>
          <cell r="K86">
            <v>4349817.45</v>
          </cell>
          <cell r="L86">
            <v>4486449.4005000005</v>
          </cell>
          <cell r="M86">
            <v>4600248.3460000008</v>
          </cell>
          <cell r="N86">
            <v>4615363.3594999993</v>
          </cell>
        </row>
        <row r="88">
          <cell r="A88" t="str">
            <v>BASE MONETARIA AMPLIADA</v>
          </cell>
          <cell r="F88">
            <v>1757136.7760000001</v>
          </cell>
          <cell r="G88">
            <v>1563146.932</v>
          </cell>
          <cell r="H88">
            <v>1584775.3960000002</v>
          </cell>
          <cell r="I88">
            <v>1623639.0719999999</v>
          </cell>
          <cell r="J88">
            <v>1738535.149</v>
          </cell>
          <cell r="K88">
            <v>1831048.9750000001</v>
          </cell>
          <cell r="L88">
            <v>1809021.6214999999</v>
          </cell>
          <cell r="M88">
            <v>1813959.3020000001</v>
          </cell>
          <cell r="N88">
            <v>1801767.7849999999</v>
          </cell>
        </row>
        <row r="89">
          <cell r="A89" t="str">
            <v>BASE MONETARIA</v>
          </cell>
          <cell r="F89">
            <v>1332560</v>
          </cell>
          <cell r="G89">
            <v>1148108.8360000001</v>
          </cell>
          <cell r="H89">
            <v>1154337.8360000001</v>
          </cell>
          <cell r="I89">
            <v>1209564</v>
          </cell>
          <cell r="J89">
            <v>1327143</v>
          </cell>
          <cell r="K89">
            <v>1431535</v>
          </cell>
          <cell r="L89">
            <v>1419945</v>
          </cell>
          <cell r="M89">
            <v>1437083</v>
          </cell>
          <cell r="N89">
            <v>1421663</v>
          </cell>
        </row>
        <row r="90">
          <cell r="A90" t="str">
            <v>BILLETES Y MONEDAS EMITIDOS</v>
          </cell>
          <cell r="F90">
            <v>870031</v>
          </cell>
          <cell r="G90">
            <v>706516</v>
          </cell>
          <cell r="H90">
            <v>711993</v>
          </cell>
          <cell r="I90">
            <v>750958</v>
          </cell>
          <cell r="J90">
            <v>811746</v>
          </cell>
          <cell r="K90">
            <v>837230</v>
          </cell>
          <cell r="L90">
            <v>842195</v>
          </cell>
          <cell r="M90">
            <v>835466</v>
          </cell>
          <cell r="N90">
            <v>806549</v>
          </cell>
        </row>
        <row r="91">
          <cell r="A91" t="str">
            <v>DEPÓSITOS BANCARIOS EN MN</v>
          </cell>
          <cell r="F91">
            <v>438448</v>
          </cell>
          <cell r="G91">
            <v>416340.83600000001</v>
          </cell>
          <cell r="H91">
            <v>415652.83600000001</v>
          </cell>
          <cell r="I91">
            <v>429711</v>
          </cell>
          <cell r="J91">
            <v>484805</v>
          </cell>
          <cell r="K91">
            <v>561528</v>
          </cell>
          <cell r="L91">
            <v>536707</v>
          </cell>
          <cell r="M91">
            <v>556723</v>
          </cell>
          <cell r="N91">
            <v>568762</v>
          </cell>
        </row>
        <row r="92">
          <cell r="A92" t="str">
            <v>DEPÓSITOS ENCAJE LEGAL MN</v>
          </cell>
          <cell r="F92">
            <v>355403</v>
          </cell>
          <cell r="G92">
            <v>362191.83600000001</v>
          </cell>
          <cell r="H92">
            <v>362050.83600000001</v>
          </cell>
          <cell r="I92">
            <v>373171</v>
          </cell>
          <cell r="J92">
            <v>390332</v>
          </cell>
          <cell r="K92">
            <v>409543</v>
          </cell>
          <cell r="L92">
            <v>398768</v>
          </cell>
          <cell r="M92">
            <v>420331</v>
          </cell>
          <cell r="N92">
            <v>420944</v>
          </cell>
        </row>
        <row r="93">
          <cell r="A93" t="str">
            <v>OTROS DEPÓSITOS ENCAJE MN</v>
          </cell>
          <cell r="F93">
            <v>83045</v>
          </cell>
          <cell r="G93">
            <v>54149</v>
          </cell>
          <cell r="H93">
            <v>53602</v>
          </cell>
          <cell r="I93">
            <v>56540</v>
          </cell>
          <cell r="J93">
            <v>94473</v>
          </cell>
          <cell r="K93">
            <v>151985</v>
          </cell>
          <cell r="L93">
            <v>137939</v>
          </cell>
          <cell r="M93">
            <v>136392</v>
          </cell>
          <cell r="N93">
            <v>147818</v>
          </cell>
        </row>
        <row r="94">
          <cell r="A94" t="str">
            <v>DEPÓSITOS EN CUENTA CORRIENTE MN</v>
          </cell>
          <cell r="F94">
            <v>42616</v>
          </cell>
          <cell r="G94">
            <v>10185</v>
          </cell>
          <cell r="H94">
            <v>13706</v>
          </cell>
          <cell r="I94">
            <v>15037</v>
          </cell>
          <cell r="J94">
            <v>44555</v>
          </cell>
          <cell r="K94">
            <v>96672</v>
          </cell>
          <cell r="L94">
            <v>91629</v>
          </cell>
          <cell r="M94">
            <v>97091</v>
          </cell>
          <cell r="N94">
            <v>99100</v>
          </cell>
        </row>
        <row r="95">
          <cell r="A95" t="str">
            <v>ENCAJE ESPECIAL MN</v>
          </cell>
          <cell r="F95">
            <v>38075</v>
          </cell>
          <cell r="G95">
            <v>41610</v>
          </cell>
          <cell r="H95">
            <v>37542</v>
          </cell>
          <cell r="I95">
            <v>39149</v>
          </cell>
          <cell r="J95">
            <v>47564</v>
          </cell>
          <cell r="K95">
            <v>52959</v>
          </cell>
          <cell r="L95">
            <v>43956</v>
          </cell>
          <cell r="M95">
            <v>36947</v>
          </cell>
          <cell r="N95">
            <v>46364</v>
          </cell>
        </row>
        <row r="96">
          <cell r="A96" t="str">
            <v>OTROS DEPÓSITOS  MN</v>
          </cell>
          <cell r="F96">
            <v>2354</v>
          </cell>
          <cell r="G96">
            <v>2354</v>
          </cell>
          <cell r="H96">
            <v>2354</v>
          </cell>
          <cell r="I96">
            <v>2354</v>
          </cell>
          <cell r="J96">
            <v>2354</v>
          </cell>
          <cell r="K96">
            <v>2354</v>
          </cell>
          <cell r="L96">
            <v>2354</v>
          </cell>
          <cell r="M96">
            <v>2354</v>
          </cell>
          <cell r="N96">
            <v>2354</v>
          </cell>
        </row>
        <row r="97">
          <cell r="A97" t="str">
            <v>DEP. DE SOC. NO MONETARIAS DE DEPÓSITO EN MN</v>
          </cell>
          <cell r="F97">
            <v>24081</v>
          </cell>
          <cell r="G97">
            <v>25252</v>
          </cell>
          <cell r="H97">
            <v>26692</v>
          </cell>
          <cell r="I97">
            <v>28895</v>
          </cell>
          <cell r="J97">
            <v>30592</v>
          </cell>
          <cell r="K97">
            <v>32777</v>
          </cell>
          <cell r="L97">
            <v>41043</v>
          </cell>
          <cell r="M97">
            <v>44894</v>
          </cell>
          <cell r="N97">
            <v>46352</v>
          </cell>
        </row>
        <row r="98">
          <cell r="A98" t="str">
            <v>DEPÓSITOS BANCARIOS EN ME</v>
          </cell>
          <cell r="F98">
            <v>424576.77600000001</v>
          </cell>
          <cell r="G98">
            <v>415038.09600000002</v>
          </cell>
          <cell r="H98">
            <v>430437.56</v>
          </cell>
          <cell r="I98">
            <v>414075.07199999999</v>
          </cell>
          <cell r="J98">
            <v>411392.14899999998</v>
          </cell>
          <cell r="K98">
            <v>399513.97500000003</v>
          </cell>
          <cell r="L98">
            <v>389076.62150000001</v>
          </cell>
          <cell r="M98">
            <v>376876.30200000003</v>
          </cell>
          <cell r="N98">
            <v>379558.098</v>
          </cell>
        </row>
        <row r="99">
          <cell r="A99" t="str">
            <v>DEPÓSITOS EN CUENTA CORRIENTE ME</v>
          </cell>
          <cell r="F99">
            <v>18343.416000000001</v>
          </cell>
          <cell r="G99">
            <v>7542.6779999999999</v>
          </cell>
          <cell r="H99">
            <v>14496.16</v>
          </cell>
          <cell r="I99">
            <v>12475.151999999998</v>
          </cell>
          <cell r="J99">
            <v>12726.49</v>
          </cell>
          <cell r="K99">
            <v>12238.02</v>
          </cell>
          <cell r="L99">
            <v>21056.4015</v>
          </cell>
          <cell r="M99">
            <v>10783.51</v>
          </cell>
          <cell r="N99">
            <v>14135.201999999999</v>
          </cell>
        </row>
        <row r="100">
          <cell r="A100" t="str">
            <v>DEPÓSITOS ENCAJE LEGAL ME</v>
          </cell>
          <cell r="F100">
            <v>406233.36</v>
          </cell>
          <cell r="G100">
            <v>407495.41800000001</v>
          </cell>
          <cell r="H100">
            <v>415941.4</v>
          </cell>
          <cell r="I100">
            <v>401599.92</v>
          </cell>
          <cell r="J100">
            <v>398665.65899999999</v>
          </cell>
          <cell r="K100">
            <v>387275.95500000002</v>
          </cell>
          <cell r="L100">
            <v>368020.22</v>
          </cell>
          <cell r="M100">
            <v>366092.79200000002</v>
          </cell>
          <cell r="N100">
            <v>365422.89600000001</v>
          </cell>
        </row>
        <row r="101">
          <cell r="A101" t="str">
            <v>DEP. DE SOC. NO MONETARIAS DE DEPÓSITO EN ME</v>
          </cell>
          <cell r="F101">
            <v>0</v>
          </cell>
          <cell r="G101">
            <v>0</v>
          </cell>
          <cell r="H101">
            <v>0</v>
          </cell>
          <cell r="I101">
            <v>0</v>
          </cell>
          <cell r="J101">
            <v>0</v>
          </cell>
          <cell r="K101">
            <v>0</v>
          </cell>
          <cell r="L101">
            <v>0</v>
          </cell>
          <cell r="M101">
            <v>0</v>
          </cell>
          <cell r="N101">
            <v>546.68700000000001</v>
          </cell>
        </row>
        <row r="103">
          <cell r="A103" t="str">
            <v>OPERACIONES DE CALL MONEY (PASIVOS)</v>
          </cell>
          <cell r="F103">
            <v>0</v>
          </cell>
          <cell r="G103">
            <v>0</v>
          </cell>
          <cell r="H103">
            <v>0</v>
          </cell>
          <cell r="I103">
            <v>0</v>
          </cell>
          <cell r="J103">
            <v>0</v>
          </cell>
          <cell r="K103">
            <v>0</v>
          </cell>
          <cell r="L103">
            <v>29300</v>
          </cell>
          <cell r="M103">
            <v>0</v>
          </cell>
          <cell r="N103">
            <v>0</v>
          </cell>
        </row>
        <row r="105">
          <cell r="A105" t="str">
            <v>OBLIG./TITULOS,VALORES EMITIDOS Y LRM</v>
          </cell>
          <cell r="F105">
            <v>35416</v>
          </cell>
          <cell r="G105">
            <v>64309</v>
          </cell>
          <cell r="H105">
            <v>53887</v>
          </cell>
          <cell r="I105">
            <v>50087</v>
          </cell>
          <cell r="J105">
            <v>50960</v>
          </cell>
          <cell r="K105">
            <v>80648</v>
          </cell>
          <cell r="L105">
            <v>144960</v>
          </cell>
          <cell r="M105">
            <v>203676</v>
          </cell>
          <cell r="N105">
            <v>252265</v>
          </cell>
        </row>
        <row r="107">
          <cell r="A107" t="str">
            <v>OBLIGACIONES CON SOC. NO MONETARIAS DE DEPÓSITO</v>
          </cell>
          <cell r="F107">
            <v>0</v>
          </cell>
          <cell r="G107">
            <v>0</v>
          </cell>
          <cell r="H107">
            <v>0</v>
          </cell>
          <cell r="I107">
            <v>0</v>
          </cell>
          <cell r="J107">
            <v>0</v>
          </cell>
          <cell r="K107">
            <v>0</v>
          </cell>
          <cell r="L107">
            <v>0</v>
          </cell>
          <cell r="M107">
            <v>0</v>
          </cell>
          <cell r="N107">
            <v>0</v>
          </cell>
        </row>
        <row r="108">
          <cell r="A108" t="str">
            <v>OBLIGACIONES CON SOC. NO MONET. DE DEPÓSITO EN MN</v>
          </cell>
          <cell r="F108">
            <v>0</v>
          </cell>
          <cell r="G108">
            <v>0</v>
          </cell>
          <cell r="H108">
            <v>0</v>
          </cell>
          <cell r="I108">
            <v>0</v>
          </cell>
          <cell r="J108">
            <v>0</v>
          </cell>
          <cell r="K108">
            <v>0</v>
          </cell>
          <cell r="L108">
            <v>0</v>
          </cell>
          <cell r="M108">
            <v>0</v>
          </cell>
          <cell r="N108">
            <v>0</v>
          </cell>
        </row>
        <row r="109">
          <cell r="A109" t="str">
            <v>OBLIGACIONES CON SOC. NO MONET. DE DEPÓSITO EN ME</v>
          </cell>
          <cell r="F109">
            <v>0</v>
          </cell>
          <cell r="G109">
            <v>0</v>
          </cell>
          <cell r="H109">
            <v>0</v>
          </cell>
          <cell r="I109">
            <v>0</v>
          </cell>
          <cell r="J109">
            <v>0</v>
          </cell>
          <cell r="K109">
            <v>0</v>
          </cell>
          <cell r="L109">
            <v>0</v>
          </cell>
          <cell r="M109">
            <v>0</v>
          </cell>
          <cell r="N109">
            <v>0</v>
          </cell>
        </row>
        <row r="111">
          <cell r="A111" t="str">
            <v>OBLIGACIONES CON SOC. NO DEPOSITARIAS</v>
          </cell>
          <cell r="F111">
            <v>18618.268</v>
          </cell>
          <cell r="G111">
            <v>17303.529000000002</v>
          </cell>
          <cell r="H111">
            <v>15642.72</v>
          </cell>
          <cell r="I111">
            <v>17063.464</v>
          </cell>
          <cell r="J111">
            <v>15387.415999999999</v>
          </cell>
          <cell r="K111">
            <v>15608.32</v>
          </cell>
          <cell r="L111">
            <v>21462.894</v>
          </cell>
          <cell r="M111">
            <v>23730.067999999999</v>
          </cell>
          <cell r="N111">
            <v>19986.967000000001</v>
          </cell>
        </row>
        <row r="112">
          <cell r="A112" t="str">
            <v>OBLIGACIONES CON SOC. NO DEPOSITARIAS EN MN</v>
          </cell>
          <cell r="F112">
            <v>17258</v>
          </cell>
          <cell r="G112">
            <v>15927</v>
          </cell>
          <cell r="H112">
            <v>14257</v>
          </cell>
          <cell r="I112">
            <v>16969</v>
          </cell>
          <cell r="J112">
            <v>15293</v>
          </cell>
          <cell r="K112">
            <v>15514</v>
          </cell>
          <cell r="L112">
            <v>21172</v>
          </cell>
          <cell r="M112">
            <v>22751</v>
          </cell>
          <cell r="N112">
            <v>18811</v>
          </cell>
        </row>
        <row r="113">
          <cell r="A113" t="str">
            <v>OBLIGACIONES CON SOC. NO DEPOSITARIAS EN ME</v>
          </cell>
          <cell r="F113">
            <v>1360.268</v>
          </cell>
          <cell r="G113">
            <v>1376.529</v>
          </cell>
          <cell r="H113">
            <v>1385.72</v>
          </cell>
          <cell r="I113">
            <v>94.463999999999999</v>
          </cell>
          <cell r="J113">
            <v>94.415999999999997</v>
          </cell>
          <cell r="K113">
            <v>94.32</v>
          </cell>
          <cell r="L113">
            <v>290.89400000000001</v>
          </cell>
          <cell r="M113">
            <v>979.06799999999998</v>
          </cell>
          <cell r="N113">
            <v>1175.9669999999999</v>
          </cell>
        </row>
        <row r="115">
          <cell r="A115" t="str">
            <v>OBLIGACIONES CON INST. FIN. EN LIQUIDACIÓN</v>
          </cell>
          <cell r="F115">
            <v>0</v>
          </cell>
          <cell r="G115">
            <v>0</v>
          </cell>
          <cell r="H115">
            <v>0</v>
          </cell>
          <cell r="I115">
            <v>0</v>
          </cell>
          <cell r="J115">
            <v>0</v>
          </cell>
          <cell r="K115">
            <v>0</v>
          </cell>
          <cell r="L115">
            <v>0</v>
          </cell>
          <cell r="M115">
            <v>0</v>
          </cell>
          <cell r="N115">
            <v>0</v>
          </cell>
        </row>
        <row r="116">
          <cell r="A116" t="str">
            <v>OBLIGACIONES CON INST. FIN. EN LIQUIDACIÓN EN MN</v>
          </cell>
          <cell r="F116">
            <v>0</v>
          </cell>
          <cell r="G116">
            <v>0</v>
          </cell>
          <cell r="H116">
            <v>0</v>
          </cell>
          <cell r="I116">
            <v>0</v>
          </cell>
          <cell r="J116">
            <v>0</v>
          </cell>
          <cell r="K116">
            <v>0</v>
          </cell>
          <cell r="L116">
            <v>0</v>
          </cell>
          <cell r="M116">
            <v>0</v>
          </cell>
          <cell r="N116">
            <v>0</v>
          </cell>
        </row>
        <row r="117">
          <cell r="A117" t="str">
            <v>OBLIG. CON BANCOS COMERCIALES. EN LIQUIDACIÓN MN</v>
          </cell>
          <cell r="F117">
            <v>0</v>
          </cell>
          <cell r="G117">
            <v>0</v>
          </cell>
          <cell r="H117">
            <v>0</v>
          </cell>
          <cell r="I117">
            <v>0</v>
          </cell>
          <cell r="J117">
            <v>0</v>
          </cell>
          <cell r="K117">
            <v>0</v>
          </cell>
          <cell r="L117">
            <v>0</v>
          </cell>
          <cell r="M117">
            <v>0</v>
          </cell>
          <cell r="N117">
            <v>0</v>
          </cell>
        </row>
        <row r="118">
          <cell r="A118" t="str">
            <v>OBLIG. CON  EMPRESAS FIN.. EN LIQUIDACIÓN MN</v>
          </cell>
          <cell r="F118">
            <v>0</v>
          </cell>
          <cell r="G118">
            <v>0</v>
          </cell>
          <cell r="H118">
            <v>0</v>
          </cell>
          <cell r="I118">
            <v>0</v>
          </cell>
          <cell r="J118">
            <v>0</v>
          </cell>
          <cell r="K118">
            <v>0</v>
          </cell>
          <cell r="L118">
            <v>0</v>
          </cell>
          <cell r="M118">
            <v>0</v>
          </cell>
          <cell r="N118">
            <v>0</v>
          </cell>
        </row>
        <row r="119">
          <cell r="A119" t="str">
            <v>OBLIGACIONES CON INST. FIN. EN LIQUIDACIÓN EN ME</v>
          </cell>
          <cell r="F119">
            <v>0</v>
          </cell>
          <cell r="G119">
            <v>0</v>
          </cell>
          <cell r="H119">
            <v>0</v>
          </cell>
          <cell r="I119">
            <v>0</v>
          </cell>
          <cell r="J119">
            <v>0</v>
          </cell>
          <cell r="K119">
            <v>0</v>
          </cell>
          <cell r="L119">
            <v>0</v>
          </cell>
          <cell r="M119">
            <v>0</v>
          </cell>
          <cell r="N119">
            <v>0</v>
          </cell>
        </row>
        <row r="120">
          <cell r="A120" t="str">
            <v>OBLIG. CON BANCOS COMERCIALES. EN LIQUIDACIÓN ME</v>
          </cell>
          <cell r="F120">
            <v>0</v>
          </cell>
          <cell r="G120">
            <v>0</v>
          </cell>
          <cell r="H120">
            <v>0</v>
          </cell>
          <cell r="I120">
            <v>0</v>
          </cell>
          <cell r="J120">
            <v>0</v>
          </cell>
          <cell r="K120">
            <v>0</v>
          </cell>
          <cell r="L120">
            <v>0</v>
          </cell>
          <cell r="M120">
            <v>0</v>
          </cell>
          <cell r="N120">
            <v>0</v>
          </cell>
        </row>
        <row r="121">
          <cell r="A121" t="str">
            <v>OBLIG. CON  EMPRESAS FIN.. EN LIQUIDACIÓN ME</v>
          </cell>
          <cell r="F121">
            <v>0</v>
          </cell>
          <cell r="G121">
            <v>0</v>
          </cell>
          <cell r="H121">
            <v>0</v>
          </cell>
          <cell r="I121">
            <v>0</v>
          </cell>
          <cell r="J121">
            <v>0</v>
          </cell>
          <cell r="K121">
            <v>0</v>
          </cell>
          <cell r="L121">
            <v>0</v>
          </cell>
          <cell r="M121">
            <v>0</v>
          </cell>
          <cell r="N121">
            <v>0</v>
          </cell>
        </row>
        <row r="123">
          <cell r="A123" t="str">
            <v>DEPÓSITOS DE LA ADMINISTRACION CENTRAL</v>
          </cell>
          <cell r="F123">
            <v>392274.96</v>
          </cell>
          <cell r="G123">
            <v>453865.53</v>
          </cell>
          <cell r="H123">
            <v>470877.68</v>
          </cell>
          <cell r="I123">
            <v>476381.304</v>
          </cell>
          <cell r="J123">
            <v>505314.88600000006</v>
          </cell>
          <cell r="K123">
            <v>637217.51</v>
          </cell>
          <cell r="L123">
            <v>652644.59200000006</v>
          </cell>
          <cell r="M123">
            <v>722191.1</v>
          </cell>
          <cell r="N123">
            <v>732167.21850000008</v>
          </cell>
        </row>
        <row r="124">
          <cell r="A124" t="str">
            <v>DEPÓSITOS DE LA ADMINIST.CENTRAL EN MN</v>
          </cell>
          <cell r="F124">
            <v>209899</v>
          </cell>
          <cell r="G124">
            <v>278655</v>
          </cell>
          <cell r="H124">
            <v>293972</v>
          </cell>
          <cell r="I124">
            <v>286365</v>
          </cell>
          <cell r="J124">
            <v>329351</v>
          </cell>
          <cell r="K124">
            <v>420647</v>
          </cell>
          <cell r="L124">
            <v>472479</v>
          </cell>
          <cell r="M124">
            <v>530801</v>
          </cell>
          <cell r="N124">
            <v>518037</v>
          </cell>
        </row>
        <row r="125">
          <cell r="A125" t="str">
            <v>DEPÓSITOS DE LA ADMINIST.CENTRAL EN ME</v>
          </cell>
          <cell r="F125">
            <v>182375.96</v>
          </cell>
          <cell r="G125">
            <v>175210.53</v>
          </cell>
          <cell r="H125">
            <v>176905.68</v>
          </cell>
          <cell r="I125">
            <v>190016.30400000003</v>
          </cell>
          <cell r="J125">
            <v>175963.88600000003</v>
          </cell>
          <cell r="K125">
            <v>216570.51</v>
          </cell>
          <cell r="L125">
            <v>180165.59200000003</v>
          </cell>
          <cell r="M125">
            <v>191390.1</v>
          </cell>
          <cell r="N125">
            <v>214130.21850000002</v>
          </cell>
        </row>
        <row r="127">
          <cell r="A127" t="str">
            <v>DEPÓSITOS DEL SEGURO SOCIAL</v>
          </cell>
          <cell r="F127">
            <v>2643</v>
          </cell>
          <cell r="G127">
            <v>2543</v>
          </cell>
          <cell r="H127">
            <v>1935</v>
          </cell>
          <cell r="I127">
            <v>1460</v>
          </cell>
          <cell r="J127">
            <v>1151</v>
          </cell>
          <cell r="K127">
            <v>3173</v>
          </cell>
          <cell r="L127">
            <v>1921</v>
          </cell>
          <cell r="M127">
            <v>1954</v>
          </cell>
          <cell r="N127">
            <v>2385</v>
          </cell>
        </row>
        <row r="128">
          <cell r="A128" t="str">
            <v>DEPÓSITOS DEL SEGURO SOCIAL EN MN</v>
          </cell>
          <cell r="F128">
            <v>2643</v>
          </cell>
          <cell r="G128">
            <v>2543</v>
          </cell>
          <cell r="H128">
            <v>1935</v>
          </cell>
          <cell r="I128">
            <v>1460</v>
          </cell>
          <cell r="J128">
            <v>1151</v>
          </cell>
          <cell r="K128">
            <v>3173</v>
          </cell>
          <cell r="L128">
            <v>1921</v>
          </cell>
          <cell r="M128">
            <v>1954</v>
          </cell>
          <cell r="N128">
            <v>2385</v>
          </cell>
        </row>
        <row r="129">
          <cell r="A129" t="str">
            <v>DEPÓSITOS DEL SEGURO SOCIAL EN ME</v>
          </cell>
          <cell r="F129">
            <v>0</v>
          </cell>
          <cell r="G129">
            <v>0</v>
          </cell>
          <cell r="H129">
            <v>0</v>
          </cell>
          <cell r="I129">
            <v>0</v>
          </cell>
          <cell r="J129">
            <v>0</v>
          </cell>
          <cell r="K129">
            <v>0</v>
          </cell>
          <cell r="L129">
            <v>0</v>
          </cell>
          <cell r="M129">
            <v>0</v>
          </cell>
          <cell r="N129">
            <v>0</v>
          </cell>
        </row>
        <row r="131">
          <cell r="A131" t="str">
            <v>DEPÓSITOS DE AGENCIAS DESCENTRALIZADAS</v>
          </cell>
          <cell r="F131">
            <v>34619.96</v>
          </cell>
          <cell r="G131">
            <v>27504.965</v>
          </cell>
          <cell r="H131">
            <v>30036.959999999999</v>
          </cell>
          <cell r="I131">
            <v>31581.704000000002</v>
          </cell>
          <cell r="J131">
            <v>35588.436000000002</v>
          </cell>
          <cell r="K131">
            <v>38605.71</v>
          </cell>
          <cell r="L131">
            <v>43733.857000000004</v>
          </cell>
          <cell r="M131">
            <v>41582.97</v>
          </cell>
          <cell r="N131">
            <v>44775.1175</v>
          </cell>
        </row>
        <row r="132">
          <cell r="A132" t="str">
            <v>DEPÓSITOS DE AGENCIAS DESCENTRALIZ. EN MN</v>
          </cell>
          <cell r="F132">
            <v>34543</v>
          </cell>
          <cell r="G132">
            <v>27320</v>
          </cell>
          <cell r="H132">
            <v>29839</v>
          </cell>
          <cell r="I132">
            <v>31379</v>
          </cell>
          <cell r="J132">
            <v>35376</v>
          </cell>
          <cell r="K132">
            <v>38028</v>
          </cell>
          <cell r="L132">
            <v>43156</v>
          </cell>
          <cell r="M132">
            <v>41003</v>
          </cell>
          <cell r="N132">
            <v>44195</v>
          </cell>
        </row>
        <row r="133">
          <cell r="A133" t="str">
            <v>DEPÓSITOS DE AGENCIAS DESCENTRALIZ. EN ME</v>
          </cell>
          <cell r="F133">
            <v>76.959999999999994</v>
          </cell>
          <cell r="G133">
            <v>184.965</v>
          </cell>
          <cell r="H133">
            <v>197.96</v>
          </cell>
          <cell r="I133">
            <v>202.70400000000001</v>
          </cell>
          <cell r="J133">
            <v>212.43600000000004</v>
          </cell>
          <cell r="K133">
            <v>577.71</v>
          </cell>
          <cell r="L133">
            <v>577.85700000000008</v>
          </cell>
          <cell r="M133">
            <v>579.97</v>
          </cell>
          <cell r="N133">
            <v>580.11749999999995</v>
          </cell>
        </row>
        <row r="135">
          <cell r="A135" t="str">
            <v>DEPÓSITOS DE GOBIERNOS LOCALES</v>
          </cell>
          <cell r="F135">
            <v>47</v>
          </cell>
          <cell r="G135">
            <v>38</v>
          </cell>
          <cell r="H135">
            <v>78</v>
          </cell>
          <cell r="I135">
            <v>94</v>
          </cell>
          <cell r="J135">
            <v>82</v>
          </cell>
          <cell r="K135">
            <v>93</v>
          </cell>
          <cell r="L135">
            <v>130</v>
          </cell>
          <cell r="M135">
            <v>110</v>
          </cell>
          <cell r="N135">
            <v>116</v>
          </cell>
        </row>
        <row r="136">
          <cell r="A136" t="str">
            <v>DEPÓSITOS DE GOBIERNOS LOCALES EN MN</v>
          </cell>
          <cell r="F136">
            <v>47</v>
          </cell>
          <cell r="G136">
            <v>38</v>
          </cell>
          <cell r="H136">
            <v>78</v>
          </cell>
          <cell r="I136">
            <v>94</v>
          </cell>
          <cell r="J136">
            <v>82</v>
          </cell>
          <cell r="K136">
            <v>93</v>
          </cell>
          <cell r="L136">
            <v>130</v>
          </cell>
          <cell r="M136">
            <v>110</v>
          </cell>
          <cell r="N136">
            <v>116</v>
          </cell>
        </row>
        <row r="137">
          <cell r="A137" t="str">
            <v>DEPÓSITOS DE GOBIERNOS LOCALES EN ME</v>
          </cell>
          <cell r="F137">
            <v>0</v>
          </cell>
          <cell r="G137">
            <v>0</v>
          </cell>
          <cell r="H137">
            <v>0</v>
          </cell>
          <cell r="I137">
            <v>0</v>
          </cell>
          <cell r="J137">
            <v>0</v>
          </cell>
          <cell r="K137">
            <v>0</v>
          </cell>
          <cell r="L137">
            <v>0</v>
          </cell>
          <cell r="M137">
            <v>0</v>
          </cell>
          <cell r="N137">
            <v>0</v>
          </cell>
        </row>
        <row r="139">
          <cell r="A139" t="str">
            <v>DEPÓSITOS DE EMPRESAS PUBLICAS</v>
          </cell>
          <cell r="F139">
            <v>58612.88</v>
          </cell>
          <cell r="G139">
            <v>68135.61</v>
          </cell>
          <cell r="H139">
            <v>75443.039999999994</v>
          </cell>
          <cell r="I139">
            <v>63143.023999999998</v>
          </cell>
          <cell r="J139">
            <v>79123.75</v>
          </cell>
          <cell r="K139">
            <v>70247.175000000003</v>
          </cell>
          <cell r="L139">
            <v>89905.185499999992</v>
          </cell>
          <cell r="M139">
            <v>87761.671999999991</v>
          </cell>
          <cell r="N139">
            <v>105929.07949999999</v>
          </cell>
        </row>
        <row r="140">
          <cell r="A140" t="str">
            <v>DEPÓSITOS DE EMPRESAS PUBLICAS EN MN</v>
          </cell>
          <cell r="F140">
            <v>29041</v>
          </cell>
          <cell r="G140">
            <v>43545</v>
          </cell>
          <cell r="H140">
            <v>51484</v>
          </cell>
          <cell r="I140">
            <v>39344</v>
          </cell>
          <cell r="J140">
            <v>43226</v>
          </cell>
          <cell r="K140">
            <v>41961</v>
          </cell>
          <cell r="L140">
            <v>44225</v>
          </cell>
          <cell r="M140">
            <v>49637</v>
          </cell>
          <cell r="N140">
            <v>72650</v>
          </cell>
        </row>
        <row r="141">
          <cell r="A141" t="str">
            <v>DEPÓSITOS DE EMPRESAS PUBLICAS EN ME</v>
          </cell>
          <cell r="F141">
            <v>29571.88</v>
          </cell>
          <cell r="G141">
            <v>24590.61</v>
          </cell>
          <cell r="H141">
            <v>23959.040000000001</v>
          </cell>
          <cell r="I141">
            <v>23799.023999999998</v>
          </cell>
          <cell r="J141">
            <v>35897.75</v>
          </cell>
          <cell r="K141">
            <v>28286.175000000003</v>
          </cell>
          <cell r="L141">
            <v>45680.1855</v>
          </cell>
          <cell r="M141">
            <v>38124.671999999999</v>
          </cell>
          <cell r="N141">
            <v>33279.0795</v>
          </cell>
        </row>
        <row r="143">
          <cell r="A143" t="str">
            <v>DEPÓSITOS DEL SECTOR PRIVADO</v>
          </cell>
          <cell r="F143">
            <v>26767.556</v>
          </cell>
          <cell r="G143">
            <v>23393.432000000001</v>
          </cell>
          <cell r="H143">
            <v>23639.759999999998</v>
          </cell>
          <cell r="I143">
            <v>21452.552</v>
          </cell>
          <cell r="J143">
            <v>22266.288</v>
          </cell>
          <cell r="K143">
            <v>31753.119999999999</v>
          </cell>
          <cell r="L143">
            <v>24818.1005</v>
          </cell>
          <cell r="M143">
            <v>24136.083999999999</v>
          </cell>
          <cell r="N143">
            <v>24789.534500000002</v>
          </cell>
        </row>
        <row r="144">
          <cell r="A144" t="str">
            <v>DEPÓSITOS DEL SECTOR PRIVADO MN</v>
          </cell>
          <cell r="F144">
            <v>298</v>
          </cell>
          <cell r="G144">
            <v>232</v>
          </cell>
          <cell r="H144">
            <v>146</v>
          </cell>
          <cell r="I144">
            <v>133</v>
          </cell>
          <cell r="J144">
            <v>130</v>
          </cell>
          <cell r="K144">
            <v>136</v>
          </cell>
          <cell r="L144">
            <v>83</v>
          </cell>
          <cell r="M144">
            <v>78</v>
          </cell>
          <cell r="N144">
            <v>24</v>
          </cell>
        </row>
        <row r="145">
          <cell r="A145" t="str">
            <v>DEPÓSITOS DEL SECTOR PRIVADO ME</v>
          </cell>
          <cell r="F145">
            <v>0</v>
          </cell>
          <cell r="G145">
            <v>0</v>
          </cell>
          <cell r="H145">
            <v>0</v>
          </cell>
          <cell r="I145">
            <v>0</v>
          </cell>
          <cell r="J145">
            <v>0</v>
          </cell>
          <cell r="K145">
            <v>0</v>
          </cell>
          <cell r="L145">
            <v>0</v>
          </cell>
          <cell r="M145">
            <v>0</v>
          </cell>
          <cell r="N145">
            <v>0</v>
          </cell>
        </row>
        <row r="146">
          <cell r="A146" t="str">
            <v>DEP.RESTRING.,ESPEC.Y DE IMPORT. MN</v>
          </cell>
          <cell r="F146">
            <v>25952</v>
          </cell>
          <cell r="G146">
            <v>22663</v>
          </cell>
          <cell r="H146">
            <v>22992</v>
          </cell>
          <cell r="I146">
            <v>20800</v>
          </cell>
          <cell r="J146">
            <v>21617</v>
          </cell>
          <cell r="K146">
            <v>31287</v>
          </cell>
          <cell r="L146">
            <v>24399</v>
          </cell>
          <cell r="M146">
            <v>23716</v>
          </cell>
          <cell r="N146">
            <v>24386</v>
          </cell>
        </row>
        <row r="147">
          <cell r="A147" t="str">
            <v>DEP.RESTRING.,ESPEC.Y DE IMPORT. ME</v>
          </cell>
          <cell r="F147">
            <v>517.55600000000004</v>
          </cell>
          <cell r="G147">
            <v>498.43200000000002</v>
          </cell>
          <cell r="H147">
            <v>501.76</v>
          </cell>
          <cell r="I147">
            <v>519.55200000000002</v>
          </cell>
          <cell r="J147">
            <v>519.28800000000001</v>
          </cell>
          <cell r="K147">
            <v>330.12</v>
          </cell>
          <cell r="L147">
            <v>336.10050000000001</v>
          </cell>
          <cell r="M147">
            <v>342.084</v>
          </cell>
          <cell r="N147">
            <v>379.53450000000004</v>
          </cell>
        </row>
        <row r="149">
          <cell r="A149" t="str">
            <v>PASIVOS EXTERNOS TOTALES DE C/P</v>
          </cell>
          <cell r="F149">
            <v>902.35600000000011</v>
          </cell>
          <cell r="G149">
            <v>913.14300000000014</v>
          </cell>
          <cell r="H149">
            <v>6028.96</v>
          </cell>
          <cell r="I149">
            <v>936.76799999999992</v>
          </cell>
          <cell r="J149">
            <v>936.29200000000003</v>
          </cell>
          <cell r="K149">
            <v>899.97</v>
          </cell>
          <cell r="L149">
            <v>939.50900000000001</v>
          </cell>
          <cell r="M149">
            <v>939.74800000000005</v>
          </cell>
          <cell r="N149">
            <v>938.02049999999997</v>
          </cell>
        </row>
        <row r="150">
          <cell r="A150" t="str">
            <v>PASIVOS EXTERNOS EXIGIBLES ME</v>
          </cell>
          <cell r="F150">
            <v>21.163999999999998</v>
          </cell>
          <cell r="G150">
            <v>21.416999999999998</v>
          </cell>
          <cell r="H150">
            <v>5131.28</v>
          </cell>
          <cell r="I150">
            <v>35.423999999999999</v>
          </cell>
          <cell r="J150">
            <v>35.405999999999999</v>
          </cell>
          <cell r="K150">
            <v>0</v>
          </cell>
          <cell r="L150">
            <v>39.31</v>
          </cell>
          <cell r="M150">
            <v>39.32</v>
          </cell>
          <cell r="N150">
            <v>37.363500000000002</v>
          </cell>
        </row>
        <row r="151">
          <cell r="A151" t="str">
            <v>OTROS PASIVOS EXTERNOS DE C/P ME</v>
          </cell>
          <cell r="F151">
            <v>881.19200000000012</v>
          </cell>
          <cell r="G151">
            <v>891.72600000000011</v>
          </cell>
          <cell r="H151">
            <v>897.68</v>
          </cell>
          <cell r="I151">
            <v>901.34399999999994</v>
          </cell>
          <cell r="J151">
            <v>900.88600000000008</v>
          </cell>
          <cell r="K151">
            <v>899.97</v>
          </cell>
          <cell r="L151">
            <v>900.19900000000007</v>
          </cell>
          <cell r="M151">
            <v>900.428</v>
          </cell>
          <cell r="N151">
            <v>900.65699999999993</v>
          </cell>
        </row>
        <row r="153">
          <cell r="A153" t="str">
            <v>PASIVOS EXTERNOS DE MEDIANO Y LARGO PLAZO</v>
          </cell>
          <cell r="F153">
            <v>150413.764</v>
          </cell>
          <cell r="G153">
            <v>152402.85999999999</v>
          </cell>
          <cell r="H153">
            <v>156122.79999999999</v>
          </cell>
          <cell r="I153">
            <v>153717.84</v>
          </cell>
          <cell r="J153">
            <v>152489.821</v>
          </cell>
          <cell r="K153">
            <v>153703.29500000001</v>
          </cell>
          <cell r="L153">
            <v>154766.71100000001</v>
          </cell>
          <cell r="M153">
            <v>155717.18</v>
          </cell>
          <cell r="N153">
            <v>158504.54500000001</v>
          </cell>
        </row>
        <row r="154">
          <cell r="A154" t="str">
            <v>PASIVOS EXT. MED.Y LARGO PZO. MN</v>
          </cell>
          <cell r="F154">
            <v>0</v>
          </cell>
          <cell r="G154">
            <v>0</v>
          </cell>
          <cell r="H154">
            <v>0</v>
          </cell>
          <cell r="I154">
            <v>0</v>
          </cell>
          <cell r="J154">
            <v>0</v>
          </cell>
          <cell r="K154">
            <v>0</v>
          </cell>
          <cell r="L154">
            <v>0</v>
          </cell>
          <cell r="M154">
            <v>0</v>
          </cell>
          <cell r="N154">
            <v>0</v>
          </cell>
        </row>
        <row r="155">
          <cell r="A155" t="str">
            <v>PASIVOS EXT. MED.Y LARGO PZO. ME</v>
          </cell>
          <cell r="F155">
            <v>96990.763999999996</v>
          </cell>
          <cell r="G155">
            <v>98089.86</v>
          </cell>
          <cell r="H155">
            <v>98744.8</v>
          </cell>
          <cell r="I155">
            <v>99147.839999999997</v>
          </cell>
          <cell r="J155">
            <v>95916.820999999996</v>
          </cell>
          <cell r="K155">
            <v>95819.295000000013</v>
          </cell>
          <cell r="L155">
            <v>95841.71100000001</v>
          </cell>
          <cell r="M155">
            <v>95803.18</v>
          </cell>
          <cell r="N155">
            <v>95827.545000000013</v>
          </cell>
        </row>
        <row r="156">
          <cell r="A156" t="str">
            <v>DEPÓSITOS DE ORGANISMOS INTERNACIONALES MN</v>
          </cell>
          <cell r="F156">
            <v>53423</v>
          </cell>
          <cell r="G156">
            <v>54313</v>
          </cell>
          <cell r="H156">
            <v>57378</v>
          </cell>
          <cell r="I156">
            <v>54570</v>
          </cell>
          <cell r="J156">
            <v>56573</v>
          </cell>
          <cell r="K156">
            <v>57884</v>
          </cell>
          <cell r="L156">
            <v>58925</v>
          </cell>
          <cell r="M156">
            <v>59914</v>
          </cell>
          <cell r="N156">
            <v>62677</v>
          </cell>
        </row>
        <row r="158">
          <cell r="A158" t="str">
            <v>CAPITAL Y RESERVAS</v>
          </cell>
          <cell r="F158">
            <v>395464.70399999991</v>
          </cell>
          <cell r="G158">
            <v>396705.04300000001</v>
          </cell>
          <cell r="H158">
            <v>400536.48</v>
          </cell>
          <cell r="I158">
            <v>401425.72799999994</v>
          </cell>
          <cell r="J158">
            <v>421005.07799999992</v>
          </cell>
          <cell r="K158">
            <v>431341.7</v>
          </cell>
          <cell r="L158">
            <v>443535.321</v>
          </cell>
          <cell r="M158">
            <v>462815.93599999999</v>
          </cell>
          <cell r="N158">
            <v>467422.14600000001</v>
          </cell>
        </row>
        <row r="159">
          <cell r="A159" t="str">
            <v>CAPITAL Y RESERVAS MN</v>
          </cell>
          <cell r="F159">
            <v>357281</v>
          </cell>
          <cell r="G159">
            <v>357436</v>
          </cell>
          <cell r="H159">
            <v>360380</v>
          </cell>
          <cell r="I159">
            <v>359466</v>
          </cell>
          <cell r="J159">
            <v>378451</v>
          </cell>
          <cell r="K159">
            <v>388937</v>
          </cell>
          <cell r="L159">
            <v>401509</v>
          </cell>
          <cell r="M159">
            <v>420948</v>
          </cell>
          <cell r="N159">
            <v>427455</v>
          </cell>
        </row>
        <row r="160">
          <cell r="A160" t="str">
            <v>CAPITAL Y RESERVAS ME</v>
          </cell>
          <cell r="F160">
            <v>38183.703999999998</v>
          </cell>
          <cell r="G160">
            <v>39269.042999999998</v>
          </cell>
          <cell r="H160">
            <v>40156.480000000003</v>
          </cell>
          <cell r="I160">
            <v>41959.728000000003</v>
          </cell>
          <cell r="J160">
            <v>42554.078000000001</v>
          </cell>
          <cell r="K160">
            <v>42404.7</v>
          </cell>
          <cell r="L160">
            <v>42026.321000000004</v>
          </cell>
          <cell r="M160">
            <v>41867.936000000002</v>
          </cell>
          <cell r="N160">
            <v>39967.146000000001</v>
          </cell>
        </row>
        <row r="162">
          <cell r="A162" t="str">
            <v>PREVISIONES Y PROVISIONES</v>
          </cell>
          <cell r="F162">
            <v>1530</v>
          </cell>
          <cell r="G162">
            <v>1515</v>
          </cell>
          <cell r="H162">
            <v>1436</v>
          </cell>
          <cell r="I162">
            <v>1362</v>
          </cell>
          <cell r="J162">
            <v>1279</v>
          </cell>
          <cell r="K162">
            <v>1279</v>
          </cell>
          <cell r="L162">
            <v>1279</v>
          </cell>
          <cell r="M162">
            <v>1279</v>
          </cell>
          <cell r="N162">
            <v>1244</v>
          </cell>
        </row>
        <row r="163">
          <cell r="A163" t="str">
            <v>PREVISIONES Y PROVISIONES MN</v>
          </cell>
          <cell r="F163">
            <v>1530</v>
          </cell>
          <cell r="G163">
            <v>1515</v>
          </cell>
          <cell r="H163">
            <v>1436</v>
          </cell>
          <cell r="I163">
            <v>1362</v>
          </cell>
          <cell r="J163">
            <v>1279</v>
          </cell>
          <cell r="K163">
            <v>1279</v>
          </cell>
          <cell r="L163">
            <v>1279</v>
          </cell>
          <cell r="M163">
            <v>1279</v>
          </cell>
          <cell r="N163">
            <v>1244</v>
          </cell>
        </row>
        <row r="164">
          <cell r="A164" t="str">
            <v>PREVISIONES Y PROVISIONES ME</v>
          </cell>
          <cell r="F164">
            <v>0</v>
          </cell>
          <cell r="G164">
            <v>0</v>
          </cell>
          <cell r="H164">
            <v>0</v>
          </cell>
          <cell r="I164">
            <v>0</v>
          </cell>
          <cell r="J164">
            <v>0</v>
          </cell>
          <cell r="K164">
            <v>0</v>
          </cell>
          <cell r="L164">
            <v>0</v>
          </cell>
          <cell r="M164">
            <v>0</v>
          </cell>
          <cell r="N164">
            <v>0</v>
          </cell>
        </row>
        <row r="166">
          <cell r="A166" t="str">
            <v>PASIVOS NO CLASIFICADOS</v>
          </cell>
          <cell r="F166">
            <v>920886.37199999997</v>
          </cell>
          <cell r="G166">
            <v>1025898.6969999999</v>
          </cell>
          <cell r="H166">
            <v>1035973.12</v>
          </cell>
          <cell r="I166">
            <v>1139016.7439999999</v>
          </cell>
          <cell r="J166">
            <v>1163616.679</v>
          </cell>
          <cell r="K166">
            <v>1054198.675</v>
          </cell>
          <cell r="L166">
            <v>1068031.6089999999</v>
          </cell>
          <cell r="M166">
            <v>1060395.2860000001</v>
          </cell>
          <cell r="N166">
            <v>1003072.946</v>
          </cell>
        </row>
        <row r="167">
          <cell r="A167" t="str">
            <v>AJUSTES VALUACION (PASIVOS)</v>
          </cell>
          <cell r="F167">
            <v>0</v>
          </cell>
          <cell r="G167">
            <v>0</v>
          </cell>
          <cell r="H167">
            <v>0</v>
          </cell>
          <cell r="I167">
            <v>0</v>
          </cell>
          <cell r="J167">
            <v>0</v>
          </cell>
          <cell r="K167">
            <v>0</v>
          </cell>
          <cell r="L167">
            <v>0</v>
          </cell>
          <cell r="M167">
            <v>0</v>
          </cell>
          <cell r="N167">
            <v>0</v>
          </cell>
        </row>
        <row r="168">
          <cell r="A168" t="str">
            <v>CTAS.EN ME VALORIZ.AL T.C.CONTABLE</v>
          </cell>
          <cell r="F168">
            <v>789280.5959999999</v>
          </cell>
          <cell r="G168">
            <v>831592.90500000003</v>
          </cell>
          <cell r="H168">
            <v>835054.07999999996</v>
          </cell>
          <cell r="I168">
            <v>856129.2</v>
          </cell>
          <cell r="J168">
            <v>867220.79499999993</v>
          </cell>
          <cell r="K168">
            <v>800403.45</v>
          </cell>
          <cell r="L168">
            <v>775922.40050000011</v>
          </cell>
          <cell r="M168">
            <v>765621.34600000002</v>
          </cell>
          <cell r="N168">
            <v>785111.35950000002</v>
          </cell>
        </row>
        <row r="169">
          <cell r="A169" t="str">
            <v>CTAS.EN ME VALORIZ.AL T.C.ESPECIAL</v>
          </cell>
          <cell r="F169">
            <v>-789280.5959999999</v>
          </cell>
          <cell r="G169">
            <v>-831592.90500000003</v>
          </cell>
          <cell r="H169">
            <v>-835054.07999999996</v>
          </cell>
          <cell r="I169">
            <v>-856129.2</v>
          </cell>
          <cell r="J169">
            <v>-867220.79499999993</v>
          </cell>
          <cell r="K169">
            <v>-800403.45</v>
          </cell>
          <cell r="L169">
            <v>-775922.40050000011</v>
          </cell>
          <cell r="M169">
            <v>-765621.34600000002</v>
          </cell>
          <cell r="N169">
            <v>-785111.35950000002</v>
          </cell>
        </row>
        <row r="170">
          <cell r="A170" t="str">
            <v>CUENTAS CAMBIARIAS PASIVAS DEL BALANCE</v>
          </cell>
          <cell r="F170">
            <v>730617</v>
          </cell>
          <cell r="G170">
            <v>775401</v>
          </cell>
          <cell r="H170">
            <v>806853</v>
          </cell>
          <cell r="I170">
            <v>878363</v>
          </cell>
          <cell r="J170">
            <v>876981</v>
          </cell>
          <cell r="K170">
            <v>863714</v>
          </cell>
          <cell r="L170">
            <v>872338</v>
          </cell>
          <cell r="M170">
            <v>845279</v>
          </cell>
          <cell r="N170">
            <v>789072</v>
          </cell>
        </row>
        <row r="171">
          <cell r="A171" t="str">
            <v>INTERESES DEVENGADOS A PAGAR</v>
          </cell>
          <cell r="F171">
            <v>0</v>
          </cell>
          <cell r="G171">
            <v>0</v>
          </cell>
          <cell r="H171">
            <v>0</v>
          </cell>
          <cell r="I171">
            <v>0</v>
          </cell>
          <cell r="J171">
            <v>0</v>
          </cell>
          <cell r="K171">
            <v>0</v>
          </cell>
          <cell r="L171">
            <v>0</v>
          </cell>
          <cell r="M171">
            <v>0</v>
          </cell>
          <cell r="N171">
            <v>0</v>
          </cell>
        </row>
        <row r="172">
          <cell r="A172" t="str">
            <v>INTERESES DEVENGADOS A PAGAR MN</v>
          </cell>
          <cell r="F172">
            <v>0</v>
          </cell>
          <cell r="G172">
            <v>0</v>
          </cell>
          <cell r="H172">
            <v>0</v>
          </cell>
          <cell r="I172">
            <v>0</v>
          </cell>
          <cell r="J172">
            <v>0</v>
          </cell>
          <cell r="K172">
            <v>0</v>
          </cell>
          <cell r="L172">
            <v>0</v>
          </cell>
          <cell r="M172">
            <v>0</v>
          </cell>
          <cell r="N172">
            <v>0</v>
          </cell>
        </row>
        <row r="173">
          <cell r="A173" t="str">
            <v>INTERESES DEVENGADOS A PAGAR ME</v>
          </cell>
          <cell r="F173">
            <v>0</v>
          </cell>
          <cell r="G173">
            <v>0</v>
          </cell>
          <cell r="H173">
            <v>0</v>
          </cell>
          <cell r="I173">
            <v>0</v>
          </cell>
          <cell r="J173">
            <v>0</v>
          </cell>
          <cell r="K173">
            <v>0</v>
          </cell>
          <cell r="L173">
            <v>0</v>
          </cell>
          <cell r="M173">
            <v>0</v>
          </cell>
          <cell r="N173">
            <v>0</v>
          </cell>
        </row>
        <row r="174">
          <cell r="A174" t="str">
            <v>OTROS PASIVOS</v>
          </cell>
          <cell r="F174">
            <v>190269.372</v>
          </cell>
          <cell r="G174">
            <v>250497.69699999999</v>
          </cell>
          <cell r="H174">
            <v>229120.12</v>
          </cell>
          <cell r="I174">
            <v>260653.74399999998</v>
          </cell>
          <cell r="J174">
            <v>286635.679</v>
          </cell>
          <cell r="K174">
            <v>190484.67499999996</v>
          </cell>
          <cell r="L174">
            <v>195693.609</v>
          </cell>
          <cell r="M174">
            <v>215116.28599999999</v>
          </cell>
          <cell r="N174">
            <v>214000.946</v>
          </cell>
        </row>
        <row r="175">
          <cell r="A175" t="str">
            <v>OTROS PASIVOS EN MN</v>
          </cell>
          <cell r="F175">
            <v>175545</v>
          </cell>
          <cell r="G175">
            <v>174076</v>
          </cell>
          <cell r="H175">
            <v>172384</v>
          </cell>
          <cell r="I175">
            <v>175276</v>
          </cell>
          <cell r="J175">
            <v>182902</v>
          </cell>
          <cell r="K175">
            <v>174578</v>
          </cell>
          <cell r="L175">
            <v>174706</v>
          </cell>
          <cell r="M175">
            <v>196398</v>
          </cell>
          <cell r="N175">
            <v>195272</v>
          </cell>
        </row>
        <row r="176">
          <cell r="A176" t="str">
            <v>OTROS PASIVOS EN ME</v>
          </cell>
          <cell r="F176">
            <v>14724.372000000001</v>
          </cell>
          <cell r="G176">
            <v>76421.697</v>
          </cell>
          <cell r="H176">
            <v>56736.12</v>
          </cell>
          <cell r="I176">
            <v>85377.744000000006</v>
          </cell>
          <cell r="J176">
            <v>103733.67899999999</v>
          </cell>
          <cell r="K176">
            <v>15906.674999999999</v>
          </cell>
          <cell r="L176">
            <v>20987.609</v>
          </cell>
          <cell r="M176">
            <v>18718.286</v>
          </cell>
          <cell r="N176">
            <v>18728.946</v>
          </cell>
        </row>
        <row r="178">
          <cell r="A178" t="str">
            <v>TOTAL PASIVOS</v>
          </cell>
          <cell r="F178">
            <v>3795333.5959999999</v>
          </cell>
          <cell r="G178">
            <v>3797674.7409999995</v>
          </cell>
          <cell r="H178">
            <v>3856412.9159999997</v>
          </cell>
          <cell r="I178">
            <v>3981361.2</v>
          </cell>
          <cell r="J178">
            <v>4187735.7949999999</v>
          </cell>
          <cell r="K178">
            <v>4349817.45</v>
          </cell>
          <cell r="L178">
            <v>4486449.4005000005</v>
          </cell>
          <cell r="M178">
            <v>4600248.3460000008</v>
          </cell>
          <cell r="N178">
            <v>4615363.3595000003</v>
          </cell>
        </row>
        <row r="180">
          <cell r="A180" t="str">
            <v xml:space="preserve">PRUEBA DE CONSITENCIA VERTICAL </v>
          </cell>
          <cell r="F180">
            <v>0</v>
          </cell>
          <cell r="G180">
            <v>0</v>
          </cell>
          <cell r="H180">
            <v>0</v>
          </cell>
          <cell r="I180">
            <v>0</v>
          </cell>
          <cell r="J180">
            <v>0</v>
          </cell>
          <cell r="K180">
            <v>0</v>
          </cell>
          <cell r="L180">
            <v>0</v>
          </cell>
          <cell r="M180">
            <v>0</v>
          </cell>
          <cell r="N180">
            <v>0</v>
          </cell>
        </row>
        <row r="181">
          <cell r="A181" t="str">
            <v>*/A partir de dic/97 a Nov/98 se procediò a corregir con el FMI, los Bonos emitidos por el Tesoro Nacioanal (USD 425 millones) en virtud de la ley 1093/97 por su valor Actual para uniformar la registraciòn del mismo.</v>
          </cell>
        </row>
        <row r="186">
          <cell r="A186" t="str">
            <v>DEPARTAMENTO DEL HEMISFERIO OCCIDENTAL Y BANCO CENTRAL DEL PARAGUAY</v>
          </cell>
        </row>
        <row r="187">
          <cell r="A187" t="str">
            <v>CUENTAS MONETARIAS DE LOS BANCOS COMERCIALES</v>
          </cell>
        </row>
        <row r="189">
          <cell r="A189" t="str">
            <v>en millones de guaraníes</v>
          </cell>
          <cell r="F189" t="str">
            <v>Dic 94</v>
          </cell>
          <cell r="G189" t="str">
            <v>Ene 95</v>
          </cell>
          <cell r="H189" t="str">
            <v>Feb 95</v>
          </cell>
          <cell r="I189" t="str">
            <v>Mar 95</v>
          </cell>
          <cell r="J189" t="str">
            <v>Abr 95</v>
          </cell>
          <cell r="K189" t="str">
            <v>May 95</v>
          </cell>
          <cell r="L189" t="str">
            <v>Jun 95</v>
          </cell>
          <cell r="M189" t="str">
            <v>Jul 95</v>
          </cell>
          <cell r="N189" t="str">
            <v>Ago 95</v>
          </cell>
        </row>
        <row r="191">
          <cell r="A191" t="str">
            <v>BASE CAJA</v>
          </cell>
          <cell r="G191" t="str">
            <v xml:space="preserve"> </v>
          </cell>
        </row>
        <row r="193">
          <cell r="A193" t="str">
            <v>TIPO DE CAMBIO (Cuentas Monetarias)</v>
          </cell>
          <cell r="G193">
            <v>1947</v>
          </cell>
          <cell r="H193">
            <v>1960</v>
          </cell>
          <cell r="I193">
            <v>1968</v>
          </cell>
          <cell r="J193">
            <v>1967</v>
          </cell>
          <cell r="K193">
            <v>1965</v>
          </cell>
          <cell r="L193">
            <v>1965.5</v>
          </cell>
          <cell r="M193">
            <v>1966</v>
          </cell>
          <cell r="N193">
            <v>1966.5</v>
          </cell>
        </row>
        <row r="194">
          <cell r="A194" t="str">
            <v>TIPO DE CAMBIO CONTABLE BCP</v>
          </cell>
          <cell r="G194">
            <v>1947</v>
          </cell>
          <cell r="H194">
            <v>1960</v>
          </cell>
          <cell r="I194">
            <v>1968</v>
          </cell>
          <cell r="J194">
            <v>1967</v>
          </cell>
          <cell r="K194">
            <v>1965</v>
          </cell>
          <cell r="L194">
            <v>1965.5</v>
          </cell>
          <cell r="M194">
            <v>1966</v>
          </cell>
          <cell r="N194">
            <v>1966.5</v>
          </cell>
        </row>
        <row r="195">
          <cell r="A195" t="str">
            <v>TIPO DE CAMBIO (Balance de BCOM)</v>
          </cell>
          <cell r="G195">
            <v>1947</v>
          </cell>
          <cell r="H195">
            <v>1960</v>
          </cell>
          <cell r="I195">
            <v>1968</v>
          </cell>
          <cell r="J195">
            <v>1967</v>
          </cell>
          <cell r="K195">
            <v>1965</v>
          </cell>
          <cell r="L195">
            <v>1965.5</v>
          </cell>
          <cell r="M195">
            <v>1966</v>
          </cell>
          <cell r="N195">
            <v>1966.5</v>
          </cell>
        </row>
        <row r="197">
          <cell r="A197" t="str">
            <v>ACTIVO EXTERNO NETO</v>
          </cell>
          <cell r="G197">
            <v>274188.13100000005</v>
          </cell>
          <cell r="H197">
            <v>225749.59300000023</v>
          </cell>
          <cell r="I197">
            <v>148943.94200000016</v>
          </cell>
          <cell r="J197">
            <v>88096.527000000118</v>
          </cell>
          <cell r="K197">
            <v>92886.013999999734</v>
          </cell>
          <cell r="L197">
            <v>182976.54300000024</v>
          </cell>
          <cell r="M197">
            <v>201895.18099999998</v>
          </cell>
          <cell r="N197">
            <v>172071.66400000005</v>
          </cell>
        </row>
        <row r="198">
          <cell r="A198" t="str">
            <v xml:space="preserve">  ACTIVOS CON EL EXTERIOR</v>
          </cell>
          <cell r="G198">
            <v>584593.0780000001</v>
          </cell>
          <cell r="H198">
            <v>702061.65600000019</v>
          </cell>
          <cell r="I198">
            <v>725172.86699999997</v>
          </cell>
          <cell r="J198">
            <v>667126.12199999997</v>
          </cell>
          <cell r="K198">
            <v>637510.72299999988</v>
          </cell>
          <cell r="L198">
            <v>648944.63800000015</v>
          </cell>
          <cell r="M198">
            <v>680837.81799999997</v>
          </cell>
          <cell r="N198">
            <v>659045.14899999998</v>
          </cell>
        </row>
        <row r="199">
          <cell r="A199" t="str">
            <v xml:space="preserve">    ACTIVOS CON EL EXTERIOR MN</v>
          </cell>
          <cell r="G199">
            <v>5820.9960000000001</v>
          </cell>
          <cell r="H199">
            <v>5799.023000000001</v>
          </cell>
          <cell r="I199">
            <v>7279.08</v>
          </cell>
          <cell r="J199">
            <v>6996.4780000000001</v>
          </cell>
          <cell r="K199">
            <v>689.19500000000005</v>
          </cell>
          <cell r="L199">
            <v>924.35599999999999</v>
          </cell>
          <cell r="M199">
            <v>931.82100000000003</v>
          </cell>
          <cell r="N199">
            <v>653.46699999999998</v>
          </cell>
        </row>
        <row r="200">
          <cell r="A200" t="str">
            <v xml:space="preserve">    ACTIVOS CON EL EXTERIOR ME</v>
          </cell>
          <cell r="G200">
            <v>578772.08200000005</v>
          </cell>
          <cell r="H200">
            <v>696262.63300000015</v>
          </cell>
          <cell r="I200">
            <v>717893.78700000001</v>
          </cell>
          <cell r="J200">
            <v>660129.64399999997</v>
          </cell>
          <cell r="K200">
            <v>636821.52799999993</v>
          </cell>
          <cell r="L200">
            <v>648020.28200000012</v>
          </cell>
          <cell r="M200">
            <v>679905.99699999997</v>
          </cell>
          <cell r="N200">
            <v>658391.68200000003</v>
          </cell>
        </row>
        <row r="201">
          <cell r="A201" t="str">
            <v xml:space="preserve">  PASIVOS EXTERNOS DE CORTO PLAZO </v>
          </cell>
          <cell r="G201">
            <v>310404.94700000004</v>
          </cell>
          <cell r="H201">
            <v>476312.06299999997</v>
          </cell>
          <cell r="I201">
            <v>576228.92499999981</v>
          </cell>
          <cell r="J201">
            <v>579029.59499999986</v>
          </cell>
          <cell r="K201">
            <v>544624.70900000015</v>
          </cell>
          <cell r="L201">
            <v>465968.09499999991</v>
          </cell>
          <cell r="M201">
            <v>478942.63699999999</v>
          </cell>
          <cell r="N201">
            <v>486973.48499999993</v>
          </cell>
        </row>
        <row r="202">
          <cell r="A202" t="str">
            <v xml:space="preserve">    PASIVOS EXTERNOS CORTO PLAZO MN</v>
          </cell>
          <cell r="G202">
            <v>262.04000000000002</v>
          </cell>
          <cell r="H202">
            <v>210.553</v>
          </cell>
          <cell r="I202">
            <v>378.42599999999999</v>
          </cell>
          <cell r="J202">
            <v>2276.6999999999998</v>
          </cell>
          <cell r="K202">
            <v>657.85899999999992</v>
          </cell>
          <cell r="L202">
            <v>2438.4629999999997</v>
          </cell>
          <cell r="M202">
            <v>2179.1320000000001</v>
          </cell>
          <cell r="N202">
            <v>2233.64</v>
          </cell>
        </row>
        <row r="203">
          <cell r="A203" t="str">
            <v xml:space="preserve">    PASIVOS EXTERNOS CORTO PLAZO ME</v>
          </cell>
          <cell r="G203">
            <v>310142.90700000006</v>
          </cell>
          <cell r="H203">
            <v>476101.51</v>
          </cell>
          <cell r="I203">
            <v>575850.49899999984</v>
          </cell>
          <cell r="J203">
            <v>576752.8949999999</v>
          </cell>
          <cell r="K203">
            <v>543966.85</v>
          </cell>
          <cell r="L203">
            <v>463529.63199999993</v>
          </cell>
          <cell r="M203">
            <v>476763.505</v>
          </cell>
          <cell r="N203">
            <v>484739.84499999991</v>
          </cell>
        </row>
        <row r="205">
          <cell r="A205" t="str">
            <v>DISPONIBILIDADES EN EL BCP</v>
          </cell>
          <cell r="G205">
            <v>924041.40099999995</v>
          </cell>
          <cell r="H205">
            <v>924506.875</v>
          </cell>
          <cell r="I205">
            <v>909511.60200000007</v>
          </cell>
          <cell r="J205">
            <v>964042.81499999994</v>
          </cell>
          <cell r="K205">
            <v>1103886.9329999997</v>
          </cell>
          <cell r="L205">
            <v>1099860.8600000001</v>
          </cell>
          <cell r="M205">
            <v>1178892.166</v>
          </cell>
          <cell r="N205">
            <v>1196143.1669999999</v>
          </cell>
        </row>
        <row r="206">
          <cell r="A206" t="str">
            <v xml:space="preserve">  DISPONIBILIDADES EN EL BCP EN MN</v>
          </cell>
          <cell r="G206">
            <v>449947.64199999993</v>
          </cell>
          <cell r="H206">
            <v>449657.549</v>
          </cell>
          <cell r="I206">
            <v>448540.39299999998</v>
          </cell>
          <cell r="J206">
            <v>505930.5469999999</v>
          </cell>
          <cell r="K206">
            <v>632787.35099999991</v>
          </cell>
          <cell r="L206">
            <v>606378.14800000016</v>
          </cell>
          <cell r="M206">
            <v>638185.54700000002</v>
          </cell>
          <cell r="N206">
            <v>627006.23499999999</v>
          </cell>
        </row>
        <row r="207">
          <cell r="A207" t="str">
            <v xml:space="preserve">  DISPONIBILIDADES EN EL BCP EN ME</v>
          </cell>
          <cell r="G207">
            <v>409296.49599999998</v>
          </cell>
          <cell r="H207">
            <v>420686.89199999999</v>
          </cell>
          <cell r="I207">
            <v>409549.12699999998</v>
          </cell>
          <cell r="J207">
            <v>405262.84200000006</v>
          </cell>
          <cell r="K207">
            <v>395775.22899999999</v>
          </cell>
          <cell r="L207">
            <v>378925.41800000001</v>
          </cell>
          <cell r="M207">
            <v>375431.29099999997</v>
          </cell>
          <cell r="N207">
            <v>365886.12400000001</v>
          </cell>
        </row>
        <row r="208">
          <cell r="A208" t="str">
            <v xml:space="preserve">  OPERACIONES DE CALL MONEY C/BCP (ACTIVOS)</v>
          </cell>
          <cell r="G208">
            <v>0</v>
          </cell>
          <cell r="H208">
            <v>0</v>
          </cell>
          <cell r="I208">
            <v>0</v>
          </cell>
          <cell r="J208">
            <v>0</v>
          </cell>
          <cell r="K208">
            <v>0</v>
          </cell>
          <cell r="L208">
            <v>0</v>
          </cell>
          <cell r="M208">
            <v>0</v>
          </cell>
          <cell r="N208">
            <v>0</v>
          </cell>
        </row>
        <row r="209">
          <cell r="A209" t="str">
            <v xml:space="preserve">  TENENCIA DE LETRAS DE REG.MONET.</v>
          </cell>
          <cell r="G209">
            <v>64797.262999999999</v>
          </cell>
          <cell r="H209">
            <v>54162.434000000001</v>
          </cell>
          <cell r="I209">
            <v>51422.082000000002</v>
          </cell>
          <cell r="J209">
            <v>52849.426000000007</v>
          </cell>
          <cell r="K209">
            <v>75324.353000000003</v>
          </cell>
          <cell r="L209">
            <v>114557.29399999999</v>
          </cell>
          <cell r="M209">
            <v>165275.32800000001</v>
          </cell>
          <cell r="N209">
            <v>203250.80799999999</v>
          </cell>
        </row>
        <row r="211">
          <cell r="A211" t="str">
            <v>ACTIVO INTERNO NETO</v>
          </cell>
          <cell r="G211">
            <v>3767390.997</v>
          </cell>
          <cell r="H211">
            <v>3979121.0629999978</v>
          </cell>
          <cell r="I211">
            <v>4045511.5859999992</v>
          </cell>
          <cell r="J211">
            <v>4238166.7830000017</v>
          </cell>
          <cell r="K211">
            <v>4306332.0840000026</v>
          </cell>
          <cell r="L211">
            <v>4170618.7689999985</v>
          </cell>
          <cell r="M211">
            <v>4081308.438000001</v>
          </cell>
          <cell r="N211">
            <v>4010935.7310000001</v>
          </cell>
        </row>
        <row r="212">
          <cell r="A212" t="str">
            <v xml:space="preserve">  CRÉDITO NETO AL SECTOR PÚBLICO</v>
          </cell>
          <cell r="G212">
            <v>-34060.392999999996</v>
          </cell>
          <cell r="H212">
            <v>-22404.91</v>
          </cell>
          <cell r="I212">
            <v>-58468.062000000013</v>
          </cell>
          <cell r="J212">
            <v>-52502.673999999992</v>
          </cell>
          <cell r="K212">
            <v>-87391.920999999973</v>
          </cell>
          <cell r="L212">
            <v>-230409.70300000004</v>
          </cell>
          <cell r="M212">
            <v>-246729.04</v>
          </cell>
          <cell r="N212">
            <v>-194425.628</v>
          </cell>
        </row>
        <row r="213">
          <cell r="A213" t="str">
            <v xml:space="preserve">    CRÉDITO NETO AL GOBIERNO CENTRAL</v>
          </cell>
          <cell r="G213">
            <v>-75639.398000000001</v>
          </cell>
          <cell r="H213">
            <v>-61768.157999999996</v>
          </cell>
          <cell r="I213">
            <v>-80977.719000000012</v>
          </cell>
          <cell r="J213">
            <v>-94701.777000000002</v>
          </cell>
          <cell r="K213">
            <v>-129899.55799999999</v>
          </cell>
          <cell r="L213">
            <v>-177082.99400000004</v>
          </cell>
          <cell r="M213">
            <v>-199173.54600000003</v>
          </cell>
          <cell r="N213">
            <v>-147748</v>
          </cell>
        </row>
        <row r="214">
          <cell r="A214" t="str">
            <v xml:space="preserve">      CRÉDITO BRUTO AL GOBIERNO CENTRAL</v>
          </cell>
          <cell r="G214">
            <v>56301.745999999999</v>
          </cell>
          <cell r="H214">
            <v>66258.311000000002</v>
          </cell>
          <cell r="I214">
            <v>60013.451999999997</v>
          </cell>
          <cell r="J214">
            <v>48824.716999999997</v>
          </cell>
          <cell r="K214">
            <v>25774.315000000002</v>
          </cell>
          <cell r="L214">
            <v>25337.840999999997</v>
          </cell>
          <cell r="M214">
            <v>34212.506999999998</v>
          </cell>
          <cell r="N214">
            <v>46406.659</v>
          </cell>
        </row>
        <row r="215">
          <cell r="A215" t="str">
            <v xml:space="preserve">        CRÉDITO A ADMINISTRACIÓN CENTRAL MN</v>
          </cell>
          <cell r="G215">
            <v>57554.815999999999</v>
          </cell>
          <cell r="H215">
            <v>67399.023000000001</v>
          </cell>
          <cell r="I215">
            <v>60984.210999999996</v>
          </cell>
          <cell r="J215">
            <v>48824.716999999997</v>
          </cell>
          <cell r="K215">
            <v>25692.898000000001</v>
          </cell>
          <cell r="L215">
            <v>25256.402999999998</v>
          </cell>
          <cell r="M215">
            <v>34131.047999999995</v>
          </cell>
          <cell r="N215">
            <v>46325.18</v>
          </cell>
        </row>
        <row r="216">
          <cell r="A216" t="str">
            <v xml:space="preserve">        CRÉDITO A ADMINISTRACIÓN CENTRAL ME</v>
          </cell>
          <cell r="G216">
            <v>0</v>
          </cell>
          <cell r="H216">
            <v>0</v>
          </cell>
          <cell r="I216">
            <v>0</v>
          </cell>
          <cell r="J216">
            <v>0</v>
          </cell>
          <cell r="K216">
            <v>81.417000000000002</v>
          </cell>
          <cell r="L216">
            <v>81.438000000000002</v>
          </cell>
          <cell r="M216">
            <v>81.459000000000003</v>
          </cell>
          <cell r="N216">
            <v>81.478999999999999</v>
          </cell>
        </row>
        <row r="217">
          <cell r="A217" t="str">
            <v xml:space="preserve">        CRÉDITO AL SEGURO SOCIAL  MN</v>
          </cell>
          <cell r="G217">
            <v>0</v>
          </cell>
          <cell r="H217">
            <v>0</v>
          </cell>
          <cell r="I217">
            <v>0</v>
          </cell>
          <cell r="J217">
            <v>0</v>
          </cell>
          <cell r="K217">
            <v>0</v>
          </cell>
          <cell r="L217">
            <v>0</v>
          </cell>
          <cell r="M217">
            <v>0</v>
          </cell>
          <cell r="N217">
            <v>0</v>
          </cell>
        </row>
        <row r="218">
          <cell r="A218" t="str">
            <v xml:space="preserve">        CRÉDITO AL SEGURO SOCIAL  ME</v>
          </cell>
          <cell r="G218">
            <v>-1253.07</v>
          </cell>
          <cell r="H218">
            <v>-1140.712</v>
          </cell>
          <cell r="I218">
            <v>-970.75900000000001</v>
          </cell>
          <cell r="J218">
            <v>0</v>
          </cell>
          <cell r="K218">
            <v>0</v>
          </cell>
          <cell r="L218">
            <v>0</v>
          </cell>
          <cell r="M218">
            <v>0</v>
          </cell>
          <cell r="N218">
            <v>0</v>
          </cell>
        </row>
        <row r="219">
          <cell r="A219" t="str">
            <v xml:space="preserve">        CRÉDITO A AGENCIAS DESCENTRALIZADAS  MN</v>
          </cell>
          <cell r="G219">
            <v>0</v>
          </cell>
          <cell r="H219">
            <v>0</v>
          </cell>
          <cell r="I219">
            <v>0</v>
          </cell>
          <cell r="J219">
            <v>0</v>
          </cell>
          <cell r="K219">
            <v>0</v>
          </cell>
          <cell r="L219">
            <v>0</v>
          </cell>
          <cell r="M219">
            <v>0</v>
          </cell>
          <cell r="N219">
            <v>0</v>
          </cell>
        </row>
        <row r="220">
          <cell r="A220" t="str">
            <v xml:space="preserve">        CRÉDITO A AGENCIAS DESCENTRALIZADAS  ME</v>
          </cell>
          <cell r="G220">
            <v>0</v>
          </cell>
          <cell r="H220">
            <v>0</v>
          </cell>
          <cell r="I220">
            <v>0</v>
          </cell>
          <cell r="J220">
            <v>0</v>
          </cell>
          <cell r="K220">
            <v>0</v>
          </cell>
          <cell r="L220">
            <v>0</v>
          </cell>
          <cell r="M220">
            <v>0</v>
          </cell>
          <cell r="N220">
            <v>0</v>
          </cell>
        </row>
        <row r="221">
          <cell r="A221" t="str">
            <v xml:space="preserve">      DEPÓSITOS DEL GOBIERNO CENTRAL</v>
          </cell>
          <cell r="G221">
            <v>131941.144</v>
          </cell>
          <cell r="H221">
            <v>128026.469</v>
          </cell>
          <cell r="I221">
            <v>140991.171</v>
          </cell>
          <cell r="J221">
            <v>143526.49400000001</v>
          </cell>
          <cell r="K221">
            <v>155673.87299999999</v>
          </cell>
          <cell r="L221">
            <v>202420.83500000002</v>
          </cell>
          <cell r="M221">
            <v>233386.05300000001</v>
          </cell>
          <cell r="N221">
            <v>194154.65900000001</v>
          </cell>
        </row>
        <row r="222">
          <cell r="A222" t="str">
            <v xml:space="preserve">        DEPOS. DE LA ADMINISTRACIÓN CENTRAL MN</v>
          </cell>
          <cell r="G222">
            <v>12176.776999999998</v>
          </cell>
          <cell r="H222">
            <v>12113.954</v>
          </cell>
          <cell r="I222">
            <v>14645.869000000001</v>
          </cell>
          <cell r="J222">
            <v>15233.266</v>
          </cell>
          <cell r="K222">
            <v>15857.878000000001</v>
          </cell>
          <cell r="L222">
            <v>16468.841999999997</v>
          </cell>
          <cell r="M222">
            <v>18724.688000000002</v>
          </cell>
          <cell r="N222">
            <v>14315.789000000001</v>
          </cell>
        </row>
        <row r="223">
          <cell r="A223" t="str">
            <v xml:space="preserve">        DEPOS. DE LA ADMINISTRACIÓN CENTRAL ME</v>
          </cell>
          <cell r="G223">
            <v>0</v>
          </cell>
          <cell r="H223">
            <v>0</v>
          </cell>
          <cell r="I223">
            <v>0</v>
          </cell>
          <cell r="J223">
            <v>0</v>
          </cell>
          <cell r="K223">
            <v>0</v>
          </cell>
          <cell r="L223">
            <v>0</v>
          </cell>
          <cell r="M223">
            <v>0</v>
          </cell>
          <cell r="N223">
            <v>0</v>
          </cell>
        </row>
        <row r="224">
          <cell r="A224" t="str">
            <v xml:space="preserve">        DEPOS. DEL SEGURO SOCIAL MN</v>
          </cell>
          <cell r="G224">
            <v>115769.073</v>
          </cell>
          <cell r="H224">
            <v>113598.821</v>
          </cell>
          <cell r="I224">
            <v>121581.727</v>
          </cell>
          <cell r="J224">
            <v>120315.329</v>
          </cell>
          <cell r="K224">
            <v>127499.807</v>
          </cell>
          <cell r="L224">
            <v>172937.71</v>
          </cell>
          <cell r="M224">
            <v>203790.53599999999</v>
          </cell>
          <cell r="N224">
            <v>165380.49300000002</v>
          </cell>
        </row>
        <row r="225">
          <cell r="A225" t="str">
            <v xml:space="preserve">        DEPOS. DEL SEGURO SOCIAL ME</v>
          </cell>
          <cell r="G225">
            <v>0</v>
          </cell>
          <cell r="H225">
            <v>0</v>
          </cell>
          <cell r="I225">
            <v>0</v>
          </cell>
          <cell r="J225">
            <v>0</v>
          </cell>
          <cell r="K225">
            <v>0</v>
          </cell>
          <cell r="L225">
            <v>793.21</v>
          </cell>
          <cell r="M225">
            <v>932.38199999999995</v>
          </cell>
          <cell r="N225">
            <v>928.20600000000002</v>
          </cell>
        </row>
        <row r="226">
          <cell r="A226" t="str">
            <v xml:space="preserve">        DEPÓSITOS DE AGENCIAS DESCENTRALIZADAS MN</v>
          </cell>
          <cell r="G226">
            <v>3995.2940000000003</v>
          </cell>
          <cell r="H226">
            <v>2313.694</v>
          </cell>
          <cell r="I226">
            <v>4763.5749999999998</v>
          </cell>
          <cell r="J226">
            <v>7977.8990000000003</v>
          </cell>
          <cell r="K226">
            <v>12316.188</v>
          </cell>
          <cell r="L226">
            <v>12221.073</v>
          </cell>
          <cell r="M226">
            <v>9938.4470000000001</v>
          </cell>
          <cell r="N226">
            <v>13530.171</v>
          </cell>
        </row>
        <row r="227">
          <cell r="A227" t="str">
            <v xml:space="preserve">        DEPÓSITOS DE AGENCIAS DESCENTRALIZADAS ME</v>
          </cell>
          <cell r="G227">
            <v>0</v>
          </cell>
          <cell r="H227">
            <v>0</v>
          </cell>
          <cell r="I227">
            <v>0</v>
          </cell>
          <cell r="J227">
            <v>0</v>
          </cell>
          <cell r="K227">
            <v>0</v>
          </cell>
          <cell r="L227">
            <v>0</v>
          </cell>
          <cell r="M227">
            <v>0</v>
          </cell>
          <cell r="N227">
            <v>0</v>
          </cell>
        </row>
        <row r="228">
          <cell r="A228" t="str">
            <v xml:space="preserve">    CRÉDITO NETO AL RESTO DEL SECTOR PÚBLICO</v>
          </cell>
          <cell r="G228">
            <v>41579.005000000005</v>
          </cell>
          <cell r="H228">
            <v>39363.248</v>
          </cell>
          <cell r="I228">
            <v>22509.656999999999</v>
          </cell>
          <cell r="J228">
            <v>42199.10300000001</v>
          </cell>
          <cell r="K228">
            <v>42507.63700000001</v>
          </cell>
          <cell r="L228">
            <v>-53326.709000000003</v>
          </cell>
          <cell r="M228">
            <v>-47555.493999999984</v>
          </cell>
          <cell r="N228">
            <v>-46677.627999999997</v>
          </cell>
        </row>
        <row r="229">
          <cell r="A229" t="str">
            <v xml:space="preserve">      CRÉDITO BRUTO AL RESTO DEL SECTOR PÚBLICO</v>
          </cell>
          <cell r="G229">
            <v>67847.785000000003</v>
          </cell>
          <cell r="H229">
            <v>67296.131999999998</v>
          </cell>
          <cell r="I229">
            <v>53047.273000000001</v>
          </cell>
          <cell r="J229">
            <v>74766.009999999995</v>
          </cell>
          <cell r="K229">
            <v>85830.994000000006</v>
          </cell>
          <cell r="L229">
            <v>25970.587</v>
          </cell>
          <cell r="M229">
            <v>29136.972000000002</v>
          </cell>
          <cell r="N229">
            <v>26142.210999999999</v>
          </cell>
        </row>
        <row r="230">
          <cell r="A230" t="str">
            <v xml:space="preserve">        CRÉDITO A GOBIERNOS LOCALES MN</v>
          </cell>
          <cell r="G230">
            <v>45198.772000000004</v>
          </cell>
          <cell r="H230">
            <v>36811.483999999997</v>
          </cell>
          <cell r="I230">
            <v>23857.261999999999</v>
          </cell>
          <cell r="J230">
            <v>22261.277999999998</v>
          </cell>
          <cell r="K230">
            <v>27208.03</v>
          </cell>
          <cell r="L230">
            <v>25403.998</v>
          </cell>
          <cell r="M230">
            <v>28701.402000000002</v>
          </cell>
          <cell r="N230">
            <v>25966.305</v>
          </cell>
        </row>
        <row r="231">
          <cell r="A231" t="str">
            <v xml:space="preserve">        CRÉDITO A GOBIERNOS LOCALES ME</v>
          </cell>
          <cell r="G231">
            <v>22649.012999999999</v>
          </cell>
          <cell r="H231">
            <v>30484.648000000001</v>
          </cell>
          <cell r="I231">
            <v>29190.010999999999</v>
          </cell>
          <cell r="J231">
            <v>52504.732000000004</v>
          </cell>
          <cell r="K231">
            <v>58622.964</v>
          </cell>
          <cell r="L231">
            <v>566.58900000000006</v>
          </cell>
          <cell r="M231">
            <v>435.57</v>
          </cell>
          <cell r="N231">
            <v>175.90600000000001</v>
          </cell>
        </row>
        <row r="232">
          <cell r="A232" t="str">
            <v xml:space="preserve">        CRÉDITO A EMPRESAS PÚBLICAS MN</v>
          </cell>
          <cell r="G232">
            <v>0</v>
          </cell>
          <cell r="H232">
            <v>0</v>
          </cell>
          <cell r="I232">
            <v>0</v>
          </cell>
          <cell r="J232">
            <v>0</v>
          </cell>
          <cell r="K232">
            <v>0</v>
          </cell>
          <cell r="L232">
            <v>0</v>
          </cell>
          <cell r="M232">
            <v>0</v>
          </cell>
          <cell r="N232">
            <v>0</v>
          </cell>
        </row>
        <row r="513">
          <cell r="A513" t="str">
            <v xml:space="preserve">    PASIVOS NO CLASIFICADOS MN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 tables"/>
      <sheetName val="RED table 40"/>
      <sheetName val="RED Table 41"/>
      <sheetName val="RED tables"/>
      <sheetName val="#REF"/>
    </sheetNames>
    <sheetDataSet>
      <sheetData sheetId="0" refreshError="1"/>
      <sheetData sheetId="1" refreshError="1"/>
      <sheetData sheetId="2" refreshError="1">
        <row r="8">
          <cell r="A8" t="str">
            <v>(Situation as of December 31, 1995)</v>
          </cell>
        </row>
        <row r="9">
          <cell r="A9" t="str">
            <v>Local currency deposits 2/</v>
          </cell>
        </row>
        <row r="10">
          <cell r="A10" t="str">
            <v>Sight deposits and time deposits</v>
          </cell>
        </row>
        <row r="11">
          <cell r="A11" t="str">
            <v xml:space="preserve">  of less than 30 days</v>
          </cell>
          <cell r="B11">
            <v>10</v>
          </cell>
          <cell r="C11">
            <v>10</v>
          </cell>
          <cell r="D11" t="str">
            <v>--</v>
          </cell>
          <cell r="F11" t="str">
            <v>--</v>
          </cell>
          <cell r="G11" t="str">
            <v>--</v>
          </cell>
          <cell r="H11" t="str">
            <v>--</v>
          </cell>
          <cell r="I11">
            <v>20</v>
          </cell>
        </row>
        <row r="12">
          <cell r="A12" t="str">
            <v>Time deposits of more than 30 days</v>
          </cell>
        </row>
        <row r="13">
          <cell r="A13" t="str">
            <v xml:space="preserve">  but less than 180 days</v>
          </cell>
          <cell r="B13">
            <v>4</v>
          </cell>
          <cell r="C13">
            <v>10</v>
          </cell>
          <cell r="D13" t="str">
            <v>--</v>
          </cell>
          <cell r="F13" t="str">
            <v>--</v>
          </cell>
          <cell r="G13" t="str">
            <v>--</v>
          </cell>
          <cell r="H13" t="str">
            <v>--</v>
          </cell>
          <cell r="I13">
            <v>14</v>
          </cell>
        </row>
        <row r="14">
          <cell r="A14" t="str">
            <v>Time deposits of more than 180 days</v>
          </cell>
          <cell r="B14">
            <v>2</v>
          </cell>
          <cell r="C14">
            <v>10</v>
          </cell>
          <cell r="D14" t="str">
            <v>--</v>
          </cell>
          <cell r="F14" t="str">
            <v>--</v>
          </cell>
          <cell r="G14" t="str">
            <v>--</v>
          </cell>
          <cell r="H14" t="str">
            <v>--</v>
          </cell>
          <cell r="I14">
            <v>12</v>
          </cell>
        </row>
        <row r="16">
          <cell r="A16" t="str">
            <v>Foreign currency deposits 3/</v>
          </cell>
        </row>
        <row r="17">
          <cell r="A17" t="str">
            <v>Sight deposits and time deposits</v>
          </cell>
        </row>
        <row r="18">
          <cell r="A18" t="str">
            <v xml:space="preserve">  of less than 30 days</v>
          </cell>
          <cell r="B18" t="str">
            <v>--</v>
          </cell>
          <cell r="C18" t="str">
            <v>--</v>
          </cell>
          <cell r="D18">
            <v>10</v>
          </cell>
          <cell r="F18">
            <v>11.5</v>
          </cell>
          <cell r="G18" t="str">
            <v>--</v>
          </cell>
          <cell r="H18" t="str">
            <v>--</v>
          </cell>
          <cell r="I18">
            <v>21.5</v>
          </cell>
        </row>
        <row r="19">
          <cell r="A19" t="str">
            <v>Time deposits of more than 30 days</v>
          </cell>
        </row>
        <row r="20">
          <cell r="A20" t="str">
            <v xml:space="preserve">  but less than 180 days</v>
          </cell>
          <cell r="B20" t="str">
            <v>--</v>
          </cell>
          <cell r="C20" t="str">
            <v>--</v>
          </cell>
          <cell r="D20">
            <v>10</v>
          </cell>
          <cell r="F20">
            <v>11.5</v>
          </cell>
          <cell r="G20" t="str">
            <v>--</v>
          </cell>
          <cell r="H20" t="str">
            <v>--</v>
          </cell>
          <cell r="I20">
            <v>21.5</v>
          </cell>
        </row>
        <row r="21">
          <cell r="A21" t="str">
            <v>Time deposits of more than 180 days</v>
          </cell>
          <cell r="B21" t="str">
            <v>--</v>
          </cell>
          <cell r="C21" t="str">
            <v>--</v>
          </cell>
          <cell r="D21">
            <v>4</v>
          </cell>
          <cell r="F21">
            <v>11.5</v>
          </cell>
          <cell r="G21" t="str">
            <v>--</v>
          </cell>
          <cell r="H21" t="str">
            <v>--</v>
          </cell>
          <cell r="I21">
            <v>15.5</v>
          </cell>
        </row>
        <row r="22">
          <cell r="A22" t="str">
            <v>Credits from correspondents</v>
          </cell>
        </row>
        <row r="23">
          <cell r="A23" t="str">
            <v xml:space="preserve">  subject to confirmation</v>
          </cell>
          <cell r="B23" t="str">
            <v>--</v>
          </cell>
          <cell r="C23" t="str">
            <v>--</v>
          </cell>
          <cell r="D23">
            <v>10</v>
          </cell>
          <cell r="F23">
            <v>11.5</v>
          </cell>
          <cell r="G23" t="str">
            <v>--</v>
          </cell>
          <cell r="H23" t="str">
            <v>--</v>
          </cell>
          <cell r="I23">
            <v>21.5</v>
          </cell>
        </row>
        <row r="25">
          <cell r="A25" t="str">
            <v>(Situation as of December 31, 1996)</v>
          </cell>
        </row>
        <row r="26">
          <cell r="A26" t="str">
            <v>Local currency deposits 2/</v>
          </cell>
        </row>
        <row r="27">
          <cell r="A27" t="str">
            <v>Sight deposits and time deposits</v>
          </cell>
        </row>
        <row r="28">
          <cell r="A28" t="str">
            <v xml:space="preserve">  of less than 30 days</v>
          </cell>
          <cell r="B28">
            <v>10</v>
          </cell>
          <cell r="C28">
            <v>10</v>
          </cell>
          <cell r="D28" t="str">
            <v>--</v>
          </cell>
          <cell r="F28" t="str">
            <v>--</v>
          </cell>
          <cell r="G28" t="str">
            <v>--</v>
          </cell>
          <cell r="H28" t="str">
            <v>--</v>
          </cell>
          <cell r="I28">
            <v>20</v>
          </cell>
        </row>
        <row r="29">
          <cell r="A29" t="str">
            <v>Time deposits of more than 30 days</v>
          </cell>
        </row>
        <row r="30">
          <cell r="A30" t="str">
            <v xml:space="preserve">  but less than 180 days</v>
          </cell>
          <cell r="B30">
            <v>4</v>
          </cell>
          <cell r="C30">
            <v>10</v>
          </cell>
          <cell r="D30" t="str">
            <v>--</v>
          </cell>
          <cell r="F30" t="str">
            <v>--</v>
          </cell>
          <cell r="G30" t="str">
            <v>--</v>
          </cell>
          <cell r="H30" t="str">
            <v>--</v>
          </cell>
          <cell r="I30">
            <v>14</v>
          </cell>
        </row>
        <row r="31">
          <cell r="A31" t="str">
            <v>Time deposits of more than 180 days</v>
          </cell>
          <cell r="B31">
            <v>2</v>
          </cell>
          <cell r="C31">
            <v>10</v>
          </cell>
          <cell r="D31" t="str">
            <v>--</v>
          </cell>
          <cell r="F31" t="str">
            <v>--</v>
          </cell>
          <cell r="G31" t="str">
            <v>--</v>
          </cell>
          <cell r="H31" t="str">
            <v>--</v>
          </cell>
          <cell r="I31">
            <v>12</v>
          </cell>
        </row>
        <row r="33">
          <cell r="A33" t="str">
            <v>Foreign currency deposits 3/</v>
          </cell>
        </row>
        <row r="34">
          <cell r="A34" t="str">
            <v>Sight deposits and time deposits</v>
          </cell>
        </row>
        <row r="35">
          <cell r="A35" t="str">
            <v xml:space="preserve">  of less than 30 days</v>
          </cell>
          <cell r="B35" t="str">
            <v>--</v>
          </cell>
          <cell r="C35" t="str">
            <v>--</v>
          </cell>
          <cell r="D35">
            <v>10</v>
          </cell>
          <cell r="F35">
            <v>11.5</v>
          </cell>
          <cell r="G35" t="str">
            <v>--</v>
          </cell>
          <cell r="H35" t="str">
            <v>--</v>
          </cell>
          <cell r="I35">
            <v>21.5</v>
          </cell>
        </row>
        <row r="36">
          <cell r="A36" t="str">
            <v>Time deposits of more than 30 days</v>
          </cell>
        </row>
        <row r="37">
          <cell r="A37" t="str">
            <v xml:space="preserve">  but less than 180 days</v>
          </cell>
          <cell r="B37" t="str">
            <v>--</v>
          </cell>
          <cell r="C37" t="str">
            <v>--</v>
          </cell>
          <cell r="D37">
            <v>10</v>
          </cell>
          <cell r="F37">
            <v>11.5</v>
          </cell>
          <cell r="G37" t="str">
            <v>--</v>
          </cell>
          <cell r="H37" t="str">
            <v>--</v>
          </cell>
          <cell r="I37">
            <v>21.5</v>
          </cell>
        </row>
        <row r="38">
          <cell r="A38" t="str">
            <v>Time deposits of more than 180 days</v>
          </cell>
          <cell r="B38" t="str">
            <v>--</v>
          </cell>
          <cell r="C38" t="str">
            <v>--</v>
          </cell>
          <cell r="D38">
            <v>4</v>
          </cell>
          <cell r="F38">
            <v>11.5</v>
          </cell>
          <cell r="G38" t="str">
            <v>--</v>
          </cell>
          <cell r="H38" t="str">
            <v>--</v>
          </cell>
          <cell r="I38">
            <v>15.5</v>
          </cell>
        </row>
        <row r="39">
          <cell r="A39" t="str">
            <v>Credits from correspondents</v>
          </cell>
        </row>
        <row r="40">
          <cell r="A40" t="str">
            <v xml:space="preserve">  subject to confirmation</v>
          </cell>
          <cell r="B40" t="str">
            <v>--</v>
          </cell>
          <cell r="C40" t="str">
            <v>--</v>
          </cell>
          <cell r="D40">
            <v>10</v>
          </cell>
          <cell r="F40">
            <v>11.5</v>
          </cell>
          <cell r="G40" t="str">
            <v>--</v>
          </cell>
          <cell r="H40" t="str">
            <v>--</v>
          </cell>
          <cell r="I40">
            <v>21.5</v>
          </cell>
        </row>
        <row r="42">
          <cell r="A42" t="str">
            <v>(Situation as of December 31, 1997)</v>
          </cell>
        </row>
        <row r="43">
          <cell r="A43" t="str">
            <v>Local currency deposits 2/</v>
          </cell>
        </row>
        <row r="44">
          <cell r="A44" t="str">
            <v>Sight deposits and time deposits</v>
          </cell>
        </row>
        <row r="45">
          <cell r="A45" t="str">
            <v xml:space="preserve">  of less than 30 days</v>
          </cell>
          <cell r="B45">
            <v>10</v>
          </cell>
          <cell r="C45">
            <v>10</v>
          </cell>
          <cell r="D45" t="str">
            <v>--</v>
          </cell>
          <cell r="F45" t="str">
            <v>--</v>
          </cell>
          <cell r="G45" t="str">
            <v>--</v>
          </cell>
          <cell r="H45" t="str">
            <v>--</v>
          </cell>
          <cell r="I45">
            <v>20</v>
          </cell>
        </row>
        <row r="46">
          <cell r="A46" t="str">
            <v>Time deposits of more than 30 days</v>
          </cell>
        </row>
        <row r="47">
          <cell r="A47" t="str">
            <v xml:space="preserve">  but less than 180 days</v>
          </cell>
          <cell r="B47">
            <v>4</v>
          </cell>
          <cell r="C47">
            <v>10</v>
          </cell>
          <cell r="D47" t="str">
            <v>--</v>
          </cell>
          <cell r="F47" t="str">
            <v>--</v>
          </cell>
          <cell r="G47" t="str">
            <v>--</v>
          </cell>
          <cell r="H47" t="str">
            <v>--</v>
          </cell>
          <cell r="I47">
            <v>14</v>
          </cell>
        </row>
        <row r="48">
          <cell r="A48" t="str">
            <v>Time deposits of more than 180 days</v>
          </cell>
          <cell r="B48">
            <v>2</v>
          </cell>
          <cell r="C48">
            <v>10</v>
          </cell>
          <cell r="D48" t="str">
            <v>--</v>
          </cell>
          <cell r="F48" t="str">
            <v>--</v>
          </cell>
          <cell r="G48" t="str">
            <v>--</v>
          </cell>
          <cell r="H48" t="str">
            <v>--</v>
          </cell>
          <cell r="I48">
            <v>12</v>
          </cell>
        </row>
        <row r="50">
          <cell r="A50" t="str">
            <v>Foreign currency deposits 3/</v>
          </cell>
        </row>
        <row r="51">
          <cell r="A51" t="str">
            <v>Sight deposits and time deposits</v>
          </cell>
        </row>
        <row r="52">
          <cell r="A52" t="str">
            <v xml:space="preserve">  of less than 30 days</v>
          </cell>
          <cell r="B52" t="str">
            <v>--</v>
          </cell>
          <cell r="C52" t="str">
            <v>--</v>
          </cell>
          <cell r="D52">
            <v>10</v>
          </cell>
          <cell r="F52">
            <v>11.5</v>
          </cell>
          <cell r="G52" t="str">
            <v>--</v>
          </cell>
          <cell r="H52" t="str">
            <v>--</v>
          </cell>
          <cell r="I52">
            <v>21.5</v>
          </cell>
        </row>
        <row r="53">
          <cell r="A53" t="str">
            <v>Time deposits of more than 30 days</v>
          </cell>
        </row>
        <row r="54">
          <cell r="A54" t="str">
            <v xml:space="preserve">  but less than 180 days</v>
          </cell>
          <cell r="B54" t="str">
            <v>--</v>
          </cell>
          <cell r="C54" t="str">
            <v>--</v>
          </cell>
          <cell r="D54">
            <v>10</v>
          </cell>
          <cell r="F54">
            <v>11.5</v>
          </cell>
          <cell r="G54" t="str">
            <v>--</v>
          </cell>
          <cell r="H54" t="str">
            <v>--</v>
          </cell>
          <cell r="I54">
            <v>21.5</v>
          </cell>
        </row>
        <row r="55">
          <cell r="A55" t="str">
            <v>Time deposits of more than 180 days</v>
          </cell>
          <cell r="B55" t="str">
            <v>--</v>
          </cell>
          <cell r="C55" t="str">
            <v>--</v>
          </cell>
          <cell r="D55">
            <v>4</v>
          </cell>
          <cell r="F55">
            <v>11.5</v>
          </cell>
          <cell r="G55" t="str">
            <v>--</v>
          </cell>
          <cell r="H55" t="str">
            <v>--</v>
          </cell>
          <cell r="I55">
            <v>15.5</v>
          </cell>
        </row>
        <row r="56">
          <cell r="A56" t="str">
            <v>Credits from correspondents</v>
          </cell>
        </row>
        <row r="57">
          <cell r="A57" t="str">
            <v xml:space="preserve">  subject to confirmation</v>
          </cell>
          <cell r="B57" t="str">
            <v>--</v>
          </cell>
          <cell r="C57" t="str">
            <v>--</v>
          </cell>
          <cell r="D57">
            <v>10</v>
          </cell>
          <cell r="F57">
            <v>11.5</v>
          </cell>
          <cell r="G57" t="str">
            <v>--</v>
          </cell>
          <cell r="H57" t="str">
            <v>--</v>
          </cell>
          <cell r="I57">
            <v>21.5</v>
          </cell>
        </row>
        <row r="59">
          <cell r="A59" t="str">
            <v>(Situation as of December 31, 1998)</v>
          </cell>
        </row>
        <row r="60">
          <cell r="A60" t="str">
            <v>Local currency deposits 2/</v>
          </cell>
        </row>
        <row r="61">
          <cell r="A61" t="str">
            <v>Sight deposits and time deposits</v>
          </cell>
        </row>
        <row r="62">
          <cell r="A62" t="str">
            <v xml:space="preserve">  of less than 30 days</v>
          </cell>
          <cell r="B62">
            <v>10</v>
          </cell>
          <cell r="C62">
            <v>10</v>
          </cell>
          <cell r="D62" t="str">
            <v>--</v>
          </cell>
          <cell r="F62" t="str">
            <v>--</v>
          </cell>
          <cell r="G62" t="str">
            <v>--</v>
          </cell>
          <cell r="H62" t="str">
            <v>--</v>
          </cell>
          <cell r="I62">
            <v>20</v>
          </cell>
        </row>
        <row r="63">
          <cell r="A63" t="str">
            <v>Time deposits of more than 30 days</v>
          </cell>
        </row>
        <row r="64">
          <cell r="A64" t="str">
            <v xml:space="preserve">  but less than 180 days</v>
          </cell>
          <cell r="B64">
            <v>4</v>
          </cell>
          <cell r="C64">
            <v>10</v>
          </cell>
          <cell r="D64" t="str">
            <v>--</v>
          </cell>
          <cell r="F64" t="str">
            <v>--</v>
          </cell>
          <cell r="G64" t="str">
            <v>--</v>
          </cell>
          <cell r="H64" t="str">
            <v>--</v>
          </cell>
          <cell r="I64">
            <v>14</v>
          </cell>
        </row>
        <row r="65">
          <cell r="A65" t="str">
            <v>Time deposits of more than 180 days</v>
          </cell>
          <cell r="B65">
            <v>2</v>
          </cell>
          <cell r="C65">
            <v>10</v>
          </cell>
          <cell r="D65" t="str">
            <v>--</v>
          </cell>
          <cell r="F65" t="str">
            <v>--</v>
          </cell>
          <cell r="G65" t="str">
            <v>--</v>
          </cell>
          <cell r="H65" t="str">
            <v>--</v>
          </cell>
          <cell r="I65">
            <v>12</v>
          </cell>
        </row>
        <row r="67">
          <cell r="A67" t="str">
            <v>Foreign currency deposits 3/</v>
          </cell>
        </row>
        <row r="68">
          <cell r="A68" t="str">
            <v>Sight deposits and time deposits</v>
          </cell>
        </row>
        <row r="69">
          <cell r="A69" t="str">
            <v xml:space="preserve">  of less than 30 days</v>
          </cell>
          <cell r="B69" t="str">
            <v>--</v>
          </cell>
          <cell r="C69" t="str">
            <v>--</v>
          </cell>
          <cell r="D69">
            <v>10</v>
          </cell>
          <cell r="F69">
            <v>11.5</v>
          </cell>
          <cell r="G69" t="str">
            <v>--</v>
          </cell>
          <cell r="H69" t="str">
            <v>--</v>
          </cell>
          <cell r="I69">
            <v>21.5</v>
          </cell>
        </row>
        <row r="70">
          <cell r="A70" t="str">
            <v>Time deposits of more than 30 days</v>
          </cell>
        </row>
        <row r="71">
          <cell r="A71" t="str">
            <v xml:space="preserve">  but less than 180 days</v>
          </cell>
          <cell r="B71" t="str">
            <v>--</v>
          </cell>
          <cell r="C71" t="str">
            <v>--</v>
          </cell>
          <cell r="D71">
            <v>10</v>
          </cell>
          <cell r="F71">
            <v>11.5</v>
          </cell>
          <cell r="G71" t="str">
            <v>--</v>
          </cell>
          <cell r="H71" t="str">
            <v>--</v>
          </cell>
          <cell r="I71">
            <v>21.5</v>
          </cell>
        </row>
        <row r="72">
          <cell r="A72" t="str">
            <v>Time deposits of more than 180 days</v>
          </cell>
          <cell r="B72" t="str">
            <v>--</v>
          </cell>
          <cell r="C72" t="str">
            <v>--</v>
          </cell>
          <cell r="D72">
            <v>4</v>
          </cell>
          <cell r="F72">
            <v>11.5</v>
          </cell>
          <cell r="G72" t="str">
            <v>--</v>
          </cell>
          <cell r="H72" t="str">
            <v>--</v>
          </cell>
          <cell r="I72">
            <v>15.5</v>
          </cell>
        </row>
        <row r="73">
          <cell r="A73" t="str">
            <v>Credits from correspondents</v>
          </cell>
        </row>
        <row r="74">
          <cell r="A74" t="str">
            <v xml:space="preserve">  subject to confirmation</v>
          </cell>
          <cell r="B74" t="str">
            <v>--</v>
          </cell>
          <cell r="C74" t="str">
            <v>--</v>
          </cell>
          <cell r="D74">
            <v>10</v>
          </cell>
          <cell r="F74">
            <v>11.5</v>
          </cell>
          <cell r="G74" t="str">
            <v>--</v>
          </cell>
          <cell r="H74" t="str">
            <v>--</v>
          </cell>
          <cell r="I74">
            <v>21.5</v>
          </cell>
        </row>
        <row r="76">
          <cell r="A76" t="str">
            <v>(Situation as of December 31, 1999)</v>
          </cell>
        </row>
        <row r="77">
          <cell r="A77" t="str">
            <v>Local currency deposits 2/</v>
          </cell>
        </row>
        <row r="78">
          <cell r="A78" t="str">
            <v>Sight deposits and time deposits</v>
          </cell>
        </row>
        <row r="79">
          <cell r="A79" t="str">
            <v xml:space="preserve">  of less than 30 days</v>
          </cell>
          <cell r="B79">
            <v>10</v>
          </cell>
          <cell r="C79">
            <v>10</v>
          </cell>
          <cell r="D79" t="str">
            <v>--</v>
          </cell>
          <cell r="F79" t="str">
            <v>--</v>
          </cell>
          <cell r="G79" t="str">
            <v>--</v>
          </cell>
          <cell r="H79" t="str">
            <v>--</v>
          </cell>
          <cell r="I79">
            <v>20</v>
          </cell>
        </row>
        <row r="80">
          <cell r="A80" t="str">
            <v>Time deposits of more than 30 days</v>
          </cell>
        </row>
        <row r="81">
          <cell r="A81" t="str">
            <v xml:space="preserve">  but less than 180 days</v>
          </cell>
          <cell r="B81">
            <v>4</v>
          </cell>
          <cell r="C81">
            <v>10</v>
          </cell>
          <cell r="D81" t="str">
            <v>--</v>
          </cell>
          <cell r="F81" t="str">
            <v>--</v>
          </cell>
          <cell r="G81" t="str">
            <v>--</v>
          </cell>
          <cell r="H81" t="str">
            <v>--</v>
          </cell>
          <cell r="I81">
            <v>14</v>
          </cell>
        </row>
        <row r="82">
          <cell r="A82" t="str">
            <v>Time deposits of more than 180 days</v>
          </cell>
          <cell r="B82">
            <v>2</v>
          </cell>
          <cell r="C82">
            <v>10</v>
          </cell>
          <cell r="D82" t="str">
            <v>--</v>
          </cell>
          <cell r="F82" t="str">
            <v>--</v>
          </cell>
          <cell r="G82" t="str">
            <v>--</v>
          </cell>
          <cell r="H82" t="str">
            <v>--</v>
          </cell>
          <cell r="I82">
            <v>12</v>
          </cell>
        </row>
        <row r="84">
          <cell r="A84" t="str">
            <v>Foreign currency deposits 3/</v>
          </cell>
        </row>
        <row r="85">
          <cell r="A85" t="str">
            <v>Sight deposits and time deposits</v>
          </cell>
        </row>
        <row r="86">
          <cell r="A86" t="str">
            <v xml:space="preserve">  of less than 30 days</v>
          </cell>
          <cell r="B86" t="str">
            <v>--</v>
          </cell>
          <cell r="C86" t="str">
            <v>--</v>
          </cell>
          <cell r="D86">
            <v>10</v>
          </cell>
          <cell r="F86">
            <v>11.5</v>
          </cell>
          <cell r="G86" t="str">
            <v>--</v>
          </cell>
          <cell r="H86" t="str">
            <v>--</v>
          </cell>
          <cell r="I86">
            <v>21.5</v>
          </cell>
        </row>
        <row r="87">
          <cell r="A87" t="str">
            <v>Time deposits of more than 30 days</v>
          </cell>
        </row>
        <row r="88">
          <cell r="A88" t="str">
            <v xml:space="preserve">  but less than 180 days</v>
          </cell>
          <cell r="B88" t="str">
            <v>--</v>
          </cell>
          <cell r="C88" t="str">
            <v>--</v>
          </cell>
          <cell r="D88">
            <v>10</v>
          </cell>
          <cell r="F88">
            <v>11.5</v>
          </cell>
          <cell r="G88" t="str">
            <v>--</v>
          </cell>
          <cell r="H88" t="str">
            <v>--</v>
          </cell>
          <cell r="I88">
            <v>21.5</v>
          </cell>
        </row>
        <row r="89">
          <cell r="A89" t="str">
            <v>Time deposits of more than 180 days</v>
          </cell>
          <cell r="B89" t="str">
            <v>--</v>
          </cell>
          <cell r="C89" t="str">
            <v>--</v>
          </cell>
          <cell r="D89">
            <v>4</v>
          </cell>
          <cell r="F89">
            <v>11.5</v>
          </cell>
          <cell r="G89" t="str">
            <v>--</v>
          </cell>
          <cell r="H89" t="str">
            <v>--</v>
          </cell>
          <cell r="I89">
            <v>15.5</v>
          </cell>
        </row>
        <row r="90">
          <cell r="A90" t="str">
            <v>Credits from correspondents</v>
          </cell>
        </row>
        <row r="91">
          <cell r="A91" t="str">
            <v xml:space="preserve">  subject to confirmation</v>
          </cell>
          <cell r="B91" t="str">
            <v>--</v>
          </cell>
          <cell r="C91" t="str">
            <v>--</v>
          </cell>
          <cell r="D91">
            <v>10</v>
          </cell>
          <cell r="F91">
            <v>11.5</v>
          </cell>
          <cell r="G91" t="str">
            <v>--</v>
          </cell>
          <cell r="H91" t="str">
            <v>--</v>
          </cell>
          <cell r="I91">
            <v>21.5</v>
          </cell>
        </row>
        <row r="93">
          <cell r="A93" t="str">
            <v>(Situation as of June 30, 2000)</v>
          </cell>
        </row>
        <row r="94">
          <cell r="A94" t="str">
            <v>Local currency deposits 2/</v>
          </cell>
        </row>
        <row r="95">
          <cell r="A95" t="str">
            <v>Sight deposits and time deposits</v>
          </cell>
          <cell r="B95">
            <v>10</v>
          </cell>
          <cell r="C95">
            <v>10</v>
          </cell>
          <cell r="D95" t="str">
            <v>--</v>
          </cell>
          <cell r="F95" t="str">
            <v>--</v>
          </cell>
          <cell r="G95" t="str">
            <v>--</v>
          </cell>
          <cell r="H95" t="str">
            <v>--</v>
          </cell>
          <cell r="I95">
            <v>20</v>
          </cell>
        </row>
        <row r="96">
          <cell r="A96" t="str">
            <v xml:space="preserve">  of less than 30 days</v>
          </cell>
        </row>
        <row r="97">
          <cell r="A97" t="str">
            <v>Time deposits of more than 30 days</v>
          </cell>
          <cell r="B97">
            <v>4</v>
          </cell>
          <cell r="C97">
            <v>10</v>
          </cell>
          <cell r="D97" t="str">
            <v>--</v>
          </cell>
          <cell r="F97" t="str">
            <v>--</v>
          </cell>
          <cell r="G97" t="str">
            <v>--</v>
          </cell>
          <cell r="H97" t="str">
            <v>--</v>
          </cell>
          <cell r="I97">
            <v>14</v>
          </cell>
        </row>
        <row r="98">
          <cell r="A98" t="str">
            <v xml:space="preserve">  but less than 180 days</v>
          </cell>
          <cell r="B98">
            <v>2</v>
          </cell>
          <cell r="C98">
            <v>10</v>
          </cell>
          <cell r="D98" t="str">
            <v>--</v>
          </cell>
          <cell r="F98" t="str">
            <v>--</v>
          </cell>
          <cell r="G98" t="str">
            <v>--</v>
          </cell>
          <cell r="H98" t="str">
            <v>--</v>
          </cell>
          <cell r="I98">
            <v>12</v>
          </cell>
        </row>
        <row r="99">
          <cell r="A99" t="str">
            <v>Time deposits of more than 180 days</v>
          </cell>
        </row>
        <row r="101">
          <cell r="A101" t="str">
            <v>Foreign currency deposits 3/</v>
          </cell>
        </row>
        <row r="102">
          <cell r="A102" t="str">
            <v>Sight deposits and time deposits</v>
          </cell>
          <cell r="B102" t="str">
            <v>--</v>
          </cell>
          <cell r="C102" t="str">
            <v>--</v>
          </cell>
          <cell r="D102">
            <v>10</v>
          </cell>
          <cell r="F102">
            <v>11.5</v>
          </cell>
          <cell r="G102" t="str">
            <v>--</v>
          </cell>
          <cell r="H102" t="str">
            <v>--</v>
          </cell>
          <cell r="I102">
            <v>21.5</v>
          </cell>
        </row>
        <row r="103">
          <cell r="A103" t="str">
            <v xml:space="preserve">  of less than 30 days</v>
          </cell>
        </row>
        <row r="104">
          <cell r="A104" t="str">
            <v>Time deposits of more than 30 days</v>
          </cell>
          <cell r="B104" t="str">
            <v>--</v>
          </cell>
          <cell r="C104" t="str">
            <v>--</v>
          </cell>
          <cell r="D104">
            <v>10</v>
          </cell>
          <cell r="F104">
            <v>11.5</v>
          </cell>
          <cell r="G104" t="str">
            <v>--</v>
          </cell>
          <cell r="H104" t="str">
            <v>--</v>
          </cell>
          <cell r="I104">
            <v>21.5</v>
          </cell>
        </row>
        <row r="105">
          <cell r="A105" t="str">
            <v xml:space="preserve">  but less than 180 days</v>
          </cell>
          <cell r="B105" t="str">
            <v>--</v>
          </cell>
          <cell r="C105" t="str">
            <v>--</v>
          </cell>
          <cell r="D105">
            <v>4</v>
          </cell>
          <cell r="F105">
            <v>11.5</v>
          </cell>
          <cell r="G105" t="str">
            <v>--</v>
          </cell>
          <cell r="H105" t="str">
            <v>--</v>
          </cell>
          <cell r="I105">
            <v>15.5</v>
          </cell>
        </row>
        <row r="106">
          <cell r="A106" t="str">
            <v>Time deposits of more than 180 days</v>
          </cell>
        </row>
        <row r="107">
          <cell r="A107" t="str">
            <v>Credits from correspondents</v>
          </cell>
          <cell r="B107" t="str">
            <v>--</v>
          </cell>
          <cell r="C107" t="str">
            <v>--</v>
          </cell>
          <cell r="D107">
            <v>10</v>
          </cell>
          <cell r="F107">
            <v>11.5</v>
          </cell>
          <cell r="G107" t="str">
            <v>--</v>
          </cell>
          <cell r="H107" t="str">
            <v>--</v>
          </cell>
          <cell r="I107">
            <v>21.5</v>
          </cell>
        </row>
        <row r="108">
          <cell r="A108" t="str">
            <v xml:space="preserve">  subject to confirmation</v>
          </cell>
        </row>
        <row r="110">
          <cell r="A110" t="str">
            <v>Source:  Central Bank of Uruguay.</v>
          </cell>
        </row>
        <row r="112">
          <cell r="A112" t="str">
            <v xml:space="preserve">  1/  Excluding financial houses, which are subject to reserve requirements very similar to those of commercial banks. </v>
          </cell>
        </row>
        <row r="113">
          <cell r="A113" t="str">
            <v xml:space="preserve">  2/  Applies to all liabilities in local currency to the private sector.</v>
          </cell>
        </row>
        <row r="114">
          <cell r="A114" t="str">
            <v xml:space="preserve">  3/  Excludes foreign currency deposits of nonresidents that are used to provide credit to nonresidents (offshore operations).  It also excludes public securities after December 1997</v>
          </cell>
        </row>
      </sheetData>
      <sheetData sheetId="3" refreshError="1"/>
      <sheetData sheetId="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data"/>
      <sheetName val="Contents"/>
      <sheetName val="R1"/>
      <sheetName val="R2"/>
      <sheetName val="R3"/>
      <sheetName val="R4"/>
      <sheetName val="R5"/>
      <sheetName val="R6"/>
      <sheetName val="R7"/>
      <sheetName val="E1"/>
      <sheetName val="E2"/>
      <sheetName val="L1"/>
      <sheetName val="L2"/>
      <sheetName val="L3"/>
      <sheetName val="L4"/>
      <sheetName val="L5"/>
      <sheetName val="L6"/>
      <sheetName val="L7"/>
      <sheetName val="R8"/>
      <sheetName val="Gov1"/>
      <sheetName val="Gov2"/>
      <sheetName val="Gov3"/>
      <sheetName val="Gov4"/>
      <sheetName val="Gov5"/>
      <sheetName val="Gov6"/>
      <sheetName val="Gov7"/>
      <sheetName val="Gov8"/>
      <sheetName val="Gov9"/>
      <sheetName val="M1"/>
      <sheetName val="M2"/>
      <sheetName val="M3"/>
      <sheetName val="M4"/>
      <sheetName val="M5"/>
      <sheetName val="B1"/>
      <sheetName val="B2"/>
      <sheetName val="B3"/>
      <sheetName val="D"/>
      <sheetName val="BoP"/>
      <sheetName val="T1"/>
      <sheetName val="T2"/>
      <sheetName val="T3"/>
      <sheetName val="40"/>
      <sheetName val="41"/>
      <sheetName val="42"/>
      <sheetName val="43"/>
      <sheetName val="44"/>
      <sheetName val="45"/>
    </sheetNames>
    <sheetDataSet>
      <sheetData sheetId="0"/>
      <sheetData sheetId="1"/>
      <sheetData sheetId="2"/>
      <sheetData sheetId="3"/>
      <sheetData sheetId="4"/>
      <sheetData sheetId="5"/>
      <sheetData sheetId="6"/>
      <sheetData sheetId="7"/>
      <sheetData sheetId="8" refreshError="1">
        <row r="1">
          <cell r="A1" t="str">
            <v>Table 7. Latvia: Gross Domestic Product by Expenditure at Constant Prices, 1996-2000</v>
          </cell>
        </row>
        <row r="4">
          <cell r="B4">
            <v>1995</v>
          </cell>
          <cell r="C4">
            <v>1996</v>
          </cell>
          <cell r="D4">
            <v>1997</v>
          </cell>
          <cell r="E4">
            <v>1998</v>
          </cell>
          <cell r="F4">
            <v>1999</v>
          </cell>
          <cell r="G4">
            <v>2000</v>
          </cell>
        </row>
        <row r="6">
          <cell r="C6" t="str">
            <v>(In thousands of 1995 lats)</v>
          </cell>
        </row>
        <row r="7">
          <cell r="A7" t="str">
            <v>Final consumption</v>
          </cell>
          <cell r="B7">
            <v>1992317</v>
          </cell>
          <cell r="C7">
            <v>2153374.6165267015</v>
          </cell>
          <cell r="D7">
            <v>2236061</v>
          </cell>
          <cell r="E7">
            <v>2374749</v>
          </cell>
          <cell r="F7">
            <v>2466123</v>
          </cell>
          <cell r="G7">
            <v>2559601</v>
          </cell>
        </row>
        <row r="8">
          <cell r="A8" t="str">
            <v xml:space="preserve">Households and of non-profit </v>
          </cell>
        </row>
        <row r="9">
          <cell r="A9" t="str">
            <v xml:space="preserve">institutions serving households (NPISH)  </v>
          </cell>
          <cell r="B9">
            <v>1470541</v>
          </cell>
          <cell r="C9">
            <v>1622275.6261519773</v>
          </cell>
          <cell r="D9">
            <v>1703541</v>
          </cell>
          <cell r="E9">
            <v>1809935</v>
          </cell>
          <cell r="F9">
            <v>1901359</v>
          </cell>
          <cell r="G9">
            <v>2007234</v>
          </cell>
        </row>
        <row r="10">
          <cell r="A10" t="str">
            <v>General government</v>
          </cell>
          <cell r="B10">
            <v>521776</v>
          </cell>
          <cell r="C10">
            <v>531098.99037472392</v>
          </cell>
          <cell r="D10">
            <v>532520</v>
          </cell>
          <cell r="E10">
            <v>564814</v>
          </cell>
          <cell r="F10">
            <v>564764</v>
          </cell>
          <cell r="G10">
            <v>552367</v>
          </cell>
        </row>
        <row r="11">
          <cell r="A11" t="str">
            <v>Gross capital formation</v>
          </cell>
          <cell r="B11">
            <v>413625.12625088287</v>
          </cell>
          <cell r="C11">
            <v>438258.3834732984</v>
          </cell>
          <cell r="D11">
            <v>491880</v>
          </cell>
          <cell r="E11">
            <v>684786</v>
          </cell>
          <cell r="F11">
            <v>624870</v>
          </cell>
          <cell r="G11">
            <v>617163</v>
          </cell>
        </row>
        <row r="12">
          <cell r="A12" t="str">
            <v>Gross fixed capital formation</v>
          </cell>
          <cell r="B12">
            <v>354876</v>
          </cell>
          <cell r="C12">
            <v>434026.3834732984</v>
          </cell>
          <cell r="D12">
            <v>523996</v>
          </cell>
          <cell r="E12">
            <v>754489</v>
          </cell>
          <cell r="F12">
            <v>724215</v>
          </cell>
          <cell r="G12">
            <v>802305</v>
          </cell>
        </row>
        <row r="13">
          <cell r="A13" t="str">
            <v xml:space="preserve">Changes in inventories </v>
          </cell>
          <cell r="B13">
            <v>58749</v>
          </cell>
          <cell r="C13">
            <v>4232</v>
          </cell>
          <cell r="D13">
            <v>-32116</v>
          </cell>
          <cell r="E13">
            <v>-69703</v>
          </cell>
          <cell r="F13">
            <v>-99345</v>
          </cell>
          <cell r="G13">
            <v>-185142</v>
          </cell>
        </row>
        <row r="14">
          <cell r="A14" t="str">
            <v>Exports of goods and services</v>
          </cell>
          <cell r="B14">
            <v>1101039.8737491171</v>
          </cell>
          <cell r="C14">
            <v>1323911</v>
          </cell>
          <cell r="D14">
            <v>1497675</v>
          </cell>
          <cell r="E14">
            <v>1570381</v>
          </cell>
          <cell r="F14">
            <v>1470475</v>
          </cell>
          <cell r="G14">
            <v>1658408</v>
          </cell>
        </row>
        <row r="15">
          <cell r="A15" t="str">
            <v>Imports of goods and services</v>
          </cell>
          <cell r="B15">
            <v>1157759</v>
          </cell>
          <cell r="C15">
            <v>1487839</v>
          </cell>
          <cell r="D15">
            <v>1588862</v>
          </cell>
          <cell r="E15">
            <v>1890795</v>
          </cell>
          <cell r="F15">
            <v>1792902</v>
          </cell>
          <cell r="G15">
            <v>1884456</v>
          </cell>
        </row>
        <row r="16">
          <cell r="A16" t="str">
            <v>GDP at purchasers'  prices</v>
          </cell>
          <cell r="B16">
            <v>2349223</v>
          </cell>
          <cell r="C16">
            <v>2427705</v>
          </cell>
          <cell r="D16">
            <v>2636754</v>
          </cell>
          <cell r="E16">
            <v>2739121</v>
          </cell>
          <cell r="F16">
            <v>2768566</v>
          </cell>
          <cell r="G16">
            <v>2950716</v>
          </cell>
        </row>
        <row r="18">
          <cell r="C18" t="str">
            <v>(Percentage growth)</v>
          </cell>
        </row>
        <row r="19">
          <cell r="A19" t="str">
            <v>Final consumption</v>
          </cell>
          <cell r="C19" t="str">
            <v>...</v>
          </cell>
          <cell r="D19">
            <v>3.8398513123865108</v>
          </cell>
          <cell r="E19">
            <v>6.2023352672400334</v>
          </cell>
          <cell r="F19">
            <v>3.8477329604096999</v>
          </cell>
          <cell r="G19">
            <v>3.7904840918315807</v>
          </cell>
        </row>
        <row r="20">
          <cell r="A20" t="str">
            <v xml:space="preserve">Households and of non-profit </v>
          </cell>
        </row>
        <row r="21">
          <cell r="A21" t="str">
            <v xml:space="preserve">institutions serving households (NPISH)  </v>
          </cell>
          <cell r="C21" t="str">
            <v>...</v>
          </cell>
          <cell r="D21">
            <v>5.0093444380215013</v>
          </cell>
          <cell r="E21">
            <v>6.2454616589797451</v>
          </cell>
          <cell r="F21">
            <v>5.0512311215596073</v>
          </cell>
          <cell r="G21">
            <v>5.5683855600126009</v>
          </cell>
        </row>
        <row r="22">
          <cell r="A22" t="str">
            <v>General government</v>
          </cell>
          <cell r="C22" t="str">
            <v>...</v>
          </cell>
          <cell r="D22">
            <v>0.26756021966327648</v>
          </cell>
          <cell r="E22">
            <v>6.0643731690828595</v>
          </cell>
          <cell r="F22">
            <v>-8.8524717871685255E-3</v>
          </cell>
          <cell r="G22">
            <v>-2.1950761734104818</v>
          </cell>
        </row>
        <row r="23">
          <cell r="A23" t="str">
            <v>Gross capital formation</v>
          </cell>
          <cell r="C23" t="str">
            <v>...</v>
          </cell>
          <cell r="D23">
            <v>12.235160478103801</v>
          </cell>
          <cell r="E23">
            <v>39.218101976091724</v>
          </cell>
          <cell r="F23">
            <v>-8.7495947639116505</v>
          </cell>
          <cell r="G23">
            <v>-1.2333765423208076</v>
          </cell>
        </row>
        <row r="24">
          <cell r="A24" t="str">
            <v>Gross fixed capital formation</v>
          </cell>
          <cell r="C24" t="str">
            <v>...</v>
          </cell>
          <cell r="D24">
            <v>20.729066239411374</v>
          </cell>
          <cell r="E24">
            <v>43.987549523278815</v>
          </cell>
          <cell r="F24">
            <v>-4.0125170810972772</v>
          </cell>
          <cell r="G24">
            <v>10.782709554483127</v>
          </cell>
        </row>
        <row r="25">
          <cell r="A25" t="str">
            <v xml:space="preserve">Changes in inventories </v>
          </cell>
          <cell r="C25" t="str">
            <v>...</v>
          </cell>
          <cell r="D25">
            <v>-858.8846880907372</v>
          </cell>
          <cell r="E25">
            <v>117.03512268028398</v>
          </cell>
          <cell r="F25">
            <v>42.526146650789777</v>
          </cell>
          <cell r="G25">
            <v>86.362675524686708</v>
          </cell>
        </row>
        <row r="26">
          <cell r="A26" t="str">
            <v>Exports of goods and services</v>
          </cell>
          <cell r="C26" t="str">
            <v>...</v>
          </cell>
          <cell r="D26">
            <v>13.125051457386494</v>
          </cell>
          <cell r="E26">
            <v>4.8545912831555516</v>
          </cell>
          <cell r="F26">
            <v>-6.3618956164141043</v>
          </cell>
          <cell r="G26">
            <v>12.78042809296316</v>
          </cell>
        </row>
        <row r="27">
          <cell r="A27" t="str">
            <v>Imports of goods and services</v>
          </cell>
          <cell r="C27" t="str">
            <v>...</v>
          </cell>
          <cell r="D27">
            <v>6.7899147690039019</v>
          </cell>
          <cell r="E27">
            <v>19.003097814662318</v>
          </cell>
          <cell r="F27">
            <v>-5.1773460369844422</v>
          </cell>
          <cell r="G27">
            <v>5.1064698460930869</v>
          </cell>
        </row>
        <row r="28">
          <cell r="A28" t="str">
            <v>GDP at purchasers'  prices</v>
          </cell>
          <cell r="C28" t="str">
            <v>...</v>
          </cell>
          <cell r="D28">
            <v>8.6109720909253831</v>
          </cell>
          <cell r="E28">
            <v>3.8823113570700896</v>
          </cell>
          <cell r="F28">
            <v>1.0749798931847021</v>
          </cell>
          <cell r="G28">
            <v>6.5792182667850474</v>
          </cell>
        </row>
        <row r="30">
          <cell r="A30" t="str">
            <v xml:space="preserve">   Source:  Central Statistical Bureau of Latvia.</v>
          </cell>
        </row>
      </sheetData>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e"/>
      <sheetName val="TC"/>
      <sheetName val="Asp"/>
      <sheetName val="Out"/>
      <sheetName val="Weta"/>
      <sheetName val="New WETA"/>
      <sheetName val="T-BOP"/>
      <sheetName val="T-Rq"/>
      <sheetName val="T-IMF"/>
      <sheetName val="T-DSvc"/>
      <sheetName val="T-DSA"/>
      <sheetName val="CAPACITY"/>
      <sheetName val="Main"/>
      <sheetName val="Ind"/>
      <sheetName val="X"/>
      <sheetName val="X-Id"/>
      <sheetName val="M"/>
      <sheetName val="M-Id"/>
      <sheetName val="Dbt"/>
      <sheetName val="Svc"/>
      <sheetName val="Tr"/>
      <sheetName val="IMF"/>
      <sheetName val="Amt"/>
      <sheetName val="NEW-BIL"/>
      <sheetName val="Dsb"/>
      <sheetName val="Int"/>
      <sheetName val="Req"/>
      <sheetName val="BOG"/>
      <sheetName val="hipc2"/>
      <sheetName val="hipc1"/>
      <sheetName val="NEWDSA"/>
      <sheetName val="Nul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gas112601"/>
      <sheetName val="GEE102301"/>
      <sheetName val="agrop PUB Proy"/>
      <sheetName val="BoP"/>
      <sheetName val="RES"/>
    </sheetNames>
    <sheetDataSet>
      <sheetData sheetId="0" refreshError="1">
        <row r="1">
          <cell r="A1">
            <v>1</v>
          </cell>
          <cell r="B1" t="str">
            <v>Shared data and projections</v>
          </cell>
        </row>
        <row r="2">
          <cell r="A2">
            <v>2</v>
          </cell>
        </row>
        <row r="3">
          <cell r="A3">
            <v>3</v>
          </cell>
        </row>
        <row r="4">
          <cell r="A4">
            <v>4</v>
          </cell>
          <cell r="B4">
            <v>36501.571532754628</v>
          </cell>
          <cell r="C4" t="str">
            <v>Formulas</v>
          </cell>
          <cell r="E4" t="str">
            <v>1980</v>
          </cell>
          <cell r="F4">
            <v>1981</v>
          </cell>
          <cell r="G4">
            <v>1982</v>
          </cell>
        </row>
        <row r="5">
          <cell r="A5">
            <v>5</v>
          </cell>
          <cell r="B5" t="str">
            <v>DO NOT CHANGE COLUMN OR ROW STRUCTURE OF THIS SHEET !!!!!!!</v>
          </cell>
        </row>
        <row r="6">
          <cell r="A6">
            <v>6</v>
          </cell>
        </row>
        <row r="7">
          <cell r="A7">
            <v>7</v>
          </cell>
          <cell r="B7" t="str">
            <v>Prices and exchange rates</v>
          </cell>
        </row>
        <row r="8">
          <cell r="A8">
            <v>8</v>
          </cell>
          <cell r="B8">
            <v>36249.197554976854</v>
          </cell>
        </row>
        <row r="9">
          <cell r="A9">
            <v>9</v>
          </cell>
          <cell r="B9" t="str">
            <v>CPI (period average)</v>
          </cell>
          <cell r="E9">
            <v>61.477199999999989</v>
          </cell>
          <cell r="F9">
            <v>66.10222083333332</v>
          </cell>
          <cell r="G9">
            <v>71.154166666666654</v>
          </cell>
          <cell r="S9">
            <v>853.39166666666677</v>
          </cell>
        </row>
        <row r="10">
          <cell r="A10">
            <v>10</v>
          </cell>
          <cell r="B10" t="str">
            <v xml:space="preserve">  (percent change)</v>
          </cell>
          <cell r="E10">
            <v>0</v>
          </cell>
          <cell r="F10">
            <v>7.5231481481481399</v>
          </cell>
          <cell r="G10">
            <v>7.6426264800861121</v>
          </cell>
          <cell r="S10">
            <v>8.2607679857579228</v>
          </cell>
        </row>
        <row r="11">
          <cell r="A11">
            <v>11</v>
          </cell>
          <cell r="B11" t="str">
            <v>CPI (end of period)</v>
          </cell>
          <cell r="E11">
            <v>64.210409999999996</v>
          </cell>
          <cell r="F11">
            <v>68.939370000000011</v>
          </cell>
          <cell r="G11">
            <v>73.89</v>
          </cell>
          <cell r="S11">
            <v>915.35</v>
          </cell>
        </row>
        <row r="12">
          <cell r="A12">
            <v>12</v>
          </cell>
          <cell r="B12" t="str">
            <v xml:space="preserve">  (percent change)</v>
          </cell>
          <cell r="E12">
            <v>0</v>
          </cell>
          <cell r="F12">
            <v>7.3647871116225838</v>
          </cell>
          <cell r="G12">
            <v>7.1811361200428525</v>
          </cell>
          <cell r="S12">
            <v>14.314438075256319</v>
          </cell>
        </row>
        <row r="13">
          <cell r="A13">
            <v>13</v>
          </cell>
        </row>
        <row r="14">
          <cell r="A14">
            <v>14</v>
          </cell>
          <cell r="B14" t="str">
            <v>GDP deflator (percent change)</v>
          </cell>
          <cell r="F14">
            <v>7.2418446087912924</v>
          </cell>
          <cell r="G14">
            <v>7.5124008471695536</v>
          </cell>
          <cell r="S14">
            <v>7.8835926501797271</v>
          </cell>
        </row>
        <row r="15">
          <cell r="A15">
            <v>15</v>
          </cell>
        </row>
        <row r="16">
          <cell r="A16">
            <v>16</v>
          </cell>
          <cell r="B16" t="str">
            <v>Export price index</v>
          </cell>
        </row>
        <row r="17">
          <cell r="A17">
            <v>17</v>
          </cell>
          <cell r="B17" t="str">
            <v xml:space="preserve">   GEE</v>
          </cell>
          <cell r="E17">
            <v>100</v>
          </cell>
          <cell r="F17">
            <v>93.572859146794414</v>
          </cell>
          <cell r="G17">
            <v>89.998346977137643</v>
          </cell>
          <cell r="S17">
            <v>131.54779881487329</v>
          </cell>
        </row>
        <row r="18">
          <cell r="A18">
            <v>18</v>
          </cell>
          <cell r="B18" t="str">
            <v>% change (GEE)</v>
          </cell>
          <cell r="E18" t="str">
            <v xml:space="preserve"> </v>
          </cell>
          <cell r="F18">
            <v>-6.4271408532055823</v>
          </cell>
          <cell r="G18">
            <v>-3.8200309387246278</v>
          </cell>
          <cell r="S18">
            <v>4.9408769562917509</v>
          </cell>
        </row>
        <row r="19">
          <cell r="A19">
            <v>19</v>
          </cell>
          <cell r="B19" t="str">
            <v xml:space="preserve">Import price index </v>
          </cell>
        </row>
        <row r="20">
          <cell r="A20">
            <v>20</v>
          </cell>
          <cell r="B20" t="str">
            <v>GEE</v>
          </cell>
          <cell r="E20">
            <v>100</v>
          </cell>
          <cell r="F20">
            <v>94.665896963711234</v>
          </cell>
          <cell r="G20">
            <v>90.898558033371728</v>
          </cell>
          <cell r="S20">
            <v>118.47655629709996</v>
          </cell>
        </row>
        <row r="21">
          <cell r="A21">
            <v>21</v>
          </cell>
          <cell r="B21" t="str">
            <v>% change (GEE)</v>
          </cell>
          <cell r="F21">
            <v>-5.3341030362887736</v>
          </cell>
          <cell r="G21">
            <v>-3.9796157340416416</v>
          </cell>
          <cell r="S21">
            <v>1.6656036175849431</v>
          </cell>
        </row>
        <row r="22">
          <cell r="A22">
            <v>22</v>
          </cell>
          <cell r="B22" t="str">
            <v>Terms of trade</v>
          </cell>
        </row>
        <row r="23">
          <cell r="A23">
            <v>23</v>
          </cell>
          <cell r="B23" t="str">
            <v>GEE</v>
          </cell>
          <cell r="E23">
            <v>100</v>
          </cell>
          <cell r="F23">
            <v>98.845373199880186</v>
          </cell>
          <cell r="G23">
            <v>99.009653094932943</v>
          </cell>
          <cell r="S23">
            <v>111.03276709444101</v>
          </cell>
        </row>
        <row r="24">
          <cell r="A24">
            <v>24</v>
          </cell>
          <cell r="B24" t="str">
            <v>% change</v>
          </cell>
          <cell r="E24" t="str">
            <v xml:space="preserve"> </v>
          </cell>
          <cell r="F24">
            <v>-1.1546268001198179</v>
          </cell>
          <cell r="G24">
            <v>0.16619887176767545</v>
          </cell>
          <cell r="S24">
            <v>3.2216140190607145</v>
          </cell>
        </row>
        <row r="25">
          <cell r="A25">
            <v>25</v>
          </cell>
        </row>
        <row r="26">
          <cell r="A26">
            <v>26</v>
          </cell>
          <cell r="B26" t="str">
            <v>Petroleum price from WEO     BOP</v>
          </cell>
          <cell r="E26">
            <v>36.676069577535003</v>
          </cell>
          <cell r="F26">
            <v>35.270429929097496</v>
          </cell>
          <cell r="G26">
            <v>32.445321718851723</v>
          </cell>
          <cell r="S26">
            <v>15.946896711985271</v>
          </cell>
        </row>
        <row r="27">
          <cell r="A27">
            <v>27</v>
          </cell>
          <cell r="B27" t="str">
            <v>Non-Fuel Commodity Import Prices</v>
          </cell>
          <cell r="F27">
            <v>-4</v>
          </cell>
          <cell r="G27">
            <v>-10.3</v>
          </cell>
          <cell r="S27">
            <v>7.1</v>
          </cell>
        </row>
        <row r="28">
          <cell r="A28">
            <v>28</v>
          </cell>
          <cell r="B28" t="str">
            <v>Non-Fuel Commodity Export Prices</v>
          </cell>
          <cell r="F28">
            <v>-19.899999999999999</v>
          </cell>
          <cell r="G28">
            <v>-4.2</v>
          </cell>
          <cell r="S28">
            <v>26.5</v>
          </cell>
        </row>
        <row r="29">
          <cell r="A29">
            <v>29</v>
          </cell>
        </row>
        <row r="30">
          <cell r="A30">
            <v>30</v>
          </cell>
          <cell r="B30">
            <v>36279.619530902775</v>
          </cell>
        </row>
        <row r="31">
          <cell r="A31">
            <v>31</v>
          </cell>
          <cell r="B31" t="str">
            <v>Official exchange rate (end of period)</v>
          </cell>
          <cell r="E31">
            <v>0</v>
          </cell>
          <cell r="F31">
            <v>0</v>
          </cell>
          <cell r="G31">
            <v>0</v>
          </cell>
          <cell r="S31">
            <v>12.87</v>
          </cell>
        </row>
        <row r="32">
          <cell r="A32">
            <v>32</v>
          </cell>
        </row>
        <row r="33">
          <cell r="A33">
            <v>33</v>
          </cell>
          <cell r="B33" t="str">
            <v>Official exchange rate (period average)</v>
          </cell>
          <cell r="C33" t="str">
            <v>BOP</v>
          </cell>
          <cell r="E33">
            <v>1</v>
          </cell>
          <cell r="F33">
            <v>1</v>
          </cell>
          <cell r="G33">
            <v>1</v>
          </cell>
          <cell r="S33">
            <v>12.616666666666667</v>
          </cell>
        </row>
        <row r="34">
          <cell r="A34">
            <v>34</v>
          </cell>
          <cell r="B34" t="str">
            <v>Market rate (period average)</v>
          </cell>
          <cell r="C34" t="str">
            <v>BOP</v>
          </cell>
          <cell r="E34" t="str">
            <v>...</v>
          </cell>
          <cell r="F34" t="str">
            <v>...</v>
          </cell>
          <cell r="G34" t="str">
            <v>...</v>
          </cell>
          <cell r="S34">
            <v>12.858333333333334</v>
          </cell>
        </row>
        <row r="35">
          <cell r="A35">
            <v>35</v>
          </cell>
          <cell r="B35" t="str">
            <v xml:space="preserve">Exchange rate-wtd average </v>
          </cell>
          <cell r="C35" t="str">
            <v>BOP</v>
          </cell>
          <cell r="E35">
            <v>1</v>
          </cell>
          <cell r="F35">
            <v>1</v>
          </cell>
          <cell r="G35">
            <v>1</v>
          </cell>
          <cell r="S35">
            <v>12.810000000000002</v>
          </cell>
        </row>
        <row r="36">
          <cell r="A36">
            <v>36</v>
          </cell>
        </row>
        <row r="37">
          <cell r="A37">
            <v>37</v>
          </cell>
          <cell r="B37" t="str">
            <v>Nominal effective exchange rate</v>
          </cell>
        </row>
        <row r="38">
          <cell r="A38">
            <v>38</v>
          </cell>
          <cell r="B38" t="str">
            <v>End of period</v>
          </cell>
          <cell r="E38">
            <v>354.32835736980326</v>
          </cell>
          <cell r="F38">
            <v>384.72599867639241</v>
          </cell>
          <cell r="G38">
            <v>393.65057853266399</v>
          </cell>
          <cell r="S38">
            <v>88.800912009611906</v>
          </cell>
        </row>
        <row r="39">
          <cell r="A39">
            <v>39</v>
          </cell>
          <cell r="B39" t="str">
            <v>Period average</v>
          </cell>
          <cell r="E39">
            <v>346.49409860917154</v>
          </cell>
          <cell r="F39">
            <v>375.53499091233658</v>
          </cell>
          <cell r="G39">
            <v>394.19969572503669</v>
          </cell>
          <cell r="S39">
            <v>89.7983574300372</v>
          </cell>
        </row>
        <row r="40">
          <cell r="A40">
            <v>40</v>
          </cell>
          <cell r="B40" t="str">
            <v>Real effective exchange rate</v>
          </cell>
        </row>
        <row r="41">
          <cell r="A41">
            <v>41</v>
          </cell>
          <cell r="B41" t="str">
            <v>End of period</v>
          </cell>
          <cell r="E41">
            <v>168.59847026064799</v>
          </cell>
          <cell r="F41">
            <v>173.43368967423061</v>
          </cell>
          <cell r="G41">
            <v>155.43340893922718</v>
          </cell>
          <cell r="S41">
            <v>113.39592399220169</v>
          </cell>
        </row>
        <row r="42">
          <cell r="A42">
            <v>42</v>
          </cell>
          <cell r="B42" t="str">
            <v>Period average</v>
          </cell>
          <cell r="E42">
            <v>169.81552942507381</v>
          </cell>
          <cell r="F42">
            <v>172.54556009525677</v>
          </cell>
          <cell r="G42">
            <v>157.5037089084415</v>
          </cell>
          <cell r="S42">
            <v>110.54701398741891</v>
          </cell>
        </row>
        <row r="43">
          <cell r="A43">
            <v>43</v>
          </cell>
        </row>
        <row r="44">
          <cell r="A44">
            <v>44</v>
          </cell>
          <cell r="B44" t="str">
            <v>Interest rates</v>
          </cell>
        </row>
        <row r="45">
          <cell r="A45">
            <v>45</v>
          </cell>
          <cell r="B45">
            <v>36279.969782638887</v>
          </cell>
        </row>
        <row r="46">
          <cell r="A46">
            <v>46</v>
          </cell>
          <cell r="B46" t="str">
            <v>LIBOR (US$ deposits)</v>
          </cell>
          <cell r="E46">
            <v>14.0290825366974</v>
          </cell>
          <cell r="F46">
            <v>16.719245195388794</v>
          </cell>
          <cell r="G46">
            <v>13.60124945640564</v>
          </cell>
          <cell r="S46">
            <v>5.0732499999999998</v>
          </cell>
        </row>
        <row r="47">
          <cell r="A47">
            <v>47</v>
          </cell>
          <cell r="B47" t="str">
            <v>Commercial bank lending rate</v>
          </cell>
          <cell r="S47">
            <v>27.993749999999999</v>
          </cell>
        </row>
        <row r="48">
          <cell r="A48">
            <v>48</v>
          </cell>
          <cell r="B48" t="str">
            <v>Commercial bank deposit rate rate</v>
          </cell>
          <cell r="S48">
            <v>13.59</v>
          </cell>
        </row>
        <row r="49">
          <cell r="A49">
            <v>49</v>
          </cell>
        </row>
        <row r="50">
          <cell r="A50">
            <v>50</v>
          </cell>
          <cell r="B50" t="str">
            <v>From real sector</v>
          </cell>
        </row>
        <row r="51">
          <cell r="A51">
            <v>51</v>
          </cell>
          <cell r="B51">
            <v>36249.229484837961</v>
          </cell>
        </row>
        <row r="52">
          <cell r="A52">
            <v>52</v>
          </cell>
          <cell r="B52" t="str">
            <v>GDP in current pesos</v>
          </cell>
          <cell r="E52">
            <v>6761.3</v>
          </cell>
          <cell r="F52">
            <v>7561.2</v>
          </cell>
          <cell r="G52">
            <v>8267.4</v>
          </cell>
          <cell r="S52">
            <v>137566.39999999999</v>
          </cell>
        </row>
        <row r="53">
          <cell r="A53">
            <v>53</v>
          </cell>
          <cell r="B53" t="str">
            <v>GDP in constant 1970 pesos</v>
          </cell>
          <cell r="E53">
            <v>2956.4</v>
          </cell>
          <cell r="F53">
            <v>3082.8999999999996</v>
          </cell>
          <cell r="G53">
            <v>3135.3</v>
          </cell>
          <cell r="S53">
            <v>4390.0629464718004</v>
          </cell>
        </row>
        <row r="54">
          <cell r="A54">
            <v>54</v>
          </cell>
          <cell r="B54" t="str">
            <v>of which</v>
          </cell>
        </row>
        <row r="55">
          <cell r="A55">
            <v>55</v>
          </cell>
          <cell r="B55" t="str">
            <v>Sugar manufacturing</v>
          </cell>
          <cell r="F55">
            <v>0</v>
          </cell>
          <cell r="G55">
            <v>0</v>
          </cell>
          <cell r="S55">
            <v>1493.5013004609864</v>
          </cell>
        </row>
        <row r="56">
          <cell r="A56">
            <v>56</v>
          </cell>
          <cell r="B56" t="str">
            <v>Free-trade-zone manufacturing</v>
          </cell>
          <cell r="F56">
            <v>0</v>
          </cell>
          <cell r="G56">
            <v>0</v>
          </cell>
          <cell r="S56">
            <v>5132.4250946541915</v>
          </cell>
        </row>
        <row r="57">
          <cell r="A57">
            <v>57</v>
          </cell>
        </row>
        <row r="58">
          <cell r="A58">
            <v>58</v>
          </cell>
          <cell r="B58" t="str">
            <v>Savings</v>
          </cell>
        </row>
        <row r="59">
          <cell r="A59">
            <v>59</v>
          </cell>
          <cell r="B59" t="str">
            <v>Public sector savings (from fiscal)</v>
          </cell>
          <cell r="E59">
            <v>46.4</v>
          </cell>
          <cell r="F59">
            <v>0</v>
          </cell>
          <cell r="G59">
            <v>0</v>
          </cell>
          <cell r="S59">
            <v>8600.9861474592726</v>
          </cell>
        </row>
        <row r="60">
          <cell r="A60">
            <v>60</v>
          </cell>
          <cell r="B60" t="str">
            <v>External current account deficit (in millions of RD$)</v>
          </cell>
          <cell r="E60">
            <v>-669.8</v>
          </cell>
          <cell r="F60">
            <v>0</v>
          </cell>
          <cell r="G60">
            <v>0</v>
          </cell>
          <cell r="S60">
            <v>-3625.2299999999991</v>
          </cell>
        </row>
        <row r="61">
          <cell r="A61">
            <v>61</v>
          </cell>
          <cell r="B61" t="str">
            <v>External current account deficit (in millions of RD$)</v>
          </cell>
          <cell r="E61">
            <v>-719.9</v>
          </cell>
          <cell r="F61">
            <v>-389.4</v>
          </cell>
          <cell r="G61">
            <v>-442.6</v>
          </cell>
          <cell r="S61">
            <v>-3625.2299999999891</v>
          </cell>
        </row>
        <row r="62">
          <cell r="A62">
            <v>62</v>
          </cell>
          <cell r="B62" t="str">
            <v>Employment &amp; demographic data</v>
          </cell>
        </row>
        <row r="63">
          <cell r="A63">
            <v>63</v>
          </cell>
          <cell r="B63" t="str">
            <v>Population (in millions)</v>
          </cell>
          <cell r="E63">
            <v>5.6969999999999992</v>
          </cell>
          <cell r="F63">
            <v>5.8296799999999998</v>
          </cell>
          <cell r="G63">
            <v>5.9630700000000001</v>
          </cell>
          <cell r="S63">
            <v>7.6854799999999992</v>
          </cell>
        </row>
        <row r="64">
          <cell r="A64">
            <v>64</v>
          </cell>
          <cell r="B64" t="str">
            <v xml:space="preserve">  (percent change)</v>
          </cell>
          <cell r="E64">
            <v>0</v>
          </cell>
          <cell r="F64">
            <v>2.3289450588028782</v>
          </cell>
          <cell r="G64">
            <v>2.2881187303591233</v>
          </cell>
          <cell r="S64">
            <v>1.8594652480126372</v>
          </cell>
        </row>
        <row r="65">
          <cell r="A65">
            <v>65</v>
          </cell>
          <cell r="B65" t="str">
            <v>Working age population</v>
          </cell>
          <cell r="E65">
            <v>3111222.75</v>
          </cell>
          <cell r="F65">
            <v>3218200.25</v>
          </cell>
          <cell r="G65">
            <v>3327145</v>
          </cell>
          <cell r="S65">
            <v>4658771.5</v>
          </cell>
        </row>
        <row r="66">
          <cell r="A66">
            <v>66</v>
          </cell>
          <cell r="B66" t="str">
            <v xml:space="preserve">  (percent change)</v>
          </cell>
          <cell r="E66">
            <v>0</v>
          </cell>
          <cell r="F66">
            <v>3.4384391152963989</v>
          </cell>
          <cell r="G66">
            <v>3.3852694530118299</v>
          </cell>
          <cell r="S66">
            <v>2.3473715822396768</v>
          </cell>
        </row>
        <row r="67">
          <cell r="A67">
            <v>67</v>
          </cell>
          <cell r="B67" t="str">
            <v>Labor force</v>
          </cell>
          <cell r="E67">
            <v>0</v>
          </cell>
          <cell r="F67">
            <v>0</v>
          </cell>
          <cell r="G67">
            <v>0</v>
          </cell>
          <cell r="S67">
            <v>2857209</v>
          </cell>
        </row>
        <row r="68">
          <cell r="A68">
            <v>68</v>
          </cell>
          <cell r="B68" t="str">
            <v xml:space="preserve">  (percent change)</v>
          </cell>
          <cell r="E68">
            <v>0</v>
          </cell>
          <cell r="F68">
            <v>0</v>
          </cell>
          <cell r="G68">
            <v>0</v>
          </cell>
          <cell r="S68">
            <v>-5.2632573660138515</v>
          </cell>
        </row>
        <row r="69">
          <cell r="A69">
            <v>69</v>
          </cell>
          <cell r="B69" t="str">
            <v>Unemployment</v>
          </cell>
          <cell r="E69">
            <v>0</v>
          </cell>
          <cell r="F69">
            <v>0</v>
          </cell>
          <cell r="G69">
            <v>0</v>
          </cell>
          <cell r="S69">
            <v>456622.99999999994</v>
          </cell>
        </row>
        <row r="70">
          <cell r="A70">
            <v>70</v>
          </cell>
          <cell r="B70" t="str">
            <v>Unemployment rate</v>
          </cell>
          <cell r="E70">
            <v>0</v>
          </cell>
          <cell r="F70">
            <v>0</v>
          </cell>
          <cell r="G70">
            <v>0</v>
          </cell>
          <cell r="S70">
            <v>15.98143502977906</v>
          </cell>
        </row>
        <row r="71">
          <cell r="A71">
            <v>71</v>
          </cell>
          <cell r="B71" t="str">
            <v>Employment</v>
          </cell>
          <cell r="E71">
            <v>0</v>
          </cell>
          <cell r="F71">
            <v>0</v>
          </cell>
          <cell r="G71">
            <v>0</v>
          </cell>
          <cell r="S71">
            <v>2400586</v>
          </cell>
        </row>
        <row r="72">
          <cell r="A72">
            <v>72</v>
          </cell>
          <cell r="B72" t="str">
            <v xml:space="preserve">  (percent change)</v>
          </cell>
          <cell r="S72">
            <v>-0.66472182566775784</v>
          </cell>
        </row>
        <row r="73">
          <cell r="A73">
            <v>73</v>
          </cell>
        </row>
        <row r="74">
          <cell r="A74">
            <v>74</v>
          </cell>
          <cell r="B74" t="str">
            <v>From the external sector</v>
          </cell>
        </row>
        <row r="75">
          <cell r="A75">
            <v>75</v>
          </cell>
          <cell r="B75">
            <v>36279.540543055555</v>
          </cell>
        </row>
        <row r="76">
          <cell r="A76">
            <v>76</v>
          </cell>
          <cell r="B76" t="str">
            <v>External CA (mill US$)</v>
          </cell>
          <cell r="S76">
            <v>-282.99999999999989</v>
          </cell>
        </row>
        <row r="77">
          <cell r="A77">
            <v>77</v>
          </cell>
          <cell r="B77" t="str">
            <v>External CA (mill US$)</v>
          </cell>
          <cell r="S77">
            <v>-282.99999999999909</v>
          </cell>
        </row>
        <row r="78">
          <cell r="B78" t="str">
            <v>Exports of goods and services</v>
          </cell>
          <cell r="S78">
            <v>5315.9</v>
          </cell>
        </row>
        <row r="79">
          <cell r="B79" t="str">
            <v xml:space="preserve">   Goods</v>
          </cell>
          <cell r="S79">
            <v>3452.5</v>
          </cell>
        </row>
        <row r="80">
          <cell r="B80" t="str">
            <v>Domestic</v>
          </cell>
          <cell r="S80">
            <v>736.39999999999986</v>
          </cell>
        </row>
        <row r="81">
          <cell r="B81" t="str">
            <v>Free trade zones</v>
          </cell>
          <cell r="S81">
            <v>2716.1000000000004</v>
          </cell>
        </row>
        <row r="82">
          <cell r="B82" t="str">
            <v xml:space="preserve">   Services</v>
          </cell>
          <cell r="S82">
            <v>1863.4</v>
          </cell>
        </row>
        <row r="83">
          <cell r="B83" t="str">
            <v xml:space="preserve">      Tourism receipts</v>
          </cell>
          <cell r="S83">
            <v>1428.8</v>
          </cell>
        </row>
        <row r="84">
          <cell r="B84" t="str">
            <v>Total exports of goods</v>
          </cell>
          <cell r="S84">
            <v>0</v>
          </cell>
        </row>
        <row r="85">
          <cell r="B85" t="str">
            <v>Imports of goods and services</v>
          </cell>
          <cell r="S85">
            <v>5899.8</v>
          </cell>
        </row>
        <row r="86">
          <cell r="B86" t="str">
            <v xml:space="preserve">   Goods (including free trade zones)</v>
          </cell>
          <cell r="S86">
            <v>4903.2</v>
          </cell>
        </row>
        <row r="87">
          <cell r="B87" t="str">
            <v xml:space="preserve">      Consumer Goods</v>
          </cell>
          <cell r="S87">
            <v>1092.5999999999999</v>
          </cell>
        </row>
        <row r="88">
          <cell r="B88" t="str">
            <v xml:space="preserve">         Durable</v>
          </cell>
          <cell r="S88">
            <v>517.9</v>
          </cell>
        </row>
        <row r="89">
          <cell r="B89" t="str">
            <v xml:space="preserve">         Non durable</v>
          </cell>
          <cell r="S89">
            <v>574.69999999999993</v>
          </cell>
        </row>
        <row r="90">
          <cell r="B90" t="str">
            <v xml:space="preserve">      Primary/Intermediate goods</v>
          </cell>
          <cell r="S90">
            <v>1284.8999999999999</v>
          </cell>
        </row>
        <row r="91">
          <cell r="B91" t="str">
            <v xml:space="preserve">         of which: Petroleum products</v>
          </cell>
          <cell r="S91">
            <v>521.6</v>
          </cell>
        </row>
        <row r="92">
          <cell r="B92" t="str">
            <v xml:space="preserve">      Capital goods</v>
          </cell>
          <cell r="S92">
            <v>614.19999999999993</v>
          </cell>
        </row>
        <row r="93">
          <cell r="B93" t="str">
            <v xml:space="preserve">         of which: Related to privatization</v>
          </cell>
          <cell r="S93">
            <v>0</v>
          </cell>
        </row>
        <row r="94">
          <cell r="B94" t="str">
            <v xml:space="preserve">   Services</v>
          </cell>
          <cell r="S94">
            <v>996.60000000000014</v>
          </cell>
        </row>
        <row r="95">
          <cell r="B95" t="str">
            <v>Total imports of goods</v>
          </cell>
          <cell r="S95">
            <v>0</v>
          </cell>
        </row>
        <row r="96">
          <cell r="B96" t="str">
            <v>Foreign direct investment (net)</v>
          </cell>
          <cell r="S96">
            <v>206.8</v>
          </cell>
        </row>
        <row r="97">
          <cell r="B97" t="str">
            <v xml:space="preserve">   of which: Related to privatization</v>
          </cell>
          <cell r="S97">
            <v>0</v>
          </cell>
        </row>
        <row r="98">
          <cell r="B98" t="str">
            <v>Imports net of FTZ imports</v>
          </cell>
        </row>
        <row r="99">
          <cell r="B99" t="str">
            <v>Commercial banks (net capital flow)</v>
          </cell>
          <cell r="S99">
            <v>18</v>
          </cell>
        </row>
        <row r="101">
          <cell r="B101" t="str">
            <v>Net official international reserves (increase +)</v>
          </cell>
          <cell r="S101">
            <v>-469.60264180264187</v>
          </cell>
        </row>
        <row r="102">
          <cell r="B102" t="str">
            <v xml:space="preserve">   Gross reserves (increase +)</v>
          </cell>
          <cell r="S102">
            <v>-386.6</v>
          </cell>
        </row>
        <row r="103">
          <cell r="B103" t="str">
            <v xml:space="preserve">   Liabilities (increase -)</v>
          </cell>
          <cell r="S103">
            <v>-83.002641802641847</v>
          </cell>
        </row>
        <row r="104">
          <cell r="B104" t="str">
            <v xml:space="preserve">      of which: Use of Fund credits (increase -)</v>
          </cell>
          <cell r="S104">
            <v>8.1999999999999993</v>
          </cell>
        </row>
        <row r="106">
          <cell r="B106" t="str">
            <v>Valuation adjustment</v>
          </cell>
          <cell r="S106">
            <v>0</v>
          </cell>
        </row>
        <row r="107">
          <cell r="B107" t="str">
            <v>Domestic imports</v>
          </cell>
          <cell r="S107">
            <v>2991.7</v>
          </cell>
        </row>
        <row r="108">
          <cell r="B108" t="str">
            <v>External public sector debt</v>
          </cell>
          <cell r="S108">
            <v>3946.42</v>
          </cell>
        </row>
        <row r="110">
          <cell r="B110" t="str">
            <v>Interest due</v>
          </cell>
        </row>
        <row r="111">
          <cell r="B111" t="str">
            <v xml:space="preserve">   Nonfinancial public sector</v>
          </cell>
        </row>
        <row r="112">
          <cell r="B112" t="str">
            <v xml:space="preserve">      Government</v>
          </cell>
        </row>
        <row r="113">
          <cell r="B113" t="str">
            <v xml:space="preserve">      Public enterprises</v>
          </cell>
        </row>
        <row r="114">
          <cell r="B114" t="str">
            <v xml:space="preserve">   Financial public sector</v>
          </cell>
        </row>
        <row r="115">
          <cell r="B115" t="str">
            <v xml:space="preserve">      BCRD (on nonreserve liabilities)</v>
          </cell>
        </row>
        <row r="116">
          <cell r="B116" t="str">
            <v xml:space="preserve">      BCRD (on reserve liabilities)</v>
          </cell>
        </row>
        <row r="117">
          <cell r="B117" t="str">
            <v xml:space="preserve">      Other (eg, Banco de Reservas)</v>
          </cell>
        </row>
        <row r="118">
          <cell r="B118" t="str">
            <v xml:space="preserve">   Interest on arrears</v>
          </cell>
        </row>
        <row r="119">
          <cell r="B119" t="str">
            <v xml:space="preserve">      Of which: on reserve liabilities</v>
          </cell>
        </row>
        <row r="121">
          <cell r="B121" t="str">
            <v>Reprogramed or forgiven interest</v>
          </cell>
        </row>
        <row r="122">
          <cell r="B122" t="str">
            <v>New arrears on interest due</v>
          </cell>
        </row>
        <row r="124">
          <cell r="B124" t="str">
            <v>Net use of Fund credit</v>
          </cell>
        </row>
        <row r="125">
          <cell r="B125" t="str">
            <v xml:space="preserve">   Purchase</v>
          </cell>
        </row>
        <row r="126">
          <cell r="B126" t="str">
            <v xml:space="preserve">   Repurchase</v>
          </cell>
        </row>
        <row r="128">
          <cell r="B128" t="str">
            <v>Disbursements (medium/long-term debt)</v>
          </cell>
        </row>
        <row r="129">
          <cell r="B129" t="str">
            <v xml:space="preserve">   Nonfinancial public sector</v>
          </cell>
        </row>
        <row r="130">
          <cell r="B130" t="str">
            <v xml:space="preserve">      Government</v>
          </cell>
        </row>
        <row r="131">
          <cell r="B131" t="str">
            <v xml:space="preserve">      Public enterprises</v>
          </cell>
        </row>
        <row r="132">
          <cell r="B132" t="str">
            <v xml:space="preserve">   Financial public sector</v>
          </cell>
        </row>
        <row r="133">
          <cell r="B133" t="str">
            <v xml:space="preserve">      BCRD</v>
          </cell>
        </row>
        <row r="134">
          <cell r="B134" t="str">
            <v xml:space="preserve">      Other (eg, Banco de Reservas)</v>
          </cell>
        </row>
        <row r="136">
          <cell r="B136" t="str">
            <v>Amortization due (medium/long-term debt)</v>
          </cell>
        </row>
        <row r="137">
          <cell r="B137" t="str">
            <v xml:space="preserve">   Nonfinancial public sector</v>
          </cell>
        </row>
        <row r="138">
          <cell r="B138" t="str">
            <v xml:space="preserve">      Government</v>
          </cell>
        </row>
        <row r="139">
          <cell r="B139" t="str">
            <v xml:space="preserve">      Public enterprises</v>
          </cell>
        </row>
        <row r="140">
          <cell r="B140" t="str">
            <v xml:space="preserve">   Financial public sector</v>
          </cell>
        </row>
        <row r="141">
          <cell r="B141" t="str">
            <v xml:space="preserve">      BCRD</v>
          </cell>
        </row>
        <row r="142">
          <cell r="B142" t="str">
            <v xml:space="preserve">      Other (eg, Banco de Reservas)</v>
          </cell>
        </row>
        <row r="144">
          <cell r="B144" t="str">
            <v>Debt rescheduled (medium/long-term debt)</v>
          </cell>
        </row>
        <row r="145">
          <cell r="B145" t="str">
            <v>Debt forgiven (medium/long-term debt)</v>
          </cell>
        </row>
        <row r="146">
          <cell r="B146" t="str">
            <v>New arrears (amortization on med/long-term debt)</v>
          </cell>
        </row>
        <row r="147">
          <cell r="B147" t="str">
            <v>Reduction in outstanding arrears</v>
          </cell>
        </row>
        <row r="149">
          <cell r="B149" t="str">
            <v>From fiscal sector</v>
          </cell>
        </row>
        <row r="150">
          <cell r="B150">
            <v>36262.378366666664</v>
          </cell>
        </row>
        <row r="152">
          <cell r="B152" t="str">
            <v>Public sector consumption (from 1995: GG)</v>
          </cell>
          <cell r="S152">
            <v>6692.02</v>
          </cell>
        </row>
        <row r="153">
          <cell r="B153" t="str">
            <v xml:space="preserve">Public sector investment </v>
          </cell>
          <cell r="S153">
            <v>13490</v>
          </cell>
        </row>
        <row r="154">
          <cell r="B154" t="str">
            <v>Public saving</v>
          </cell>
          <cell r="S154">
            <v>8600.9861474592726</v>
          </cell>
        </row>
        <row r="155">
          <cell r="B155" t="str">
            <v>PS current account balance</v>
          </cell>
          <cell r="S155">
            <v>8934.586147459273</v>
          </cell>
        </row>
        <row r="156">
          <cell r="B156" t="str">
            <v>Quasi-fiscal operations</v>
          </cell>
        </row>
        <row r="157">
          <cell r="B157" t="str">
            <v>Grants</v>
          </cell>
        </row>
        <row r="159">
          <cell r="B159" t="str">
            <v>Overall balance of the consolidated public sector</v>
          </cell>
        </row>
        <row r="160">
          <cell r="B160" t="str">
            <v>Residual</v>
          </cell>
        </row>
        <row r="165">
          <cell r="B165" t="str">
            <v>From monetary sector (stocks)</v>
          </cell>
        </row>
        <row r="166">
          <cell r="B166">
            <v>36283.028455092594</v>
          </cell>
        </row>
        <row r="167">
          <cell r="B167" t="str">
            <v>Net international assets/liabilities</v>
          </cell>
        </row>
        <row r="169">
          <cell r="B169" t="str">
            <v>BCRD</v>
          </cell>
        </row>
        <row r="170">
          <cell r="B170" t="str">
            <v>Official net international reserves</v>
          </cell>
        </row>
        <row r="171">
          <cell r="B171" t="str">
            <v xml:space="preserve">   Assets</v>
          </cell>
        </row>
        <row r="172">
          <cell r="B172" t="str">
            <v xml:space="preserve">   Liabilities</v>
          </cell>
        </row>
        <row r="174">
          <cell r="B174" t="str">
            <v>Medium&amp;long-term liabilities</v>
          </cell>
        </row>
        <row r="175">
          <cell r="B175" t="str">
            <v>Restructured commercial bank debt</v>
          </cell>
        </row>
        <row r="176">
          <cell r="B176" t="str">
            <v xml:space="preserve">   less collateral bonds</v>
          </cell>
        </row>
        <row r="177">
          <cell r="B177" t="str">
            <v>Other</v>
          </cell>
        </row>
        <row r="179">
          <cell r="B179" t="str">
            <v>Commercial banks</v>
          </cell>
        </row>
        <row r="180">
          <cell r="B180" t="str">
            <v>Net foreign assets</v>
          </cell>
        </row>
        <row r="181">
          <cell r="B181" t="str">
            <v xml:space="preserve">   Assets</v>
          </cell>
        </row>
        <row r="182">
          <cell r="B182" t="str">
            <v xml:space="preserve">   Liabilities</v>
          </cell>
        </row>
        <row r="184">
          <cell r="B184" t="str">
            <v>Banco de Reservas</v>
          </cell>
        </row>
        <row r="185">
          <cell r="B185" t="str">
            <v>Net foreign assets</v>
          </cell>
        </row>
        <row r="186">
          <cell r="B186" t="str">
            <v xml:space="preserve">   Assets</v>
          </cell>
        </row>
        <row r="187">
          <cell r="B187" t="str">
            <v xml:space="preserve">   Liabilities</v>
          </cell>
        </row>
        <row r="189">
          <cell r="B189" t="str">
            <v>Private commercial banks</v>
          </cell>
        </row>
        <row r="190">
          <cell r="B190" t="str">
            <v>Net foreign assets</v>
          </cell>
        </row>
        <row r="191">
          <cell r="B191" t="str">
            <v xml:space="preserve">   Assets</v>
          </cell>
        </row>
        <row r="192">
          <cell r="B192" t="str">
            <v xml:space="preserve">   Liabilities</v>
          </cell>
        </row>
        <row r="194">
          <cell r="B194" t="str">
            <v>Net credit to the nonfinancial public sector</v>
          </cell>
        </row>
        <row r="195">
          <cell r="B195" t="str">
            <v xml:space="preserve">   Central government (direct)</v>
          </cell>
        </row>
        <row r="196">
          <cell r="B196" t="str">
            <v xml:space="preserve">   Rest of NFPS</v>
          </cell>
        </row>
        <row r="198">
          <cell r="B198" t="str">
            <v>BCRD</v>
          </cell>
        </row>
        <row r="199">
          <cell r="B199" t="str">
            <v>Central government (direct)</v>
          </cell>
        </row>
        <row r="200">
          <cell r="B200" t="str">
            <v>Losses, interest less forex commision</v>
          </cell>
        </row>
        <row r="201">
          <cell r="B201" t="str">
            <v>Rest of Public sector</v>
          </cell>
        </row>
        <row r="202">
          <cell r="B202" t="str">
            <v>Credit to public enterprises</v>
          </cell>
        </row>
        <row r="203">
          <cell r="B203" t="str">
            <v>Banco de Reservas</v>
          </cell>
        </row>
        <row r="204">
          <cell r="B204" t="str">
            <v>Central government</v>
          </cell>
        </row>
        <row r="205">
          <cell r="B205" t="str">
            <v>Municipalities &amp; other government</v>
          </cell>
        </row>
        <row r="206">
          <cell r="B206" t="str">
            <v>Rest of NFPS</v>
          </cell>
        </row>
        <row r="207">
          <cell r="B207" t="str">
            <v>Credit to public enterprises</v>
          </cell>
        </row>
        <row r="208">
          <cell r="B208" t="str">
            <v>Private commercial banks</v>
          </cell>
        </row>
        <row r="209">
          <cell r="B209" t="str">
            <v>Central government</v>
          </cell>
        </row>
        <row r="210">
          <cell r="B210" t="str">
            <v>Municipalities &amp; other government</v>
          </cell>
        </row>
        <row r="211">
          <cell r="B211" t="str">
            <v>Rest of NFPS</v>
          </cell>
        </row>
        <row r="212">
          <cell r="B212" t="str">
            <v>Credit to public enterprises</v>
          </cell>
        </row>
        <row r="213">
          <cell r="B213" t="str">
            <v>Monetary aggregates (Banking system)</v>
          </cell>
        </row>
        <row r="214">
          <cell r="B214" t="str">
            <v>Currency in circulation</v>
          </cell>
        </row>
        <row r="215">
          <cell r="B215" t="str">
            <v>Base money (M0)</v>
          </cell>
        </row>
        <row r="216">
          <cell r="B216" t="str">
            <v>M1</v>
          </cell>
        </row>
        <row r="217">
          <cell r="B217" t="str">
            <v>M2</v>
          </cell>
        </row>
        <row r="218">
          <cell r="B218" t="str">
            <v>Liabilities to the private sector</v>
          </cell>
        </row>
        <row r="220">
          <cell r="B220" t="str">
            <v>Monetary aggregates (Financial system)</v>
          </cell>
        </row>
        <row r="221">
          <cell r="B221" t="str">
            <v>Currency in circulation</v>
          </cell>
        </row>
        <row r="222">
          <cell r="B222" t="str">
            <v>M1</v>
          </cell>
        </row>
        <row r="223">
          <cell r="B223" t="str">
            <v>M2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1 del Cap3"/>
      <sheetName val="Anexo 2 cap3"/>
      <sheetName val="Anex4 cap3"/>
      <sheetName val="Anex 5 Cap3"/>
      <sheetName val="Anexo No.3"/>
      <sheetName val="Anexo No. 4"/>
      <sheetName val="Anexo#5"/>
      <sheetName val="Anexos 6"/>
      <sheetName val="anex7"/>
      <sheetName val="anex8"/>
      <sheetName val="Anexo No. 9"/>
      <sheetName val="Anexo No. 10"/>
      <sheetName val="Anexo 11"/>
      <sheetName val="Anexo 12"/>
      <sheetName val="anexo#13"/>
      <sheetName val="ANEXO14"/>
      <sheetName val="Anexo No.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ía de llenado "/>
      <sheetName val="UE"/>
      <sheetName val="data"/>
      <sheetName val="CyB"/>
      <sheetName val="Oferta"/>
      <sheetName val="TasaCambio"/>
      <sheetName val="Pendiente integrar 2021"/>
      <sheetName val="Valoración nivel de riesgo"/>
      <sheetName val="Lista de opciones"/>
      <sheetName val="TCF problem"/>
      <sheetName val="Probando 1 22"/>
      <sheetName val="Temáticas"/>
      <sheetName val="MUCI 2020 v3"/>
      <sheetName val="[MUCI 2020 v3.xlsx]__mepyd_my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uctura"/>
      <sheetName val="Tasas de Interés"/>
      <sheetName val="BCP"/>
      <sheetName val="Soc. Mon. de Dep."/>
      <sheetName val="Panorama Monetario"/>
      <sheetName val="Soc. no Mon. de Dep."/>
      <sheetName val="Panorama Soc. de Dep."/>
      <sheetName val="ControlSheet"/>
      <sheetName val="Cuentas FMI"/>
      <sheetName val="ponder a y p "/>
      <sheetName val="Paragua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Serie Pre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F5" t="str">
            <v>BANCOS</v>
          </cell>
          <cell r="G5" t="str">
            <v xml:space="preserve"> DE</v>
          </cell>
          <cell r="J5" t="str">
            <v xml:space="preserve"> DE</v>
          </cell>
          <cell r="M5" t="str">
            <v>DE</v>
          </cell>
          <cell r="P5" t="str">
            <v>FINANCIERO</v>
          </cell>
          <cell r="S5" t="str">
            <v>PATRIMONIAL</v>
          </cell>
          <cell r="V5" t="str">
            <v>DE ACTIVOS INMOVILIZADOS</v>
          </cell>
          <cell r="Y5" t="str">
            <v>DE LOS ACREEDORES</v>
          </cell>
          <cell r="AB5" t="str">
            <v>ENDOGENA DE FONDOS</v>
          </cell>
          <cell r="AE5" t="str">
            <v>VULNERABILIDAD</v>
          </cell>
          <cell r="AH5" t="str">
            <v>EXPANSION</v>
          </cell>
        </row>
        <row r="6">
          <cell r="G6" t="str">
            <v>CAPITALIZACION</v>
          </cell>
          <cell r="J6" t="str">
            <v>INMOVILIZACION</v>
          </cell>
          <cell r="M6" t="str">
            <v>CAPITAL</v>
          </cell>
          <cell r="S6" t="str">
            <v>ACT. INMOV</v>
          </cell>
          <cell r="V6" t="str">
            <v>AJUSTADA</v>
          </cell>
          <cell r="Y6" t="str">
            <v>FINANCIEROS AJUSTADA</v>
          </cell>
          <cell r="AE6" t="str">
            <v>PATRIMONIAL</v>
          </cell>
        </row>
        <row r="7">
          <cell r="E7" t="str">
            <v>NIVEL</v>
          </cell>
          <cell r="G7" t="str">
            <v>INDICE</v>
          </cell>
          <cell r="H7" t="str">
            <v>RK</v>
          </cell>
          <cell r="I7" t="str">
            <v>VALORACION</v>
          </cell>
          <cell r="J7" t="str">
            <v>INDICE</v>
          </cell>
          <cell r="K7" t="str">
            <v>RK</v>
          </cell>
          <cell r="L7" t="str">
            <v>VALORACION</v>
          </cell>
          <cell r="M7" t="str">
            <v>INDICE</v>
          </cell>
          <cell r="N7" t="str">
            <v>RK</v>
          </cell>
          <cell r="O7" t="str">
            <v>VALORACION</v>
          </cell>
          <cell r="P7" t="str">
            <v>INDICE</v>
          </cell>
          <cell r="Q7" t="str">
            <v>RK</v>
          </cell>
          <cell r="R7" t="str">
            <v>VALORACION</v>
          </cell>
          <cell r="S7" t="str">
            <v>INDICE</v>
          </cell>
          <cell r="T7" t="str">
            <v>RK</v>
          </cell>
          <cell r="U7" t="str">
            <v>VALORACION</v>
          </cell>
          <cell r="V7" t="str">
            <v>INDICE</v>
          </cell>
          <cell r="W7" t="str">
            <v>RK</v>
          </cell>
          <cell r="X7" t="str">
            <v>VALORACION</v>
          </cell>
          <cell r="Y7" t="str">
            <v>INDICE</v>
          </cell>
          <cell r="Z7" t="str">
            <v>RK</v>
          </cell>
          <cell r="AA7" t="str">
            <v>VALORACION</v>
          </cell>
          <cell r="AB7" t="str">
            <v>INDICE</v>
          </cell>
          <cell r="AC7" t="str">
            <v>RK</v>
          </cell>
          <cell r="AD7" t="str">
            <v>VALORACION</v>
          </cell>
          <cell r="AE7" t="str">
            <v>INDICE</v>
          </cell>
          <cell r="AF7" t="str">
            <v>RK</v>
          </cell>
          <cell r="AG7" t="str">
            <v>VALORACION</v>
          </cell>
          <cell r="AH7" t="str">
            <v>INDICE</v>
          </cell>
          <cell r="AI7" t="str">
            <v>RK</v>
          </cell>
          <cell r="AJ7" t="str">
            <v>VALORACION</v>
          </cell>
          <cell r="AK7" t="str">
            <v>INDICE</v>
          </cell>
          <cell r="AL7" t="str">
            <v>RK</v>
          </cell>
          <cell r="AM7" t="str">
            <v>VALORACION</v>
          </cell>
        </row>
        <row r="8">
          <cell r="B8" t="str">
            <v>BANCOS</v>
          </cell>
          <cell r="C8" t="str">
            <v>INDICE</v>
          </cell>
          <cell r="D8" t="str">
            <v>Rk</v>
          </cell>
          <cell r="E8" t="str">
            <v>DE RIESGO</v>
          </cell>
          <cell r="I8" t="str">
            <v>DE RIESGO</v>
          </cell>
          <cell r="L8" t="str">
            <v>DE RIESGO</v>
          </cell>
          <cell r="O8" t="str">
            <v>DE RIESGO</v>
          </cell>
          <cell r="R8" t="str">
            <v>DE RIESGO</v>
          </cell>
          <cell r="U8" t="str">
            <v>DE RIESGO</v>
          </cell>
          <cell r="X8" t="str">
            <v>DE RIESGO</v>
          </cell>
          <cell r="AA8" t="str">
            <v>DE RIESGO</v>
          </cell>
          <cell r="AD8" t="str">
            <v>DE RIESGO</v>
          </cell>
          <cell r="AG8" t="str">
            <v>DE RIESGO</v>
          </cell>
          <cell r="AJ8" t="str">
            <v>DE RIESGO</v>
          </cell>
          <cell r="AM8" t="str">
            <v>DE RIESGO</v>
          </cell>
        </row>
        <row r="10">
          <cell r="B10" t="str">
            <v>ABN AMRO BANK</v>
          </cell>
          <cell r="C10">
            <v>4.32</v>
          </cell>
          <cell r="D10">
            <v>35</v>
          </cell>
          <cell r="E10" t="str">
            <v>MEDIO-ALTO</v>
          </cell>
          <cell r="F10" t="str">
            <v>ABN AMRO BANK</v>
          </cell>
          <cell r="G10">
            <v>3.1350266117182217E-2</v>
          </cell>
          <cell r="H10">
            <v>39</v>
          </cell>
          <cell r="I10" t="str">
            <v>Muy Alto</v>
          </cell>
          <cell r="J10">
            <v>1.0643818488817034</v>
          </cell>
          <cell r="K10">
            <v>8</v>
          </cell>
          <cell r="L10" t="str">
            <v>Bajo</v>
          </cell>
          <cell r="M10">
            <v>2.94539653697782E-2</v>
          </cell>
          <cell r="N10">
            <v>39</v>
          </cell>
          <cell r="O10" t="str">
            <v>Muy Alto</v>
          </cell>
          <cell r="P10">
            <v>33.951285928585627</v>
          </cell>
          <cell r="Q10">
            <v>39</v>
          </cell>
          <cell r="R10" t="str">
            <v>Muy Alto</v>
          </cell>
          <cell r="S10">
            <v>1.0378855192322383</v>
          </cell>
          <cell r="T10">
            <v>30</v>
          </cell>
          <cell r="U10" t="str">
            <v>Bajo</v>
          </cell>
          <cell r="V10">
            <v>0.48694261910349684</v>
          </cell>
          <cell r="W10">
            <v>37</v>
          </cell>
          <cell r="X10" t="str">
            <v>Muy Alto</v>
          </cell>
          <cell r="Y10">
            <v>3.474098162923922E-2</v>
          </cell>
          <cell r="Z10">
            <v>28</v>
          </cell>
          <cell r="AA10" t="str">
            <v>Alto</v>
          </cell>
          <cell r="AB10">
            <v>3.9078891392144793E-2</v>
          </cell>
          <cell r="AC10">
            <v>13</v>
          </cell>
          <cell r="AD10" t="str">
            <v xml:space="preserve">Muy bajo </v>
          </cell>
          <cell r="AE10">
            <v>-7.2517102724814639E-2</v>
          </cell>
          <cell r="AF10">
            <v>11</v>
          </cell>
          <cell r="AG10" t="str">
            <v xml:space="preserve">Muy bajo </v>
          </cell>
          <cell r="AH10">
            <v>19.510335236649027</v>
          </cell>
          <cell r="AI10">
            <v>41</v>
          </cell>
          <cell r="AJ10" t="str">
            <v>Alto</v>
          </cell>
          <cell r="AK10">
            <v>19.50113889039536</v>
          </cell>
          <cell r="AL10">
            <v>41</v>
          </cell>
          <cell r="AM10" t="str">
            <v>Alto</v>
          </cell>
        </row>
        <row r="11">
          <cell r="B11" t="str">
            <v xml:space="preserve">BANCOEX </v>
          </cell>
          <cell r="C11">
            <v>10</v>
          </cell>
          <cell r="D11">
            <v>1</v>
          </cell>
          <cell r="E11" t="str">
            <v>MUY BAJO</v>
          </cell>
          <cell r="F11" t="str">
            <v xml:space="preserve">BANCOEX </v>
          </cell>
          <cell r="G11">
            <v>0.97204244574407994</v>
          </cell>
          <cell r="H11">
            <v>1</v>
          </cell>
          <cell r="I11" t="str">
            <v xml:space="preserve">Muy bajo </v>
          </cell>
          <cell r="J11">
            <v>1.0115037622627572</v>
          </cell>
          <cell r="K11">
            <v>1</v>
          </cell>
          <cell r="L11" t="str">
            <v xml:space="preserve">Muy bajo </v>
          </cell>
          <cell r="M11">
            <v>0.96098747430221976</v>
          </cell>
          <cell r="N11">
            <v>1</v>
          </cell>
          <cell r="O11" t="str">
            <v xml:space="preserve">Muy bajo </v>
          </cell>
          <cell r="P11">
            <v>1.04059628948453</v>
          </cell>
          <cell r="Q11">
            <v>1</v>
          </cell>
          <cell r="R11" t="str">
            <v xml:space="preserve">Muy bajo </v>
          </cell>
          <cell r="S11">
            <v>22.875772569254117</v>
          </cell>
          <cell r="T11">
            <v>2</v>
          </cell>
          <cell r="U11" t="str">
            <v xml:space="preserve">Muy bajo </v>
          </cell>
          <cell r="V11">
            <v>84.49778633647685</v>
          </cell>
          <cell r="W11">
            <v>1</v>
          </cell>
          <cell r="X11" t="str">
            <v xml:space="preserve">Muy bajo </v>
          </cell>
          <cell r="Y11">
            <v>-35.086239558951981</v>
          </cell>
          <cell r="Z11">
            <v>1</v>
          </cell>
          <cell r="AA11" t="str">
            <v xml:space="preserve">Muy bajo </v>
          </cell>
          <cell r="AB11">
            <v>0</v>
          </cell>
          <cell r="AC11">
            <v>41</v>
          </cell>
          <cell r="AD11" t="str">
            <v xml:space="preserve">Muy bajo </v>
          </cell>
          <cell r="AE11">
            <v>-3.8552428256658365E-3</v>
          </cell>
          <cell r="AF11">
            <v>33</v>
          </cell>
          <cell r="AG11" t="str">
            <v xml:space="preserve">Muy bajo </v>
          </cell>
          <cell r="AH11">
            <v>2.8761553428249206E-2</v>
          </cell>
          <cell r="AI11">
            <v>1</v>
          </cell>
          <cell r="AJ11" t="str">
            <v xml:space="preserve">Muy bajo </v>
          </cell>
          <cell r="AK11">
            <v>2.8163900801591469E-2</v>
          </cell>
          <cell r="AL11">
            <v>1</v>
          </cell>
          <cell r="AM11" t="str">
            <v xml:space="preserve">Muy bajo </v>
          </cell>
        </row>
        <row r="12">
          <cell r="B12" t="str">
            <v xml:space="preserve">BANESCO               </v>
          </cell>
          <cell r="C12">
            <v>4.42</v>
          </cell>
          <cell r="D12">
            <v>34</v>
          </cell>
          <cell r="E12" t="str">
            <v>MEDIO-ALTO</v>
          </cell>
          <cell r="F12" t="str">
            <v xml:space="preserve">BANESCO               </v>
          </cell>
          <cell r="G12">
            <v>0.11202063485123646</v>
          </cell>
          <cell r="H12">
            <v>20</v>
          </cell>
          <cell r="I12" t="str">
            <v xml:space="preserve">Muy bajo </v>
          </cell>
          <cell r="J12">
            <v>1.2056339982479751</v>
          </cell>
          <cell r="K12">
            <v>34</v>
          </cell>
          <cell r="L12" t="str">
            <v>Muy Alto</v>
          </cell>
          <cell r="M12">
            <v>9.2914296556023318E-2</v>
          </cell>
          <cell r="N12">
            <v>22</v>
          </cell>
          <cell r="O12" t="str">
            <v xml:space="preserve">Muy bajo </v>
          </cell>
          <cell r="P12">
            <v>10.762606370237577</v>
          </cell>
          <cell r="Q12">
            <v>22</v>
          </cell>
          <cell r="R12" t="str">
            <v>Mediano</v>
          </cell>
          <cell r="S12">
            <v>0.61458332684913797</v>
          </cell>
          <cell r="T12">
            <v>38</v>
          </cell>
          <cell r="U12" t="str">
            <v>Alto</v>
          </cell>
          <cell r="V12">
            <v>0.54475736408213116</v>
          </cell>
          <cell r="W12">
            <v>34</v>
          </cell>
          <cell r="X12" t="str">
            <v>Alto</v>
          </cell>
          <cell r="Y12">
            <v>0.10735971786604907</v>
          </cell>
          <cell r="Z12">
            <v>36</v>
          </cell>
          <cell r="AA12" t="str">
            <v>Muy Alto</v>
          </cell>
          <cell r="AB12">
            <v>0.39778098017190766</v>
          </cell>
          <cell r="AC12">
            <v>37</v>
          </cell>
          <cell r="AD12" t="str">
            <v>Muy Alto</v>
          </cell>
          <cell r="AE12">
            <v>5.022962397415686E-2</v>
          </cell>
          <cell r="AF12">
            <v>38</v>
          </cell>
          <cell r="AG12" t="str">
            <v>Mediano</v>
          </cell>
          <cell r="AH12">
            <v>7.2703617446114679</v>
          </cell>
          <cell r="AI12">
            <v>25</v>
          </cell>
          <cell r="AJ12" t="str">
            <v xml:space="preserve">Muy bajo </v>
          </cell>
          <cell r="AK12">
            <v>7.2114232027272482</v>
          </cell>
          <cell r="AL12">
            <v>25</v>
          </cell>
          <cell r="AM12" t="str">
            <v xml:space="preserve">Muy bajo </v>
          </cell>
        </row>
        <row r="13">
          <cell r="B13" t="str">
            <v xml:space="preserve">BANFOANDES            </v>
          </cell>
          <cell r="C13">
            <v>5.76</v>
          </cell>
          <cell r="D13">
            <v>28</v>
          </cell>
          <cell r="E13" t="str">
            <v>MEDIO</v>
          </cell>
          <cell r="F13" t="str">
            <v xml:space="preserve">BANFOANDES            </v>
          </cell>
          <cell r="G13">
            <v>6.0738654412564465E-2</v>
          </cell>
          <cell r="H13">
            <v>34</v>
          </cell>
          <cell r="I13" t="str">
            <v>Mediano</v>
          </cell>
          <cell r="J13">
            <v>1.0716035290620671</v>
          </cell>
          <cell r="K13">
            <v>12</v>
          </cell>
          <cell r="L13" t="str">
            <v>Bajo</v>
          </cell>
          <cell r="M13">
            <v>5.668015526761716E-2</v>
          </cell>
          <cell r="N13">
            <v>35</v>
          </cell>
          <cell r="O13" t="str">
            <v>Alto</v>
          </cell>
          <cell r="P13">
            <v>17.642859220806084</v>
          </cell>
          <cell r="Q13">
            <v>35</v>
          </cell>
          <cell r="R13" t="str">
            <v>Muy Alto</v>
          </cell>
          <cell r="S13">
            <v>1.729242666558698</v>
          </cell>
          <cell r="T13">
            <v>17</v>
          </cell>
          <cell r="U13" t="str">
            <v xml:space="preserve">Muy bajo </v>
          </cell>
          <cell r="V13">
            <v>0.84826341952943574</v>
          </cell>
          <cell r="W13">
            <v>27</v>
          </cell>
          <cell r="X13" t="str">
            <v>Mediano</v>
          </cell>
          <cell r="Y13">
            <v>1.2355596477918215E-2</v>
          </cell>
          <cell r="Z13">
            <v>26</v>
          </cell>
          <cell r="AA13" t="str">
            <v>Alto</v>
          </cell>
          <cell r="AB13">
            <v>5.615141847738557E-2</v>
          </cell>
          <cell r="AC13">
            <v>17</v>
          </cell>
          <cell r="AD13" t="str">
            <v xml:space="preserve">Muy bajo </v>
          </cell>
          <cell r="AE13">
            <v>6.1042339328068337E-2</v>
          </cell>
          <cell r="AF13">
            <v>39</v>
          </cell>
          <cell r="AG13" t="str">
            <v>Mediano</v>
          </cell>
          <cell r="AH13">
            <v>10.925810764299444</v>
          </cell>
          <cell r="AI13">
            <v>33</v>
          </cell>
          <cell r="AJ13" t="str">
            <v>Bajo</v>
          </cell>
          <cell r="AK13">
            <v>10.486943247084385</v>
          </cell>
          <cell r="AL13">
            <v>33</v>
          </cell>
          <cell r="AM13" t="str">
            <v>Bajo</v>
          </cell>
        </row>
        <row r="14">
          <cell r="B14" t="str">
            <v xml:space="preserve">BANFOCORO             </v>
          </cell>
          <cell r="C14">
            <v>5.44</v>
          </cell>
          <cell r="D14">
            <v>32</v>
          </cell>
          <cell r="E14" t="str">
            <v>MEDIO</v>
          </cell>
          <cell r="F14" t="str">
            <v xml:space="preserve">BANFOCORO             </v>
          </cell>
          <cell r="G14">
            <v>8.4539297144908515E-2</v>
          </cell>
          <cell r="H14">
            <v>28</v>
          </cell>
          <cell r="I14" t="str">
            <v>Bajo</v>
          </cell>
          <cell r="J14">
            <v>1.1407577365272143</v>
          </cell>
          <cell r="K14">
            <v>28</v>
          </cell>
          <cell r="L14" t="str">
            <v>Muy Alto</v>
          </cell>
          <cell r="M14">
            <v>7.4108019992281435E-2</v>
          </cell>
          <cell r="N14">
            <v>30</v>
          </cell>
          <cell r="O14" t="str">
            <v>Bajo</v>
          </cell>
          <cell r="P14">
            <v>13.493816190260553</v>
          </cell>
          <cell r="Q14">
            <v>30</v>
          </cell>
          <cell r="R14" t="str">
            <v>Alto</v>
          </cell>
          <cell r="S14">
            <v>1.0058327411632684</v>
          </cell>
          <cell r="T14">
            <v>31</v>
          </cell>
          <cell r="U14" t="str">
            <v>Bajo</v>
          </cell>
          <cell r="V14">
            <v>0.60060142504894276</v>
          </cell>
          <cell r="W14">
            <v>32</v>
          </cell>
          <cell r="X14" t="str">
            <v>Alto</v>
          </cell>
          <cell r="Y14">
            <v>6.4697154209666624E-2</v>
          </cell>
          <cell r="Z14">
            <v>33</v>
          </cell>
          <cell r="AA14" t="str">
            <v>Alto</v>
          </cell>
          <cell r="AB14">
            <v>0.22570876079332056</v>
          </cell>
          <cell r="AC14">
            <v>34</v>
          </cell>
          <cell r="AD14" t="str">
            <v>Muy Alto</v>
          </cell>
          <cell r="AE14">
            <v>-7.9110150663167289E-2</v>
          </cell>
          <cell r="AF14">
            <v>10</v>
          </cell>
          <cell r="AG14" t="str">
            <v xml:space="preserve">Muy bajo </v>
          </cell>
          <cell r="AH14">
            <v>7.8514275119318953</v>
          </cell>
          <cell r="AI14">
            <v>28</v>
          </cell>
          <cell r="AJ14" t="str">
            <v xml:space="preserve">Muy bajo </v>
          </cell>
          <cell r="AK14">
            <v>7.6914298135970869</v>
          </cell>
          <cell r="AL14">
            <v>28</v>
          </cell>
          <cell r="AM14" t="str">
            <v xml:space="preserve">Muy bajo </v>
          </cell>
        </row>
        <row r="15">
          <cell r="B15" t="str">
            <v xml:space="preserve">BRASIL                </v>
          </cell>
          <cell r="C15">
            <v>9</v>
          </cell>
          <cell r="D15">
            <v>9</v>
          </cell>
          <cell r="E15" t="str">
            <v>MUY BAJO</v>
          </cell>
          <cell r="F15" t="str">
            <v xml:space="preserve">BRASIL                </v>
          </cell>
          <cell r="G15">
            <v>0.32149615871464204</v>
          </cell>
          <cell r="H15">
            <v>4</v>
          </cell>
          <cell r="I15" t="str">
            <v xml:space="preserve">Muy bajo </v>
          </cell>
          <cell r="J15">
            <v>1.2290797207705129</v>
          </cell>
          <cell r="K15">
            <v>37</v>
          </cell>
          <cell r="L15" t="str">
            <v>Muy Alto</v>
          </cell>
          <cell r="M15">
            <v>0.26157469957530127</v>
          </cell>
          <cell r="N15">
            <v>4</v>
          </cell>
          <cell r="O15" t="str">
            <v xml:space="preserve">Muy bajo </v>
          </cell>
          <cell r="P15">
            <v>3.8229997076308342</v>
          </cell>
          <cell r="Q15">
            <v>4</v>
          </cell>
          <cell r="R15" t="str">
            <v xml:space="preserve">Muy bajo </v>
          </cell>
          <cell r="S15">
            <v>17.239983392152794</v>
          </cell>
          <cell r="T15">
            <v>3</v>
          </cell>
          <cell r="U15" t="str">
            <v xml:space="preserve">Muy bajo </v>
          </cell>
          <cell r="V15">
            <v>1.4034247886861617</v>
          </cell>
          <cell r="W15">
            <v>13</v>
          </cell>
          <cell r="X15" t="str">
            <v xml:space="preserve">Muy bajo </v>
          </cell>
          <cell r="Y15">
            <v>-0.19577987375463815</v>
          </cell>
          <cell r="Z15">
            <v>5</v>
          </cell>
          <cell r="AA15" t="str">
            <v>Bajo</v>
          </cell>
          <cell r="AB15">
            <v>-0.2744229470422313</v>
          </cell>
          <cell r="AC15">
            <v>2</v>
          </cell>
          <cell r="AD15" t="str">
            <v xml:space="preserve">Muy bajo </v>
          </cell>
          <cell r="AE15">
            <v>2.1072912276476479E-4</v>
          </cell>
          <cell r="AF15">
            <v>35</v>
          </cell>
          <cell r="AG15" t="str">
            <v xml:space="preserve">Muy bajo </v>
          </cell>
          <cell r="AH15">
            <v>0.92162682882774394</v>
          </cell>
          <cell r="AI15">
            <v>3</v>
          </cell>
          <cell r="AJ15" t="str">
            <v xml:space="preserve">Muy bajo </v>
          </cell>
          <cell r="AK15">
            <v>0.90709254018905405</v>
          </cell>
          <cell r="AL15">
            <v>3</v>
          </cell>
          <cell r="AM15" t="str">
            <v xml:space="preserve">Muy bajo </v>
          </cell>
        </row>
        <row r="16">
          <cell r="B16" t="str">
            <v xml:space="preserve">CANARIAS DE VENEZUELA </v>
          </cell>
          <cell r="C16">
            <v>3.84</v>
          </cell>
          <cell r="D16">
            <v>38</v>
          </cell>
          <cell r="E16" t="str">
            <v>ALTO</v>
          </cell>
          <cell r="F16" t="str">
            <v xml:space="preserve">CANARIAS DE VENEZUELA </v>
          </cell>
          <cell r="G16">
            <v>7.0415770885390597E-2</v>
          </cell>
          <cell r="H16">
            <v>33</v>
          </cell>
          <cell r="I16" t="str">
            <v>Mediano</v>
          </cell>
          <cell r="J16">
            <v>1.1344249593925073</v>
          </cell>
          <cell r="K16">
            <v>27</v>
          </cell>
          <cell r="L16" t="str">
            <v>Muy Alto</v>
          </cell>
          <cell r="M16">
            <v>6.2071775045480969E-2</v>
          </cell>
          <cell r="N16">
            <v>33</v>
          </cell>
          <cell r="O16" t="str">
            <v>Mediano</v>
          </cell>
          <cell r="P16">
            <v>16.110381880770838</v>
          </cell>
          <cell r="Q16">
            <v>33</v>
          </cell>
          <cell r="R16" t="str">
            <v>Alto</v>
          </cell>
          <cell r="S16">
            <v>0.68852356972567863</v>
          </cell>
          <cell r="T16">
            <v>36</v>
          </cell>
          <cell r="U16" t="str">
            <v>Alto</v>
          </cell>
          <cell r="V16">
            <v>0.52382958643702182</v>
          </cell>
          <cell r="W16">
            <v>36</v>
          </cell>
          <cell r="X16" t="str">
            <v>Alto</v>
          </cell>
          <cell r="Y16">
            <v>7.074095865202859E-2</v>
          </cell>
          <cell r="Z16">
            <v>34</v>
          </cell>
          <cell r="AA16" t="str">
            <v>Alto</v>
          </cell>
          <cell r="AB16">
            <v>8.9435736391494908E-2</v>
          </cell>
          <cell r="AC16">
            <v>25</v>
          </cell>
          <cell r="AD16" t="str">
            <v xml:space="preserve">Muy bajo </v>
          </cell>
          <cell r="AE16">
            <v>0.10483642522209764</v>
          </cell>
          <cell r="AF16">
            <v>40</v>
          </cell>
          <cell r="AG16" t="str">
            <v>Alto</v>
          </cell>
          <cell r="AH16">
            <v>10.972145879289769</v>
          </cell>
          <cell r="AI16">
            <v>34</v>
          </cell>
          <cell r="AJ16" t="str">
            <v>Bajo</v>
          </cell>
          <cell r="AK16">
            <v>10.832866235128195</v>
          </cell>
          <cell r="AL16">
            <v>34</v>
          </cell>
          <cell r="AM16" t="str">
            <v>Bajo</v>
          </cell>
        </row>
        <row r="17">
          <cell r="B17" t="str">
            <v>CAPITAL</v>
          </cell>
          <cell r="C17">
            <v>5.52</v>
          </cell>
          <cell r="D17">
            <v>30</v>
          </cell>
          <cell r="E17" t="str">
            <v>MEDIO</v>
          </cell>
          <cell r="F17" t="str">
            <v>CAPITAL</v>
          </cell>
          <cell r="G17">
            <v>5.2465556161453999E-2</v>
          </cell>
          <cell r="H17">
            <v>38</v>
          </cell>
          <cell r="I17" t="str">
            <v>Alto</v>
          </cell>
          <cell r="J17">
            <v>1.0708226670822816</v>
          </cell>
          <cell r="K17">
            <v>11</v>
          </cell>
          <cell r="L17" t="str">
            <v>Bajo</v>
          </cell>
          <cell r="M17">
            <v>4.8995559931887929E-2</v>
          </cell>
          <cell r="N17">
            <v>37</v>
          </cell>
          <cell r="O17" t="str">
            <v>Muy Alto</v>
          </cell>
          <cell r="P17">
            <v>20.410012690745209</v>
          </cell>
          <cell r="Q17">
            <v>37</v>
          </cell>
          <cell r="R17" t="str">
            <v>Muy Alto</v>
          </cell>
          <cell r="S17">
            <v>1.2666200124006131</v>
          </cell>
          <cell r="T17">
            <v>25</v>
          </cell>
          <cell r="U17" t="str">
            <v>Bajo</v>
          </cell>
          <cell r="V17">
            <v>0.74080175631482026</v>
          </cell>
          <cell r="W17">
            <v>28</v>
          </cell>
          <cell r="X17" t="str">
            <v>Alto</v>
          </cell>
          <cell r="Y17">
            <v>1.9852391309857151E-2</v>
          </cell>
          <cell r="Z17">
            <v>27</v>
          </cell>
          <cell r="AA17" t="str">
            <v>Alto</v>
          </cell>
          <cell r="AB17">
            <v>7.6578344338919052E-2</v>
          </cell>
          <cell r="AC17">
            <v>20</v>
          </cell>
          <cell r="AD17" t="str">
            <v xml:space="preserve">Muy bajo </v>
          </cell>
          <cell r="AE17">
            <v>-8.6845879877836971E-2</v>
          </cell>
          <cell r="AF17">
            <v>8</v>
          </cell>
          <cell r="AG17" t="str">
            <v xml:space="preserve">Muy bajo </v>
          </cell>
          <cell r="AH17">
            <v>13.514790758947614</v>
          </cell>
          <cell r="AI17">
            <v>38</v>
          </cell>
          <cell r="AJ17" t="str">
            <v>Bajo</v>
          </cell>
          <cell r="AK17">
            <v>13.421537979775074</v>
          </cell>
          <cell r="AL17">
            <v>39</v>
          </cell>
          <cell r="AM17" t="str">
            <v>Bajo</v>
          </cell>
        </row>
        <row r="18">
          <cell r="B18" t="str">
            <v>CARACAS</v>
          </cell>
          <cell r="C18">
            <v>8.84</v>
          </cell>
          <cell r="D18">
            <v>11</v>
          </cell>
          <cell r="E18" t="str">
            <v>MUY BAJO</v>
          </cell>
          <cell r="F18" t="str">
            <v>CARACAS</v>
          </cell>
          <cell r="G18">
            <v>0.10727135916160617</v>
          </cell>
          <cell r="H18">
            <v>22</v>
          </cell>
          <cell r="I18" t="str">
            <v xml:space="preserve">Muy bajo </v>
          </cell>
          <cell r="J18">
            <v>1.0783062264904708</v>
          </cell>
          <cell r="K18">
            <v>14</v>
          </cell>
          <cell r="L18" t="str">
            <v>Bajo</v>
          </cell>
          <cell r="M18">
            <v>9.9481350034246643E-2</v>
          </cell>
          <cell r="N18">
            <v>19</v>
          </cell>
          <cell r="O18" t="str">
            <v xml:space="preserve">Muy bajo </v>
          </cell>
          <cell r="P18">
            <v>10.052135396792949</v>
          </cell>
          <cell r="Q18">
            <v>19</v>
          </cell>
          <cell r="R18" t="str">
            <v>Mediano</v>
          </cell>
          <cell r="S18">
            <v>1.9944180566836054</v>
          </cell>
          <cell r="T18">
            <v>14</v>
          </cell>
          <cell r="U18" t="str">
            <v xml:space="preserve">Muy bajo </v>
          </cell>
          <cell r="V18">
            <v>1.3698956515885783</v>
          </cell>
          <cell r="W18">
            <v>14</v>
          </cell>
          <cell r="X18" t="str">
            <v xml:space="preserve">Muy bajo </v>
          </cell>
          <cell r="Y18">
            <v>-3.3575086345974163E-2</v>
          </cell>
          <cell r="Z18">
            <v>15</v>
          </cell>
          <cell r="AA18" t="str">
            <v>Mediano</v>
          </cell>
          <cell r="AB18">
            <v>7.0346034812561645E-2</v>
          </cell>
          <cell r="AC18">
            <v>19</v>
          </cell>
          <cell r="AD18" t="str">
            <v xml:space="preserve">Muy bajo </v>
          </cell>
          <cell r="AE18">
            <v>-5.3878678338441087E-2</v>
          </cell>
          <cell r="AF18">
            <v>18</v>
          </cell>
          <cell r="AG18" t="str">
            <v xml:space="preserve">Muy bajo </v>
          </cell>
          <cell r="AH18">
            <v>7.0904134312100098</v>
          </cell>
          <cell r="AI18">
            <v>23</v>
          </cell>
          <cell r="AJ18" t="str">
            <v xml:space="preserve">Muy bajo </v>
          </cell>
          <cell r="AK18">
            <v>6.9795769394181413</v>
          </cell>
          <cell r="AL18">
            <v>23</v>
          </cell>
          <cell r="AM18" t="str">
            <v xml:space="preserve">Muy bajo </v>
          </cell>
        </row>
        <row r="19">
          <cell r="B19" t="str">
            <v xml:space="preserve">CARIBE                </v>
          </cell>
          <cell r="C19">
            <v>8.36</v>
          </cell>
          <cell r="D19">
            <v>15</v>
          </cell>
          <cell r="E19" t="str">
            <v>MUY BAJO</v>
          </cell>
          <cell r="F19" t="str">
            <v xml:space="preserve">CARIBE                </v>
          </cell>
          <cell r="G19">
            <v>0.12656015225894776</v>
          </cell>
          <cell r="H19">
            <v>13</v>
          </cell>
          <cell r="I19" t="str">
            <v xml:space="preserve">Muy bajo </v>
          </cell>
          <cell r="J19">
            <v>1.0957234690949662</v>
          </cell>
          <cell r="K19">
            <v>20</v>
          </cell>
          <cell r="L19" t="str">
            <v>Mediano</v>
          </cell>
          <cell r="M19">
            <v>0.11550373413419952</v>
          </cell>
          <cell r="N19">
            <v>13</v>
          </cell>
          <cell r="O19" t="str">
            <v xml:space="preserve">Muy bajo </v>
          </cell>
          <cell r="P19">
            <v>8.6577287521989277</v>
          </cell>
          <cell r="Q19">
            <v>13</v>
          </cell>
          <cell r="R19" t="str">
            <v xml:space="preserve">Muy bajo </v>
          </cell>
          <cell r="S19">
            <v>1.3924102211719516</v>
          </cell>
          <cell r="T19">
            <v>20</v>
          </cell>
          <cell r="U19" t="str">
            <v xml:space="preserve">Muy bajo </v>
          </cell>
          <cell r="V19">
            <v>1.3221433934178561</v>
          </cell>
          <cell r="W19">
            <v>15</v>
          </cell>
          <cell r="X19" t="str">
            <v xml:space="preserve">Muy bajo </v>
          </cell>
          <cell r="Y19">
            <v>-3.6135035551093951E-2</v>
          </cell>
          <cell r="Z19">
            <v>14</v>
          </cell>
          <cell r="AA19" t="str">
            <v>Mediano</v>
          </cell>
          <cell r="AB19">
            <v>0.15625086996196902</v>
          </cell>
          <cell r="AC19">
            <v>31</v>
          </cell>
          <cell r="AD19" t="str">
            <v>Alto</v>
          </cell>
          <cell r="AE19">
            <v>-2.7618406285072936E-2</v>
          </cell>
          <cell r="AF19">
            <v>26</v>
          </cell>
          <cell r="AG19" t="str">
            <v xml:space="preserve">Muy bajo </v>
          </cell>
          <cell r="AH19">
            <v>6.7296705324853479</v>
          </cell>
          <cell r="AI19">
            <v>19</v>
          </cell>
          <cell r="AJ19" t="str">
            <v xml:space="preserve">Muy bajo </v>
          </cell>
          <cell r="AK19">
            <v>6.5962962962962965</v>
          </cell>
          <cell r="AL19">
            <v>18</v>
          </cell>
          <cell r="AM19" t="str">
            <v xml:space="preserve">Muy bajo </v>
          </cell>
        </row>
        <row r="20">
          <cell r="B20" t="str">
            <v xml:space="preserve">CARONI                </v>
          </cell>
          <cell r="C20">
            <v>9</v>
          </cell>
          <cell r="D20">
            <v>10</v>
          </cell>
          <cell r="E20" t="str">
            <v>MUY BAJO</v>
          </cell>
          <cell r="F20" t="str">
            <v xml:space="preserve">CARONI                </v>
          </cell>
          <cell r="G20">
            <v>0.11619219782415349</v>
          </cell>
          <cell r="H20">
            <v>18</v>
          </cell>
          <cell r="I20" t="str">
            <v xml:space="preserve">Muy bajo </v>
          </cell>
          <cell r="J20">
            <v>1.0926656792780878</v>
          </cell>
          <cell r="K20">
            <v>19</v>
          </cell>
          <cell r="L20" t="str">
            <v>Mediano</v>
          </cell>
          <cell r="M20">
            <v>0.10633828812205431</v>
          </cell>
          <cell r="N20">
            <v>17</v>
          </cell>
          <cell r="O20" t="str">
            <v xml:space="preserve">Muy bajo </v>
          </cell>
          <cell r="P20">
            <v>9.4039505211162258</v>
          </cell>
          <cell r="Q20">
            <v>17</v>
          </cell>
          <cell r="R20" t="str">
            <v xml:space="preserve">Muy bajo </v>
          </cell>
          <cell r="S20">
            <v>1.6141882723006684</v>
          </cell>
          <cell r="T20">
            <v>18</v>
          </cell>
          <cell r="U20" t="str">
            <v xml:space="preserve">Muy bajo </v>
          </cell>
          <cell r="V20">
            <v>1.2538859988870648</v>
          </cell>
          <cell r="W20">
            <v>17</v>
          </cell>
          <cell r="X20" t="str">
            <v xml:space="preserve">Muy bajo </v>
          </cell>
          <cell r="Y20">
            <v>-2.7413157421174623E-2</v>
          </cell>
          <cell r="Z20">
            <v>16</v>
          </cell>
          <cell r="AA20" t="str">
            <v>Mediano</v>
          </cell>
          <cell r="AB20">
            <v>9.5146821923945663E-2</v>
          </cell>
          <cell r="AC20">
            <v>27</v>
          </cell>
          <cell r="AD20" t="str">
            <v xml:space="preserve">Muy bajo </v>
          </cell>
          <cell r="AE20">
            <v>-8.7410283750019899E-2</v>
          </cell>
          <cell r="AF20">
            <v>7</v>
          </cell>
          <cell r="AG20" t="str">
            <v xml:space="preserve">Muy bajo </v>
          </cell>
          <cell r="AH20">
            <v>6.7541074526154983</v>
          </cell>
          <cell r="AI20">
            <v>20</v>
          </cell>
          <cell r="AJ20" t="str">
            <v xml:space="preserve">Muy bajo </v>
          </cell>
          <cell r="AK20">
            <v>6.654729697471236</v>
          </cell>
          <cell r="AL20">
            <v>20</v>
          </cell>
          <cell r="AM20" t="str">
            <v xml:space="preserve">Muy bajo </v>
          </cell>
        </row>
        <row r="21">
          <cell r="B21" t="str">
            <v xml:space="preserve">CITIBANK              </v>
          </cell>
          <cell r="C21">
            <v>9.24</v>
          </cell>
          <cell r="D21">
            <v>6</v>
          </cell>
          <cell r="E21" t="str">
            <v>MUY BAJO</v>
          </cell>
          <cell r="F21" t="str">
            <v xml:space="preserve">CITIBANK              </v>
          </cell>
          <cell r="G21">
            <v>0.12879694924240878</v>
          </cell>
          <cell r="H21">
            <v>12</v>
          </cell>
          <cell r="I21" t="str">
            <v xml:space="preserve">Muy bajo </v>
          </cell>
          <cell r="J21">
            <v>1.0678251605930216</v>
          </cell>
          <cell r="K21">
            <v>10</v>
          </cell>
          <cell r="L21" t="str">
            <v>Bajo</v>
          </cell>
          <cell r="M21">
            <v>0.12061614016556868</v>
          </cell>
          <cell r="N21">
            <v>12</v>
          </cell>
          <cell r="O21" t="str">
            <v xml:space="preserve">Muy bajo </v>
          </cell>
          <cell r="P21">
            <v>8.2907643921228882</v>
          </cell>
          <cell r="Q21">
            <v>12</v>
          </cell>
          <cell r="R21" t="str">
            <v xml:space="preserve">Muy bajo </v>
          </cell>
          <cell r="S21">
            <v>2.5696107079453627</v>
          </cell>
          <cell r="T21">
            <v>11</v>
          </cell>
          <cell r="U21" t="str">
            <v xml:space="preserve">Muy bajo </v>
          </cell>
          <cell r="V21">
            <v>1.8989553156422672</v>
          </cell>
          <cell r="W21">
            <v>10</v>
          </cell>
          <cell r="X21" t="str">
            <v xml:space="preserve">Muy bajo </v>
          </cell>
          <cell r="Y21">
            <v>-7.1316107340288093E-2</v>
          </cell>
          <cell r="Z21">
            <v>10</v>
          </cell>
          <cell r="AA21" t="str">
            <v>Mediano</v>
          </cell>
          <cell r="AB21">
            <v>6.2252414401760006E-2</v>
          </cell>
          <cell r="AC21">
            <v>18</v>
          </cell>
          <cell r="AD21" t="str">
            <v xml:space="preserve">Muy bajo </v>
          </cell>
          <cell r="AE21">
            <v>-2.210500302909299E-3</v>
          </cell>
          <cell r="AF21">
            <v>34</v>
          </cell>
          <cell r="AG21" t="str">
            <v xml:space="preserve">Muy bajo </v>
          </cell>
          <cell r="AH21">
            <v>6.065146479935601</v>
          </cell>
          <cell r="AI21">
            <v>15</v>
          </cell>
          <cell r="AJ21" t="str">
            <v xml:space="preserve">Muy bajo </v>
          </cell>
          <cell r="AK21">
            <v>6.0403551738478152</v>
          </cell>
          <cell r="AL21">
            <v>15</v>
          </cell>
          <cell r="AM21" t="str">
            <v xml:space="preserve">Muy bajo </v>
          </cell>
        </row>
        <row r="22">
          <cell r="B22" t="str">
            <v xml:space="preserve">CONFEDERADO           </v>
          </cell>
          <cell r="C22">
            <v>5.66</v>
          </cell>
          <cell r="D22">
            <v>29</v>
          </cell>
          <cell r="E22" t="str">
            <v>MEDIO</v>
          </cell>
          <cell r="F22" t="str">
            <v xml:space="preserve">CONFEDERADO           </v>
          </cell>
          <cell r="G22">
            <v>8.1420611132344958E-2</v>
          </cell>
          <cell r="H22">
            <v>30</v>
          </cell>
          <cell r="I22" t="str">
            <v>Bajo</v>
          </cell>
          <cell r="J22">
            <v>1.1515819929760052</v>
          </cell>
          <cell r="K22">
            <v>30</v>
          </cell>
          <cell r="L22" t="str">
            <v>Muy Alto</v>
          </cell>
          <cell r="M22">
            <v>7.070326874592027E-2</v>
          </cell>
          <cell r="N22">
            <v>31</v>
          </cell>
          <cell r="O22" t="str">
            <v>Bajo</v>
          </cell>
          <cell r="P22">
            <v>14.143617653571386</v>
          </cell>
          <cell r="Q22">
            <v>31</v>
          </cell>
          <cell r="R22" t="str">
            <v>Alto</v>
          </cell>
          <cell r="S22">
            <v>0.96846672075059093</v>
          </cell>
          <cell r="T22">
            <v>32</v>
          </cell>
          <cell r="U22" t="str">
            <v>Mediano</v>
          </cell>
          <cell r="V22">
            <v>0.53713907261552873</v>
          </cell>
          <cell r="W22">
            <v>35</v>
          </cell>
          <cell r="X22" t="str">
            <v>Alto</v>
          </cell>
          <cell r="Y22">
            <v>8.2765342905332037E-2</v>
          </cell>
          <cell r="Z22">
            <v>35</v>
          </cell>
          <cell r="AA22" t="str">
            <v>Muy Alto</v>
          </cell>
          <cell r="AB22">
            <v>2.8422460125202966E-2</v>
          </cell>
          <cell r="AC22">
            <v>10</v>
          </cell>
          <cell r="AD22" t="str">
            <v xml:space="preserve">Muy bajo </v>
          </cell>
          <cell r="AE22">
            <v>-1.2214139795448766E-2</v>
          </cell>
          <cell r="AF22">
            <v>28</v>
          </cell>
          <cell r="AG22" t="str">
            <v xml:space="preserve">Muy bajo </v>
          </cell>
          <cell r="AH22">
            <v>7.7233359931396866</v>
          </cell>
          <cell r="AI22">
            <v>27</v>
          </cell>
          <cell r="AJ22" t="str">
            <v xml:space="preserve">Muy bajo </v>
          </cell>
          <cell r="AK22">
            <v>7.3948984693421451</v>
          </cell>
          <cell r="AL22">
            <v>26</v>
          </cell>
          <cell r="AM22" t="str">
            <v xml:space="preserve">Muy bajo </v>
          </cell>
        </row>
        <row r="23">
          <cell r="B23" t="str">
            <v>CORP BANCA</v>
          </cell>
          <cell r="C23">
            <v>5.44</v>
          </cell>
          <cell r="D23">
            <v>33</v>
          </cell>
          <cell r="E23" t="str">
            <v>MEDIO</v>
          </cell>
          <cell r="F23" t="str">
            <v>CORP BANCA</v>
          </cell>
          <cell r="G23">
            <v>0.1088696892878345</v>
          </cell>
          <cell r="H23">
            <v>21</v>
          </cell>
          <cell r="I23" t="str">
            <v xml:space="preserve">Muy bajo </v>
          </cell>
          <cell r="J23">
            <v>1.2502264334494031</v>
          </cell>
          <cell r="K23">
            <v>38</v>
          </cell>
          <cell r="L23" t="str">
            <v>Muy Alto</v>
          </cell>
          <cell r="M23">
            <v>8.7079977174583129E-2</v>
          </cell>
          <cell r="N23">
            <v>23</v>
          </cell>
          <cell r="O23" t="str">
            <v>Bajo</v>
          </cell>
          <cell r="P23">
            <v>11.483696165826277</v>
          </cell>
          <cell r="Q23">
            <v>23</v>
          </cell>
          <cell r="R23" t="str">
            <v>Mediano</v>
          </cell>
          <cell r="S23">
            <v>0.89834344139364009</v>
          </cell>
          <cell r="T23">
            <v>35</v>
          </cell>
          <cell r="U23" t="str">
            <v>Alto</v>
          </cell>
          <cell r="V23">
            <v>0.4350846862461813</v>
          </cell>
          <cell r="W23">
            <v>38</v>
          </cell>
          <cell r="X23" t="str">
            <v>Muy Alto</v>
          </cell>
          <cell r="Y23">
            <v>0.17198162217364307</v>
          </cell>
          <cell r="Z23">
            <v>39</v>
          </cell>
          <cell r="AA23" t="str">
            <v>Muy Alto</v>
          </cell>
          <cell r="AB23">
            <v>-1.4637990397548468</v>
          </cell>
          <cell r="AC23">
            <v>1</v>
          </cell>
          <cell r="AD23" t="str">
            <v xml:space="preserve">Muy bajo </v>
          </cell>
          <cell r="AE23">
            <v>-1.5393782642051594E-2</v>
          </cell>
          <cell r="AF23">
            <v>27</v>
          </cell>
          <cell r="AG23" t="str">
            <v xml:space="preserve">Muy bajo </v>
          </cell>
          <cell r="AH23">
            <v>4.8846638919905505</v>
          </cell>
          <cell r="AI23">
            <v>11</v>
          </cell>
          <cell r="AJ23" t="str">
            <v xml:space="preserve">Muy bajo </v>
          </cell>
          <cell r="AK23">
            <v>4.8367780769118083</v>
          </cell>
          <cell r="AL23">
            <v>11</v>
          </cell>
          <cell r="AM23" t="str">
            <v xml:space="preserve">Muy bajo </v>
          </cell>
        </row>
        <row r="24">
          <cell r="B24" t="str">
            <v>EUROBANK</v>
          </cell>
          <cell r="C24">
            <v>9.24</v>
          </cell>
          <cell r="D24">
            <v>7</v>
          </cell>
          <cell r="E24" t="str">
            <v>MUY BAJO</v>
          </cell>
          <cell r="F24" t="str">
            <v>EUROBANK</v>
          </cell>
          <cell r="G24">
            <v>0.40193537393612727</v>
          </cell>
          <cell r="H24">
            <v>3</v>
          </cell>
          <cell r="I24" t="str">
            <v xml:space="preserve">Muy bajo </v>
          </cell>
          <cell r="J24">
            <v>1.2136325181086309</v>
          </cell>
          <cell r="K24">
            <v>35</v>
          </cell>
          <cell r="L24" t="str">
            <v>Muy Alto</v>
          </cell>
          <cell r="M24">
            <v>0.33118375450463206</v>
          </cell>
          <cell r="N24">
            <v>3</v>
          </cell>
          <cell r="O24" t="str">
            <v xml:space="preserve">Muy bajo </v>
          </cell>
          <cell r="P24">
            <v>3.0194717778224041</v>
          </cell>
          <cell r="Q24">
            <v>3</v>
          </cell>
          <cell r="R24" t="str">
            <v xml:space="preserve">Muy bajo </v>
          </cell>
          <cell r="S24">
            <v>1.8814334891270885</v>
          </cell>
          <cell r="T24">
            <v>16</v>
          </cell>
          <cell r="U24" t="str">
            <v xml:space="preserve">Muy bajo </v>
          </cell>
          <cell r="V24">
            <v>1.8814334891270885</v>
          </cell>
          <cell r="W24">
            <v>11</v>
          </cell>
          <cell r="X24" t="str">
            <v xml:space="preserve">Muy bajo </v>
          </cell>
          <cell r="Y24">
            <v>-0.37100692961711879</v>
          </cell>
          <cell r="Z24">
            <v>3</v>
          </cell>
          <cell r="AA24" t="str">
            <v xml:space="preserve">Muy bajo </v>
          </cell>
          <cell r="AB24">
            <v>8.1160839288818884E-2</v>
          </cell>
          <cell r="AC24">
            <v>21</v>
          </cell>
          <cell r="AD24" t="str">
            <v xml:space="preserve">Muy bajo </v>
          </cell>
          <cell r="AE24">
            <v>-1.0133803393057694E-2</v>
          </cell>
          <cell r="AF24">
            <v>29</v>
          </cell>
          <cell r="AG24" t="str">
            <v xml:space="preserve">Muy bajo </v>
          </cell>
          <cell r="AH24">
            <v>1.4879621572171273</v>
          </cell>
          <cell r="AI24">
            <v>4</v>
          </cell>
          <cell r="AJ24" t="str">
            <v xml:space="preserve">Muy bajo </v>
          </cell>
          <cell r="AK24">
            <v>1.2627537169675196</v>
          </cell>
          <cell r="AL24">
            <v>4</v>
          </cell>
          <cell r="AM24" t="str">
            <v xml:space="preserve">Muy bajo </v>
          </cell>
        </row>
        <row r="25">
          <cell r="B25" t="str">
            <v xml:space="preserve">EXTERIOR              </v>
          </cell>
          <cell r="C25">
            <v>8.52</v>
          </cell>
          <cell r="D25">
            <v>14</v>
          </cell>
          <cell r="E25" t="str">
            <v>MUY BAJO</v>
          </cell>
          <cell r="F25" t="str">
            <v xml:space="preserve">EXTERIOR              </v>
          </cell>
          <cell r="G25">
            <v>0.11910744504773767</v>
          </cell>
          <cell r="H25">
            <v>17</v>
          </cell>
          <cell r="I25" t="str">
            <v xml:space="preserve">Muy bajo </v>
          </cell>
          <cell r="J25">
            <v>1.1013158244617345</v>
          </cell>
          <cell r="K25">
            <v>21</v>
          </cell>
          <cell r="L25" t="str">
            <v>Alto</v>
          </cell>
          <cell r="M25">
            <v>0.1081501258786971</v>
          </cell>
          <cell r="N25">
            <v>14</v>
          </cell>
          <cell r="O25" t="str">
            <v xml:space="preserve">Muy bajo </v>
          </cell>
          <cell r="P25">
            <v>9.2464062512660963</v>
          </cell>
          <cell r="Q25">
            <v>14</v>
          </cell>
          <cell r="R25" t="str">
            <v xml:space="preserve">Muy bajo </v>
          </cell>
          <cell r="S25">
            <v>1.4947684505437964</v>
          </cell>
          <cell r="T25">
            <v>19</v>
          </cell>
          <cell r="U25" t="str">
            <v xml:space="preserve">Muy bajo </v>
          </cell>
          <cell r="V25">
            <v>1.1756055451409066</v>
          </cell>
          <cell r="W25">
            <v>18</v>
          </cell>
          <cell r="X25" t="str">
            <v>Bajo</v>
          </cell>
          <cell r="Y25">
            <v>-2.0816198226277682E-2</v>
          </cell>
          <cell r="Z25">
            <v>18</v>
          </cell>
          <cell r="AA25" t="str">
            <v>Mediano</v>
          </cell>
          <cell r="AB25">
            <v>8.2790663773408768E-2</v>
          </cell>
          <cell r="AC25">
            <v>22</v>
          </cell>
          <cell r="AD25" t="str">
            <v xml:space="preserve">Muy bajo </v>
          </cell>
          <cell r="AE25">
            <v>-6.6205657102423349E-2</v>
          </cell>
          <cell r="AF25">
            <v>13</v>
          </cell>
          <cell r="AG25" t="str">
            <v xml:space="preserve">Muy bajo </v>
          </cell>
          <cell r="AH25">
            <v>6.5717953266713574</v>
          </cell>
          <cell r="AI25">
            <v>16</v>
          </cell>
          <cell r="AJ25" t="str">
            <v xml:space="preserve">Muy bajo </v>
          </cell>
          <cell r="AK25">
            <v>6.4716194871877581</v>
          </cell>
          <cell r="AL25">
            <v>16</v>
          </cell>
          <cell r="AM25" t="str">
            <v xml:space="preserve">Muy bajo </v>
          </cell>
        </row>
        <row r="26">
          <cell r="B26" t="str">
            <v xml:space="preserve">FEDERAL               </v>
          </cell>
          <cell r="C26">
            <v>4.2</v>
          </cell>
          <cell r="D26">
            <v>37</v>
          </cell>
          <cell r="E26" t="str">
            <v>MEDIO-ALTO</v>
          </cell>
          <cell r="F26" t="str">
            <v xml:space="preserve">FEDERAL               </v>
          </cell>
          <cell r="G26">
            <v>5.7763133820107462E-2</v>
          </cell>
          <cell r="H26">
            <v>36</v>
          </cell>
          <cell r="I26" t="str">
            <v>Alto</v>
          </cell>
          <cell r="J26">
            <v>1.0911570901124976</v>
          </cell>
          <cell r="K26">
            <v>16</v>
          </cell>
          <cell r="L26" t="str">
            <v>Mediano</v>
          </cell>
          <cell r="M26">
            <v>5.2937504914303511E-2</v>
          </cell>
          <cell r="N26">
            <v>36</v>
          </cell>
          <cell r="O26" t="str">
            <v>Alto</v>
          </cell>
          <cell r="P26">
            <v>18.890198954764184</v>
          </cell>
          <cell r="Q26">
            <v>36</v>
          </cell>
          <cell r="R26" t="str">
            <v>Muy Alto</v>
          </cell>
          <cell r="S26">
            <v>0.68788453741479361</v>
          </cell>
          <cell r="T26">
            <v>37</v>
          </cell>
          <cell r="U26" t="str">
            <v>Alto</v>
          </cell>
          <cell r="V26">
            <v>0.63366583716989633</v>
          </cell>
          <cell r="W26">
            <v>31</v>
          </cell>
          <cell r="X26" t="str">
            <v>Alto</v>
          </cell>
          <cell r="Y26">
            <v>3.5572022587787071E-2</v>
          </cell>
          <cell r="Z26">
            <v>29</v>
          </cell>
          <cell r="AA26" t="str">
            <v>Alto</v>
          </cell>
          <cell r="AB26">
            <v>8.6620003573712703E-2</v>
          </cell>
          <cell r="AC26">
            <v>24</v>
          </cell>
          <cell r="AD26" t="str">
            <v xml:space="preserve">Muy bajo </v>
          </cell>
          <cell r="AE26">
            <v>-8.0186804771791784E-2</v>
          </cell>
          <cell r="AF26">
            <v>9</v>
          </cell>
          <cell r="AG26" t="str">
            <v xml:space="preserve">Muy bajo </v>
          </cell>
          <cell r="AH26">
            <v>15.476824153109183</v>
          </cell>
          <cell r="AI26">
            <v>40</v>
          </cell>
          <cell r="AJ26" t="str">
            <v>Mediano</v>
          </cell>
          <cell r="AK26">
            <v>15.467952215774062</v>
          </cell>
          <cell r="AL26">
            <v>40</v>
          </cell>
          <cell r="AM26" t="str">
            <v>Mediano</v>
          </cell>
        </row>
        <row r="27">
          <cell r="B27" t="str">
            <v>FIVENEZ</v>
          </cell>
          <cell r="C27">
            <v>6.72</v>
          </cell>
          <cell r="D27">
            <v>26</v>
          </cell>
          <cell r="E27" t="str">
            <v>MEDIO-BAJO</v>
          </cell>
          <cell r="F27" t="str">
            <v>FIVENEZ</v>
          </cell>
          <cell r="G27">
            <v>0.22189703274376232</v>
          </cell>
          <cell r="H27">
            <v>5</v>
          </cell>
          <cell r="I27" t="str">
            <v xml:space="preserve">Muy bajo </v>
          </cell>
          <cell r="J27">
            <v>1.2606054957093935</v>
          </cell>
          <cell r="K27">
            <v>39</v>
          </cell>
          <cell r="L27" t="str">
            <v>Muy Alto</v>
          </cell>
          <cell r="M27">
            <v>0.17602416735371434</v>
          </cell>
          <cell r="N27">
            <v>7</v>
          </cell>
          <cell r="O27" t="str">
            <v xml:space="preserve">Muy bajo </v>
          </cell>
          <cell r="P27">
            <v>5.6810380928576434</v>
          </cell>
          <cell r="Q27">
            <v>7</v>
          </cell>
          <cell r="R27" t="str">
            <v xml:space="preserve">Muy bajo </v>
          </cell>
          <cell r="S27">
            <v>0.89935116596218712</v>
          </cell>
          <cell r="T27">
            <v>34</v>
          </cell>
          <cell r="U27" t="str">
            <v>Alto</v>
          </cell>
          <cell r="V27">
            <v>0.85146720386589292</v>
          </cell>
          <cell r="W27">
            <v>26</v>
          </cell>
          <cell r="X27" t="str">
            <v>Mediano</v>
          </cell>
          <cell r="Y27">
            <v>5.0799707446296236E-2</v>
          </cell>
          <cell r="Z27">
            <v>31</v>
          </cell>
          <cell r="AA27" t="str">
            <v>Alto</v>
          </cell>
          <cell r="AB27">
            <v>0.2356</v>
          </cell>
          <cell r="AC27">
            <v>35</v>
          </cell>
          <cell r="AD27" t="str">
            <v xml:space="preserve">Muy bajo </v>
          </cell>
          <cell r="AE27">
            <v>-6.920814224294275E-2</v>
          </cell>
          <cell r="AF27">
            <v>12</v>
          </cell>
          <cell r="AG27" t="str">
            <v xml:space="preserve">Muy bajo </v>
          </cell>
          <cell r="AH27">
            <v>3.3769982417672897</v>
          </cell>
          <cell r="AI27">
            <v>8</v>
          </cell>
          <cell r="AJ27" t="str">
            <v xml:space="preserve">Muy bajo </v>
          </cell>
          <cell r="AK27">
            <v>3.335193898925398</v>
          </cell>
          <cell r="AL27">
            <v>8</v>
          </cell>
          <cell r="AM27" t="str">
            <v xml:space="preserve">Muy bajo </v>
          </cell>
        </row>
        <row r="28">
          <cell r="B28" t="str">
            <v xml:space="preserve">GANADERO              </v>
          </cell>
          <cell r="C28">
            <v>9.24</v>
          </cell>
          <cell r="D28">
            <v>8</v>
          </cell>
          <cell r="E28" t="str">
            <v>MUY BAJO</v>
          </cell>
          <cell r="F28" t="str">
            <v xml:space="preserve">GANADERO              </v>
          </cell>
          <cell r="G28">
            <v>0.4587992399797397</v>
          </cell>
          <cell r="H28">
            <v>2</v>
          </cell>
          <cell r="I28" t="str">
            <v xml:space="preserve">Muy bajo </v>
          </cell>
          <cell r="J28">
            <v>1.1829859334545183</v>
          </cell>
          <cell r="K28">
            <v>32</v>
          </cell>
          <cell r="L28" t="str">
            <v>Muy Alto</v>
          </cell>
          <cell r="M28">
            <v>0.38783152614500543</v>
          </cell>
          <cell r="N28">
            <v>2</v>
          </cell>
          <cell r="O28" t="str">
            <v xml:space="preserve">Muy bajo </v>
          </cell>
          <cell r="P28">
            <v>2.5784391741947053</v>
          </cell>
          <cell r="Q28">
            <v>2</v>
          </cell>
          <cell r="R28" t="str">
            <v xml:space="preserve">Muy bajo </v>
          </cell>
          <cell r="S28">
            <v>25.047584263800477</v>
          </cell>
          <cell r="T28">
            <v>1</v>
          </cell>
          <cell r="U28" t="str">
            <v xml:space="preserve">Muy bajo </v>
          </cell>
          <cell r="V28">
            <v>2.5072923984825066</v>
          </cell>
          <cell r="W28">
            <v>7</v>
          </cell>
          <cell r="X28" t="str">
            <v xml:space="preserve">Muy bajo </v>
          </cell>
          <cell r="Y28">
            <v>-0.73602382193923754</v>
          </cell>
          <cell r="Z28">
            <v>2</v>
          </cell>
          <cell r="AA28" t="str">
            <v xml:space="preserve">Muy bajo </v>
          </cell>
          <cell r="AB28">
            <v>-2.1545239630346588E-2</v>
          </cell>
          <cell r="AC28">
            <v>7</v>
          </cell>
          <cell r="AD28" t="str">
            <v xml:space="preserve">Muy bajo </v>
          </cell>
          <cell r="AE28">
            <v>-9.2321408484737372E-3</v>
          </cell>
          <cell r="AF28">
            <v>32</v>
          </cell>
          <cell r="AG28" t="str">
            <v xml:space="preserve">Muy bajo </v>
          </cell>
          <cell r="AH28">
            <v>0.62036153663485127</v>
          </cell>
          <cell r="AI28">
            <v>2</v>
          </cell>
          <cell r="AJ28" t="str">
            <v xml:space="preserve">Muy bajo </v>
          </cell>
          <cell r="AK28">
            <v>0.60720490270006788</v>
          </cell>
          <cell r="AL28">
            <v>2</v>
          </cell>
          <cell r="AM28" t="str">
            <v xml:space="preserve">Muy bajo </v>
          </cell>
        </row>
        <row r="29">
          <cell r="B29" t="str">
            <v xml:space="preserve">GUAYANA               </v>
          </cell>
          <cell r="C29">
            <v>2.84</v>
          </cell>
          <cell r="D29">
            <v>41</v>
          </cell>
          <cell r="E29" t="str">
            <v>ALTO</v>
          </cell>
          <cell r="F29" t="str">
            <v xml:space="preserve">GUAYANA               </v>
          </cell>
          <cell r="G29">
            <v>5.3632577988571659E-3</v>
          </cell>
          <cell r="H29">
            <v>40</v>
          </cell>
          <cell r="I29" t="str">
            <v>Muy Alto</v>
          </cell>
          <cell r="J29">
            <v>1.2616555586554656</v>
          </cell>
          <cell r="K29">
            <v>40</v>
          </cell>
          <cell r="L29" t="str">
            <v>Muy Alto</v>
          </cell>
          <cell r="M29">
            <v>4.2509683106954632E-3</v>
          </cell>
          <cell r="N29">
            <v>40</v>
          </cell>
          <cell r="O29" t="str">
            <v>Muy Alto</v>
          </cell>
          <cell r="P29">
            <v>235.24052096177562</v>
          </cell>
          <cell r="Q29">
            <v>40</v>
          </cell>
          <cell r="R29" t="str">
            <v>Muy Alto</v>
          </cell>
          <cell r="S29">
            <v>0.41997538245120447</v>
          </cell>
          <cell r="T29">
            <v>40</v>
          </cell>
          <cell r="U29" t="str">
            <v>Muy Alto</v>
          </cell>
          <cell r="V29">
            <v>2.0497396754789465E-2</v>
          </cell>
          <cell r="W29">
            <v>40</v>
          </cell>
          <cell r="X29" t="str">
            <v>Muy Alto</v>
          </cell>
          <cell r="Y29">
            <v>0.28282128001167628</v>
          </cell>
          <cell r="Z29">
            <v>40</v>
          </cell>
          <cell r="AA29" t="str">
            <v>Muy Alto</v>
          </cell>
          <cell r="AB29">
            <v>1.3377384182341048</v>
          </cell>
          <cell r="AC29">
            <v>40</v>
          </cell>
          <cell r="AD29" t="str">
            <v>Muy Alto</v>
          </cell>
          <cell r="AE29">
            <v>-3.5054848434098153E-2</v>
          </cell>
          <cell r="AF29">
            <v>22</v>
          </cell>
          <cell r="AG29" t="str">
            <v xml:space="preserve">Muy bajo </v>
          </cell>
          <cell r="AH29">
            <v>11.662368112543962</v>
          </cell>
          <cell r="AI29">
            <v>37</v>
          </cell>
          <cell r="AJ29" t="str">
            <v>Bajo</v>
          </cell>
          <cell r="AK29">
            <v>11.474627365600401</v>
          </cell>
          <cell r="AL29">
            <v>36</v>
          </cell>
          <cell r="AM29" t="str">
            <v>Bajo</v>
          </cell>
        </row>
        <row r="30">
          <cell r="B30" t="str">
            <v xml:space="preserve">I.M.C.P.              </v>
          </cell>
          <cell r="C30">
            <v>3.72</v>
          </cell>
          <cell r="D30">
            <v>39</v>
          </cell>
          <cell r="E30" t="str">
            <v>ALTO</v>
          </cell>
          <cell r="F30" t="str">
            <v xml:space="preserve">I.M.C.P.              </v>
          </cell>
          <cell r="G30">
            <v>0.10014792084254609</v>
          </cell>
          <cell r="H30">
            <v>24</v>
          </cell>
          <cell r="I30" t="str">
            <v xml:space="preserve">Muy bajo </v>
          </cell>
          <cell r="J30">
            <v>1.1522000427059009</v>
          </cell>
          <cell r="K30">
            <v>31</v>
          </cell>
          <cell r="L30" t="str">
            <v>Muy Alto</v>
          </cell>
          <cell r="M30">
            <v>8.6918865761671252E-2</v>
          </cell>
          <cell r="N30">
            <v>24</v>
          </cell>
          <cell r="O30" t="str">
            <v>Bajo</v>
          </cell>
          <cell r="P30">
            <v>11.504982160512402</v>
          </cell>
          <cell r="Q30">
            <v>24</v>
          </cell>
          <cell r="R30" t="str">
            <v>Mediano</v>
          </cell>
          <cell r="S30">
            <v>-1.0359628770301623</v>
          </cell>
          <cell r="T30">
            <v>41</v>
          </cell>
          <cell r="U30" t="str">
            <v>Muy Alto</v>
          </cell>
          <cell r="V30">
            <v>0.65800192340329233</v>
          </cell>
          <cell r="W30">
            <v>30</v>
          </cell>
          <cell r="X30" t="str">
            <v>Alto</v>
          </cell>
          <cell r="Y30">
            <v>5.9942016225145223E-2</v>
          </cell>
          <cell r="Z30">
            <v>32</v>
          </cell>
          <cell r="AA30" t="str">
            <v>Alto</v>
          </cell>
          <cell r="AB30">
            <v>0.83393823504840803</v>
          </cell>
          <cell r="AC30">
            <v>39</v>
          </cell>
          <cell r="AD30" t="str">
            <v>Muy Alto</v>
          </cell>
          <cell r="AE30">
            <v>0.38069884866325582</v>
          </cell>
          <cell r="AF30">
            <v>41</v>
          </cell>
          <cell r="AG30" t="str">
            <v>Muy Alto</v>
          </cell>
          <cell r="AH30">
            <v>6.7879984711428207</v>
          </cell>
          <cell r="AI30">
            <v>21</v>
          </cell>
          <cell r="AJ30" t="str">
            <v xml:space="preserve">Muy bajo </v>
          </cell>
          <cell r="AK30">
            <v>6.762899732449994</v>
          </cell>
          <cell r="AL30">
            <v>21</v>
          </cell>
          <cell r="AM30" t="str">
            <v xml:space="preserve">Muy bajo </v>
          </cell>
        </row>
        <row r="31">
          <cell r="B31" t="str">
            <v xml:space="preserve">INDUSTRIAL DE VZLA.   </v>
          </cell>
          <cell r="C31">
            <v>4.3</v>
          </cell>
          <cell r="D31">
            <v>36</v>
          </cell>
          <cell r="E31" t="str">
            <v>MEDIO-ALTO</v>
          </cell>
          <cell r="F31" t="str">
            <v xml:space="preserve">INDUSTRIAL DE VZLA.   </v>
          </cell>
          <cell r="G31">
            <v>-0.15148050095112583</v>
          </cell>
          <cell r="H31">
            <v>41</v>
          </cell>
          <cell r="I31" t="str">
            <v>Muy Alto</v>
          </cell>
          <cell r="J31">
            <v>1.576733447213325</v>
          </cell>
          <cell r="K31">
            <v>41</v>
          </cell>
          <cell r="L31" t="str">
            <v>Muy Alto</v>
          </cell>
          <cell r="M31">
            <v>-9.6072358469244293E-2</v>
          </cell>
          <cell r="N31">
            <v>41</v>
          </cell>
          <cell r="O31" t="str">
            <v>Muy Alto</v>
          </cell>
          <cell r="P31">
            <v>1000</v>
          </cell>
          <cell r="Q31">
            <v>41</v>
          </cell>
          <cell r="R31" t="str">
            <v>Muy Alto</v>
          </cell>
          <cell r="S31">
            <v>2.0838955327362139</v>
          </cell>
          <cell r="T31">
            <v>12</v>
          </cell>
          <cell r="U31" t="str">
            <v xml:space="preserve">Muy bajo </v>
          </cell>
          <cell r="V31">
            <v>-0.26265253330295496</v>
          </cell>
          <cell r="W31">
            <v>41</v>
          </cell>
          <cell r="X31" t="str">
            <v>Muy Alto</v>
          </cell>
          <cell r="Y31">
            <v>1.0333593774291965</v>
          </cell>
          <cell r="Z31">
            <v>41</v>
          </cell>
          <cell r="AA31" t="str">
            <v>Muy Alto</v>
          </cell>
          <cell r="AB31">
            <v>0.75575683195419263</v>
          </cell>
          <cell r="AC31">
            <v>38</v>
          </cell>
          <cell r="AD31" t="str">
            <v>Muy Alto</v>
          </cell>
          <cell r="AE31">
            <v>-4.7814438159168554E-2</v>
          </cell>
          <cell r="AF31">
            <v>19</v>
          </cell>
          <cell r="AG31" t="str">
            <v xml:space="preserve">Muy bajo </v>
          </cell>
          <cell r="AH31">
            <v>2.4799770143129822</v>
          </cell>
          <cell r="AI31">
            <v>5</v>
          </cell>
          <cell r="AJ31" t="str">
            <v xml:space="preserve">Muy bajo </v>
          </cell>
          <cell r="AK31">
            <v>2.4523586865217126</v>
          </cell>
          <cell r="AL31">
            <v>5</v>
          </cell>
          <cell r="AM31" t="str">
            <v xml:space="preserve">Muy bajo </v>
          </cell>
        </row>
        <row r="32">
          <cell r="B32" t="str">
            <v xml:space="preserve">ING BANK              </v>
          </cell>
          <cell r="C32">
            <v>7.24</v>
          </cell>
          <cell r="D32">
            <v>24</v>
          </cell>
          <cell r="E32" t="str">
            <v>BAJO</v>
          </cell>
          <cell r="F32" t="str">
            <v xml:space="preserve">ING BANK              </v>
          </cell>
          <cell r="G32">
            <v>6.0125698157838997E-2</v>
          </cell>
          <cell r="H32">
            <v>35</v>
          </cell>
          <cell r="I32" t="str">
            <v>Mediano</v>
          </cell>
          <cell r="J32">
            <v>1.0181396101500906</v>
          </cell>
          <cell r="K32">
            <v>2</v>
          </cell>
          <cell r="L32" t="str">
            <v xml:space="preserve">Muy bajo </v>
          </cell>
          <cell r="M32">
            <v>5.9054473039287292E-2</v>
          </cell>
          <cell r="N32">
            <v>34</v>
          </cell>
          <cell r="O32" t="str">
            <v>Alto</v>
          </cell>
          <cell r="P32">
            <v>16.933518301564185</v>
          </cell>
          <cell r="Q32">
            <v>34</v>
          </cell>
          <cell r="R32" t="str">
            <v>Muy Alto</v>
          </cell>
          <cell r="S32">
            <v>3.9628182106263861</v>
          </cell>
          <cell r="T32">
            <v>8</v>
          </cell>
          <cell r="U32" t="str">
            <v xml:space="preserve">Muy bajo </v>
          </cell>
          <cell r="V32">
            <v>3.3146080682190879</v>
          </cell>
          <cell r="W32">
            <v>6</v>
          </cell>
          <cell r="X32" t="str">
            <v xml:space="preserve">Muy bajo </v>
          </cell>
          <cell r="Y32">
            <v>-5.3904667220080291E-2</v>
          </cell>
          <cell r="Z32">
            <v>12</v>
          </cell>
          <cell r="AA32" t="str">
            <v>Mediano</v>
          </cell>
          <cell r="AB32">
            <v>-0.27088089272040283</v>
          </cell>
          <cell r="AC32">
            <v>3</v>
          </cell>
          <cell r="AD32" t="str">
            <v xml:space="preserve">Muy bajo </v>
          </cell>
          <cell r="AE32">
            <v>-8.9862611000258941E-2</v>
          </cell>
          <cell r="AF32">
            <v>6</v>
          </cell>
          <cell r="AG32" t="str">
            <v xml:space="preserve">Muy bajo </v>
          </cell>
          <cell r="AH32">
            <v>15.001287069897797</v>
          </cell>
          <cell r="AI32">
            <v>39</v>
          </cell>
          <cell r="AJ32" t="str">
            <v>Mediano</v>
          </cell>
          <cell r="AK32">
            <v>12.463326123711028</v>
          </cell>
          <cell r="AL32">
            <v>38</v>
          </cell>
          <cell r="AM32" t="str">
            <v>Bajo</v>
          </cell>
        </row>
        <row r="33">
          <cell r="B33" t="str">
            <v>INTERBANK</v>
          </cell>
          <cell r="C33">
            <v>7.28</v>
          </cell>
          <cell r="D33">
            <v>23</v>
          </cell>
          <cell r="E33" t="str">
            <v>BAJO</v>
          </cell>
          <cell r="F33" t="str">
            <v>INTERBANK</v>
          </cell>
          <cell r="G33">
            <v>0.12152337479048413</v>
          </cell>
          <cell r="H33">
            <v>14</v>
          </cell>
          <cell r="I33" t="str">
            <v xml:space="preserve">Muy bajo </v>
          </cell>
          <cell r="J33">
            <v>1.1282966207765641</v>
          </cell>
          <cell r="K33">
            <v>25</v>
          </cell>
          <cell r="L33" t="str">
            <v>Muy Alto</v>
          </cell>
          <cell r="M33">
            <v>0.10770516595790579</v>
          </cell>
          <cell r="N33">
            <v>16</v>
          </cell>
          <cell r="O33" t="str">
            <v xml:space="preserve">Muy bajo </v>
          </cell>
          <cell r="P33">
            <v>9.2846057206840769</v>
          </cell>
          <cell r="Q33">
            <v>16</v>
          </cell>
          <cell r="R33" t="str">
            <v xml:space="preserve">Muy bajo </v>
          </cell>
          <cell r="S33">
            <v>1.1062843324498128</v>
          </cell>
          <cell r="T33">
            <v>26</v>
          </cell>
          <cell r="U33" t="str">
            <v>Bajo</v>
          </cell>
          <cell r="V33">
            <v>0.9472063570725211</v>
          </cell>
          <cell r="W33">
            <v>25</v>
          </cell>
          <cell r="X33" t="str">
            <v>Mediano</v>
          </cell>
          <cell r="Y33">
            <v>7.871425587695895E-3</v>
          </cell>
          <cell r="Z33">
            <v>25</v>
          </cell>
          <cell r="AA33" t="str">
            <v>Alto</v>
          </cell>
          <cell r="AB33">
            <v>0.115595781483358</v>
          </cell>
          <cell r="AC33">
            <v>28</v>
          </cell>
          <cell r="AD33" t="str">
            <v>Bajo</v>
          </cell>
          <cell r="AE33">
            <v>-0.10590781093527073</v>
          </cell>
          <cell r="AF33">
            <v>5</v>
          </cell>
          <cell r="AG33" t="str">
            <v xml:space="preserve">Muy bajo </v>
          </cell>
          <cell r="AH33">
            <v>6.6211944132083866</v>
          </cell>
          <cell r="AI33">
            <v>17</v>
          </cell>
          <cell r="AJ33" t="str">
            <v xml:space="preserve">Muy bajo </v>
          </cell>
          <cell r="AK33">
            <v>6.5579257201977113</v>
          </cell>
          <cell r="AL33">
            <v>17</v>
          </cell>
          <cell r="AM33" t="str">
            <v xml:space="preserve">Muy bajo </v>
          </cell>
        </row>
        <row r="34">
          <cell r="B34" t="str">
            <v>LARA</v>
          </cell>
          <cell r="C34">
            <v>8.08</v>
          </cell>
          <cell r="D34">
            <v>19</v>
          </cell>
          <cell r="E34" t="str">
            <v>MUY BAJO</v>
          </cell>
          <cell r="F34" t="str">
            <v>LARA</v>
          </cell>
          <cell r="G34">
            <v>7.770887385062028E-2</v>
          </cell>
          <cell r="H34">
            <v>31</v>
          </cell>
          <cell r="I34" t="str">
            <v>Mediano</v>
          </cell>
          <cell r="J34">
            <v>1.0196202159238241</v>
          </cell>
          <cell r="K34">
            <v>3</v>
          </cell>
          <cell r="L34" t="str">
            <v xml:space="preserve">Muy bajo </v>
          </cell>
          <cell r="M34">
            <v>7.6213547590572597E-2</v>
          </cell>
          <cell r="N34">
            <v>29</v>
          </cell>
          <cell r="O34" t="str">
            <v>Bajo</v>
          </cell>
          <cell r="P34">
            <v>13.12102679397773</v>
          </cell>
          <cell r="Q34">
            <v>29</v>
          </cell>
          <cell r="R34" t="str">
            <v>Alto</v>
          </cell>
          <cell r="S34">
            <v>2.0544011901810064</v>
          </cell>
          <cell r="T34">
            <v>13</v>
          </cell>
          <cell r="U34" t="str">
            <v xml:space="preserve">Muy bajo </v>
          </cell>
          <cell r="V34">
            <v>3.9606533461368003</v>
          </cell>
          <cell r="W34">
            <v>5</v>
          </cell>
          <cell r="X34" t="str">
            <v xml:space="preserve">Muy bajo </v>
          </cell>
          <cell r="Y34">
            <v>-6.4256723737645807E-2</v>
          </cell>
          <cell r="Z34">
            <v>11</v>
          </cell>
          <cell r="AA34" t="str">
            <v>Mediano</v>
          </cell>
          <cell r="AB34">
            <v>1.1057138662254992E-3</v>
          </cell>
          <cell r="AC34">
            <v>9</v>
          </cell>
          <cell r="AD34" t="str">
            <v xml:space="preserve">Muy bajo </v>
          </cell>
          <cell r="AE34">
            <v>-0.19462111583067185</v>
          </cell>
          <cell r="AF34">
            <v>1</v>
          </cell>
          <cell r="AG34" t="str">
            <v xml:space="preserve">Muy bajo </v>
          </cell>
          <cell r="AH34">
            <v>10.486804790811924</v>
          </cell>
          <cell r="AI34">
            <v>32</v>
          </cell>
          <cell r="AJ34" t="str">
            <v>Bajo</v>
          </cell>
          <cell r="AK34">
            <v>10.384175154800758</v>
          </cell>
          <cell r="AL34">
            <v>32</v>
          </cell>
          <cell r="AM34" t="str">
            <v>Bajo</v>
          </cell>
        </row>
        <row r="35">
          <cell r="B35" t="str">
            <v xml:space="preserve">MERCANTIL             </v>
          </cell>
          <cell r="C35">
            <v>8.2799999999999994</v>
          </cell>
          <cell r="D35">
            <v>16</v>
          </cell>
          <cell r="E35" t="str">
            <v>MUY BAJO</v>
          </cell>
          <cell r="F35" t="str">
            <v xml:space="preserve">MERCANTIL             </v>
          </cell>
          <cell r="G35">
            <v>0.11302416358822483</v>
          </cell>
          <cell r="H35">
            <v>19</v>
          </cell>
          <cell r="I35" t="str">
            <v xml:space="preserve">Muy bajo </v>
          </cell>
          <cell r="J35">
            <v>1.1111884157036527</v>
          </cell>
          <cell r="K35">
            <v>23</v>
          </cell>
          <cell r="L35" t="str">
            <v>Alto</v>
          </cell>
          <cell r="M35">
            <v>0.10171467051935834</v>
          </cell>
          <cell r="N35">
            <v>18</v>
          </cell>
          <cell r="O35" t="str">
            <v xml:space="preserve">Muy bajo </v>
          </cell>
          <cell r="P35">
            <v>9.8314234799559213</v>
          </cell>
          <cell r="Q35">
            <v>18</v>
          </cell>
          <cell r="R35" t="str">
            <v xml:space="preserve">Muy bajo </v>
          </cell>
          <cell r="S35">
            <v>1.2668365436130862</v>
          </cell>
          <cell r="T35">
            <v>24</v>
          </cell>
          <cell r="U35" t="str">
            <v>Bajo</v>
          </cell>
          <cell r="V35">
            <v>1.0165102441019116</v>
          </cell>
          <cell r="W35">
            <v>23</v>
          </cell>
          <cell r="X35" t="str">
            <v>Bajo</v>
          </cell>
          <cell r="Y35">
            <v>-2.1404954063273486E-3</v>
          </cell>
          <cell r="Z35">
            <v>23</v>
          </cell>
          <cell r="AA35" t="str">
            <v>Mediano</v>
          </cell>
          <cell r="AB35">
            <v>8.6590480031763575E-2</v>
          </cell>
          <cell r="AC35">
            <v>23</v>
          </cell>
          <cell r="AD35" t="str">
            <v xml:space="preserve">Muy bajo </v>
          </cell>
          <cell r="AE35">
            <v>-6.6085700275755152E-2</v>
          </cell>
          <cell r="AF35">
            <v>14</v>
          </cell>
          <cell r="AG35" t="str">
            <v xml:space="preserve">Muy bajo </v>
          </cell>
          <cell r="AH35">
            <v>6.980675415609956</v>
          </cell>
          <cell r="AI35">
            <v>22</v>
          </cell>
          <cell r="AJ35" t="str">
            <v xml:space="preserve">Muy bajo </v>
          </cell>
          <cell r="AK35">
            <v>6.844447303346497</v>
          </cell>
          <cell r="AL35">
            <v>22</v>
          </cell>
          <cell r="AM35" t="str">
            <v xml:space="preserve">Muy bajo </v>
          </cell>
        </row>
        <row r="36">
          <cell r="B36" t="str">
            <v xml:space="preserve">MONAGAS               </v>
          </cell>
          <cell r="C36">
            <v>8.76</v>
          </cell>
          <cell r="D36">
            <v>12</v>
          </cell>
          <cell r="E36" t="str">
            <v>MUY BAJO</v>
          </cell>
          <cell r="F36" t="str">
            <v xml:space="preserve">MONAGAS               </v>
          </cell>
          <cell r="G36">
            <v>0.17085794897607753</v>
          </cell>
          <cell r="H36">
            <v>9</v>
          </cell>
          <cell r="I36" t="str">
            <v xml:space="preserve">Muy bajo </v>
          </cell>
          <cell r="J36">
            <v>1.1035545871195063</v>
          </cell>
          <cell r="K36">
            <v>22</v>
          </cell>
          <cell r="L36" t="str">
            <v>Alto</v>
          </cell>
          <cell r="M36">
            <v>0.15482509970082248</v>
          </cell>
          <cell r="N36">
            <v>9</v>
          </cell>
          <cell r="O36" t="str">
            <v xml:space="preserve">Muy bajo </v>
          </cell>
          <cell r="P36">
            <v>6.4589010563039073</v>
          </cell>
          <cell r="Q36">
            <v>9</v>
          </cell>
          <cell r="R36" t="str">
            <v xml:space="preserve">Muy bajo </v>
          </cell>
          <cell r="S36">
            <v>2.9044148827566709</v>
          </cell>
          <cell r="T36">
            <v>10</v>
          </cell>
          <cell r="U36" t="str">
            <v xml:space="preserve">Muy bajo </v>
          </cell>
          <cell r="V36">
            <v>1.6499312462025517</v>
          </cell>
          <cell r="W36">
            <v>12</v>
          </cell>
          <cell r="X36" t="str">
            <v xml:space="preserve">Muy bajo </v>
          </cell>
          <cell r="Y36">
            <v>-8.5555284272207557E-2</v>
          </cell>
          <cell r="Z36">
            <v>9</v>
          </cell>
          <cell r="AA36" t="str">
            <v>Mediano</v>
          </cell>
          <cell r="AB36">
            <v>3.8558672671545627E-2</v>
          </cell>
          <cell r="AC36">
            <v>12</v>
          </cell>
          <cell r="AD36" t="str">
            <v xml:space="preserve">Muy bajo </v>
          </cell>
          <cell r="AE36">
            <v>-2.931967749436264E-2</v>
          </cell>
          <cell r="AF36">
            <v>25</v>
          </cell>
          <cell r="AG36" t="str">
            <v xml:space="preserve">Muy bajo </v>
          </cell>
          <cell r="AH36">
            <v>3.8988465718905299</v>
          </cell>
          <cell r="AI36">
            <v>9</v>
          </cell>
          <cell r="AJ36" t="str">
            <v xml:space="preserve">Muy bajo </v>
          </cell>
          <cell r="AK36">
            <v>3.8537476950364202</v>
          </cell>
          <cell r="AL36">
            <v>9</v>
          </cell>
          <cell r="AM36" t="str">
            <v xml:space="preserve">Muy bajo </v>
          </cell>
        </row>
        <row r="37">
          <cell r="B37" t="str">
            <v xml:space="preserve">NOROCO                </v>
          </cell>
          <cell r="C37">
            <v>7.72</v>
          </cell>
          <cell r="D37">
            <v>20</v>
          </cell>
          <cell r="E37" t="str">
            <v>BAJO</v>
          </cell>
          <cell r="F37" t="str">
            <v xml:space="preserve">NOROCO                </v>
          </cell>
          <cell r="G37">
            <v>0.10704945093002666</v>
          </cell>
          <cell r="H37">
            <v>23</v>
          </cell>
          <cell r="I37" t="str">
            <v xml:space="preserve">Muy bajo </v>
          </cell>
          <cell r="J37">
            <v>1.0913029636175946</v>
          </cell>
          <cell r="K37">
            <v>17</v>
          </cell>
          <cell r="L37" t="str">
            <v>Mediano</v>
          </cell>
          <cell r="M37">
            <v>9.8093246787459509E-2</v>
          </cell>
          <cell r="N37">
            <v>21</v>
          </cell>
          <cell r="O37" t="str">
            <v xml:space="preserve">Muy bajo </v>
          </cell>
          <cell r="P37">
            <v>10.194381700574342</v>
          </cell>
          <cell r="Q37">
            <v>21</v>
          </cell>
          <cell r="R37" t="str">
            <v>Mediano</v>
          </cell>
          <cell r="S37">
            <v>1.371838561442549</v>
          </cell>
          <cell r="T37">
            <v>21</v>
          </cell>
          <cell r="U37" t="str">
            <v xml:space="preserve">Muy bajo </v>
          </cell>
          <cell r="V37">
            <v>1.1724641423293034</v>
          </cell>
          <cell r="W37">
            <v>19</v>
          </cell>
          <cell r="X37" t="str">
            <v>Bajo</v>
          </cell>
          <cell r="Y37">
            <v>-1.8195037611820557E-2</v>
          </cell>
          <cell r="Z37">
            <v>19</v>
          </cell>
          <cell r="AA37" t="str">
            <v>Mediano</v>
          </cell>
          <cell r="AB37">
            <v>0.13152774353083335</v>
          </cell>
          <cell r="AC37">
            <v>29</v>
          </cell>
          <cell r="AD37" t="str">
            <v>Mediano</v>
          </cell>
          <cell r="AE37">
            <v>3.4068260180106787E-2</v>
          </cell>
          <cell r="AF37">
            <v>37</v>
          </cell>
          <cell r="AG37" t="str">
            <v>Bajo</v>
          </cell>
          <cell r="AH37">
            <v>7.7165464015013754</v>
          </cell>
          <cell r="AI37">
            <v>26</v>
          </cell>
          <cell r="AJ37" t="str">
            <v xml:space="preserve">Muy bajo </v>
          </cell>
          <cell r="AK37">
            <v>7.5435427789982121</v>
          </cell>
          <cell r="AL37">
            <v>27</v>
          </cell>
          <cell r="AM37" t="str">
            <v xml:space="preserve">Muy bajo </v>
          </cell>
        </row>
        <row r="38">
          <cell r="B38" t="str">
            <v xml:space="preserve">OCCIDENTAL DE DCTO.   </v>
          </cell>
          <cell r="C38">
            <v>7.44</v>
          </cell>
          <cell r="D38">
            <v>21</v>
          </cell>
          <cell r="E38" t="str">
            <v>BAJO</v>
          </cell>
          <cell r="F38" t="str">
            <v xml:space="preserve">OCCIDENTAL DE DCTO.   </v>
          </cell>
          <cell r="G38">
            <v>7.3515460973702429E-2</v>
          </cell>
          <cell r="H38">
            <v>32</v>
          </cell>
          <cell r="I38" t="str">
            <v>Mediano</v>
          </cell>
          <cell r="J38">
            <v>1.0648924106829005</v>
          </cell>
          <cell r="K38">
            <v>9</v>
          </cell>
          <cell r="L38" t="str">
            <v>Bajo</v>
          </cell>
          <cell r="M38">
            <v>6.9035576022706366E-2</v>
          </cell>
          <cell r="N38">
            <v>32</v>
          </cell>
          <cell r="O38" t="str">
            <v>Mediano</v>
          </cell>
          <cell r="P38">
            <v>14.485285089402192</v>
          </cell>
          <cell r="Q38">
            <v>32</v>
          </cell>
          <cell r="R38" t="str">
            <v>Alto</v>
          </cell>
          <cell r="S38">
            <v>1.3325952607328311</v>
          </cell>
          <cell r="T38">
            <v>23</v>
          </cell>
          <cell r="U38" t="str">
            <v xml:space="preserve">Muy bajo </v>
          </cell>
          <cell r="V38">
            <v>1.1328822615781493</v>
          </cell>
          <cell r="W38">
            <v>20</v>
          </cell>
          <cell r="X38" t="str">
            <v>Bajo</v>
          </cell>
          <cell r="Y38">
            <v>-9.4255327845426378E-3</v>
          </cell>
          <cell r="Z38">
            <v>20</v>
          </cell>
          <cell r="AA38" t="str">
            <v>Mediano</v>
          </cell>
          <cell r="AB38">
            <v>3.9625029126459987E-2</v>
          </cell>
          <cell r="AC38">
            <v>14</v>
          </cell>
          <cell r="AD38" t="str">
            <v xml:space="preserve">Muy bajo </v>
          </cell>
          <cell r="AE38">
            <v>-0.16777004384695143</v>
          </cell>
          <cell r="AF38">
            <v>3</v>
          </cell>
          <cell r="AG38" t="str">
            <v xml:space="preserve">Muy bajo </v>
          </cell>
          <cell r="AH38">
            <v>11.646791241952208</v>
          </cell>
          <cell r="AI38">
            <v>36</v>
          </cell>
          <cell r="AJ38" t="str">
            <v>Bajo</v>
          </cell>
          <cell r="AK38">
            <v>11.570052902648062</v>
          </cell>
          <cell r="AL38">
            <v>37</v>
          </cell>
          <cell r="AM38" t="str">
            <v>Bajo</v>
          </cell>
        </row>
        <row r="39">
          <cell r="B39" t="str">
            <v>OCCIDENTE</v>
          </cell>
          <cell r="C39">
            <v>8.76</v>
          </cell>
          <cell r="D39">
            <v>13</v>
          </cell>
          <cell r="E39" t="str">
            <v>MUY BAJO</v>
          </cell>
          <cell r="F39" t="str">
            <v>OCCIDENTE</v>
          </cell>
          <cell r="G39">
            <v>8.4188295884560435E-2</v>
          </cell>
          <cell r="H39">
            <v>29</v>
          </cell>
          <cell r="I39" t="str">
            <v>Bajo</v>
          </cell>
          <cell r="J39">
            <v>1.038848849320374</v>
          </cell>
          <cell r="K39">
            <v>7</v>
          </cell>
          <cell r="L39" t="str">
            <v xml:space="preserve">Muy bajo </v>
          </cell>
          <cell r="M39">
            <v>8.1039985691505861E-2</v>
          </cell>
          <cell r="N39">
            <v>27</v>
          </cell>
          <cell r="O39" t="str">
            <v>Bajo</v>
          </cell>
          <cell r="P39">
            <v>12.339587568619402</v>
          </cell>
          <cell r="Q39">
            <v>27</v>
          </cell>
          <cell r="R39" t="str">
            <v>Mediano</v>
          </cell>
          <cell r="S39">
            <v>5.2415633380240561</v>
          </cell>
          <cell r="T39">
            <v>7</v>
          </cell>
          <cell r="U39" t="str">
            <v xml:space="preserve">Muy bajo </v>
          </cell>
          <cell r="V39">
            <v>2.1670730885820149</v>
          </cell>
          <cell r="W39">
            <v>8</v>
          </cell>
          <cell r="X39" t="str">
            <v xml:space="preserve">Muy bajo </v>
          </cell>
          <cell r="Y39">
            <v>-5.1174010302619782E-2</v>
          </cell>
          <cell r="Z39">
            <v>13</v>
          </cell>
          <cell r="AA39" t="str">
            <v>Mediano</v>
          </cell>
          <cell r="AB39">
            <v>-8.0284362250653361E-3</v>
          </cell>
          <cell r="AC39">
            <v>8</v>
          </cell>
          <cell r="AD39" t="str">
            <v xml:space="preserve">Muy bajo </v>
          </cell>
          <cell r="AE39">
            <v>-0.18098098909392996</v>
          </cell>
          <cell r="AF39">
            <v>2</v>
          </cell>
          <cell r="AG39" t="str">
            <v xml:space="preserve">Muy bajo </v>
          </cell>
          <cell r="AH39">
            <v>8.678238008641781</v>
          </cell>
          <cell r="AI39">
            <v>30</v>
          </cell>
          <cell r="AJ39" t="str">
            <v xml:space="preserve">Muy bajo </v>
          </cell>
          <cell r="AK39">
            <v>8.5747814649153469</v>
          </cell>
          <cell r="AL39">
            <v>30</v>
          </cell>
          <cell r="AM39" t="str">
            <v xml:space="preserve">Muy bajo </v>
          </cell>
        </row>
        <row r="40">
          <cell r="B40" t="str">
            <v xml:space="preserve">ORINOCO               </v>
          </cell>
          <cell r="C40">
            <v>8.2799999999999994</v>
          </cell>
          <cell r="D40">
            <v>17</v>
          </cell>
          <cell r="E40" t="str">
            <v>MUY BAJO</v>
          </cell>
          <cell r="F40" t="str">
            <v xml:space="preserve">ORINOCO               </v>
          </cell>
          <cell r="G40">
            <v>0.12058511084170022</v>
          </cell>
          <cell r="H40">
            <v>15</v>
          </cell>
          <cell r="I40" t="str">
            <v xml:space="preserve">Muy bajo </v>
          </cell>
          <cell r="J40">
            <v>1.1170106221597293</v>
          </cell>
          <cell r="K40">
            <v>24</v>
          </cell>
          <cell r="L40" t="str">
            <v>Alto</v>
          </cell>
          <cell r="M40">
            <v>0.10795341463141153</v>
          </cell>
          <cell r="N40">
            <v>15</v>
          </cell>
          <cell r="O40" t="str">
            <v xml:space="preserve">Muy bajo </v>
          </cell>
          <cell r="P40">
            <v>9.2632549272695908</v>
          </cell>
          <cell r="Q40">
            <v>15</v>
          </cell>
          <cell r="R40" t="str">
            <v xml:space="preserve">Muy bajo </v>
          </cell>
          <cell r="S40">
            <v>1.0746473458018986</v>
          </cell>
          <cell r="T40">
            <v>28</v>
          </cell>
          <cell r="U40" t="str">
            <v>Bajo</v>
          </cell>
          <cell r="V40">
            <v>1.0305484118962416</v>
          </cell>
          <cell r="W40">
            <v>22</v>
          </cell>
          <cell r="X40" t="str">
            <v>Bajo</v>
          </cell>
          <cell r="Y40">
            <v>-4.1128989099496792E-3</v>
          </cell>
          <cell r="Z40">
            <v>22</v>
          </cell>
          <cell r="AA40" t="str">
            <v>Mediano</v>
          </cell>
          <cell r="AB40">
            <v>4.6716166625958094E-2</v>
          </cell>
          <cell r="AC40">
            <v>15</v>
          </cell>
          <cell r="AD40" t="str">
            <v xml:space="preserve">Muy bajo </v>
          </cell>
          <cell r="AE40">
            <v>-9.9657226208970627E-3</v>
          </cell>
          <cell r="AF40">
            <v>30</v>
          </cell>
          <cell r="AG40" t="str">
            <v xml:space="preserve">Muy bajo </v>
          </cell>
          <cell r="AH40">
            <v>7.1253051015362017</v>
          </cell>
          <cell r="AI40">
            <v>24</v>
          </cell>
          <cell r="AJ40" t="str">
            <v xml:space="preserve">Muy bajo </v>
          </cell>
          <cell r="AK40">
            <v>7.0616399184381775</v>
          </cell>
          <cell r="AL40">
            <v>24</v>
          </cell>
          <cell r="AM40" t="str">
            <v xml:space="preserve">Muy bajo </v>
          </cell>
        </row>
        <row r="41">
          <cell r="B41" t="str">
            <v xml:space="preserve">PLAZA                 </v>
          </cell>
          <cell r="C41">
            <v>9.76</v>
          </cell>
          <cell r="D41">
            <v>2</v>
          </cell>
          <cell r="E41" t="str">
            <v>MUY BAJO</v>
          </cell>
          <cell r="F41" t="str">
            <v xml:space="preserve">PLAZA                 </v>
          </cell>
          <cell r="G41">
            <v>0.15046314408221276</v>
          </cell>
          <cell r="H41">
            <v>11</v>
          </cell>
          <cell r="I41" t="str">
            <v xml:space="preserve">Muy bajo </v>
          </cell>
          <cell r="J41">
            <v>1.0207990250857917</v>
          </cell>
          <cell r="K41">
            <v>4</v>
          </cell>
          <cell r="L41" t="str">
            <v xml:space="preserve">Muy bajo </v>
          </cell>
          <cell r="M41">
            <v>0.14739742141658813</v>
          </cell>
          <cell r="N41">
            <v>10</v>
          </cell>
          <cell r="O41" t="str">
            <v xml:space="preserve">Muy bajo </v>
          </cell>
          <cell r="P41">
            <v>6.784379200052002</v>
          </cell>
          <cell r="Q41">
            <v>10</v>
          </cell>
          <cell r="R41" t="str">
            <v xml:space="preserve">Muy bajo </v>
          </cell>
          <cell r="S41">
            <v>8.2776164059091215</v>
          </cell>
          <cell r="T41">
            <v>5</v>
          </cell>
          <cell r="U41" t="str">
            <v xml:space="preserve">Muy bajo </v>
          </cell>
          <cell r="V41">
            <v>7.2341440746180732</v>
          </cell>
          <cell r="W41">
            <v>2</v>
          </cell>
          <cell r="X41" t="str">
            <v xml:space="preserve">Muy bajo </v>
          </cell>
          <cell r="Y41">
            <v>-0.15464368689952918</v>
          </cell>
          <cell r="Z41">
            <v>7</v>
          </cell>
          <cell r="AA41" t="str">
            <v>Bajo</v>
          </cell>
          <cell r="AB41">
            <v>3.5542607944610019E-2</v>
          </cell>
          <cell r="AC41">
            <v>11</v>
          </cell>
          <cell r="AD41" t="str">
            <v xml:space="preserve">Muy bajo </v>
          </cell>
          <cell r="AE41">
            <v>-5.5177871922577039E-2</v>
          </cell>
          <cell r="AF41">
            <v>16</v>
          </cell>
          <cell r="AG41" t="str">
            <v xml:space="preserve">Muy bajo </v>
          </cell>
          <cell r="AH41">
            <v>5.5443983258758802</v>
          </cell>
          <cell r="AI41">
            <v>14</v>
          </cell>
          <cell r="AJ41" t="str">
            <v xml:space="preserve">Muy bajo </v>
          </cell>
          <cell r="AK41">
            <v>5.4872821688311095</v>
          </cell>
          <cell r="AL41">
            <v>14</v>
          </cell>
          <cell r="AM41" t="str">
            <v xml:space="preserve">Muy bajo </v>
          </cell>
        </row>
        <row r="42">
          <cell r="B42" t="str">
            <v>POPULAR</v>
          </cell>
          <cell r="C42">
            <v>7.4</v>
          </cell>
          <cell r="D42">
            <v>22</v>
          </cell>
          <cell r="E42" t="str">
            <v>BAJO</v>
          </cell>
          <cell r="F42" t="str">
            <v>POPULAR</v>
          </cell>
          <cell r="G42">
            <v>0.15776646963181948</v>
          </cell>
          <cell r="H42">
            <v>10</v>
          </cell>
          <cell r="I42" t="str">
            <v xml:space="preserve">Muy bajo </v>
          </cell>
          <cell r="J42">
            <v>1.1500763189454246</v>
          </cell>
          <cell r="K42">
            <v>29</v>
          </cell>
          <cell r="L42" t="str">
            <v>Muy Alto</v>
          </cell>
          <cell r="M42">
            <v>0.13717913066541984</v>
          </cell>
          <cell r="N42">
            <v>11</v>
          </cell>
          <cell r="O42" t="str">
            <v xml:space="preserve">Muy bajo </v>
          </cell>
          <cell r="P42">
            <v>7.2897385713793588</v>
          </cell>
          <cell r="Q42">
            <v>11</v>
          </cell>
          <cell r="R42" t="str">
            <v xml:space="preserve">Muy bajo </v>
          </cell>
          <cell r="S42">
            <v>1.054138163948992</v>
          </cell>
          <cell r="T42">
            <v>29</v>
          </cell>
          <cell r="U42" t="str">
            <v>Bajo</v>
          </cell>
          <cell r="V42">
            <v>1.05124159987687</v>
          </cell>
          <cell r="W42">
            <v>21</v>
          </cell>
          <cell r="X42" t="str">
            <v>Bajo</v>
          </cell>
          <cell r="Y42">
            <v>-9.1785112802561814E-3</v>
          </cell>
          <cell r="Z42">
            <v>21</v>
          </cell>
          <cell r="AA42" t="str">
            <v>Mediano</v>
          </cell>
          <cell r="AB42">
            <v>0.23566217897150896</v>
          </cell>
          <cell r="AC42">
            <v>36</v>
          </cell>
          <cell r="AD42" t="str">
            <v>Muy Alto</v>
          </cell>
          <cell r="AE42">
            <v>-5.4591664498538951E-2</v>
          </cell>
          <cell r="AF42">
            <v>17</v>
          </cell>
          <cell r="AG42" t="str">
            <v xml:space="preserve">Muy bajo </v>
          </cell>
          <cell r="AH42">
            <v>5.3299915496773611</v>
          </cell>
          <cell r="AI42">
            <v>13</v>
          </cell>
          <cell r="AJ42" t="str">
            <v xml:space="preserve">Muy bajo </v>
          </cell>
          <cell r="AK42">
            <v>5.3035385994826587</v>
          </cell>
          <cell r="AL42">
            <v>13</v>
          </cell>
          <cell r="AM42" t="str">
            <v xml:space="preserve">Muy bajo </v>
          </cell>
        </row>
        <row r="43">
          <cell r="B43" t="str">
            <v xml:space="preserve">PROVINCIAL            </v>
          </cell>
          <cell r="C43">
            <v>8.1999999999999993</v>
          </cell>
          <cell r="D43">
            <v>18</v>
          </cell>
          <cell r="E43" t="str">
            <v>MUY BAJO</v>
          </cell>
          <cell r="F43" t="str">
            <v xml:space="preserve">PROVINCIAL            </v>
          </cell>
          <cell r="G43">
            <v>9.2498323827780851E-2</v>
          </cell>
          <cell r="H43">
            <v>26</v>
          </cell>
          <cell r="I43" t="str">
            <v>Bajo</v>
          </cell>
          <cell r="J43">
            <v>1.0719642657966606</v>
          </cell>
          <cell r="K43">
            <v>13</v>
          </cell>
          <cell r="L43" t="str">
            <v>Bajo</v>
          </cell>
          <cell r="M43">
            <v>8.6288626196917212E-2</v>
          </cell>
          <cell r="N43">
            <v>25</v>
          </cell>
          <cell r="O43" t="str">
            <v>Bajo</v>
          </cell>
          <cell r="P43">
            <v>11.589012875438808</v>
          </cell>
          <cell r="Q43">
            <v>25</v>
          </cell>
          <cell r="R43" t="str">
            <v>Mediano</v>
          </cell>
          <cell r="S43">
            <v>1.9745712560448743</v>
          </cell>
          <cell r="T43">
            <v>15</v>
          </cell>
          <cell r="U43" t="str">
            <v xml:space="preserve">Muy bajo </v>
          </cell>
          <cell r="V43">
            <v>1.2853368655096176</v>
          </cell>
          <cell r="W43">
            <v>16</v>
          </cell>
          <cell r="X43" t="str">
            <v xml:space="preserve">Muy bajo </v>
          </cell>
          <cell r="Y43">
            <v>-2.3624254420881639E-2</v>
          </cell>
          <cell r="Z43">
            <v>17</v>
          </cell>
          <cell r="AA43" t="str">
            <v>Mediano</v>
          </cell>
          <cell r="AB43">
            <v>0.13891159002635223</v>
          </cell>
          <cell r="AC43">
            <v>30</v>
          </cell>
          <cell r="AD43" t="str">
            <v>Mediano</v>
          </cell>
          <cell r="AE43">
            <v>-0.11233284558307914</v>
          </cell>
          <cell r="AF43">
            <v>4</v>
          </cell>
          <cell r="AG43" t="str">
            <v xml:space="preserve">Muy bajo </v>
          </cell>
          <cell r="AH43">
            <v>8.1597673243696391</v>
          </cell>
          <cell r="AI43">
            <v>29</v>
          </cell>
          <cell r="AJ43" t="str">
            <v xml:space="preserve">Muy bajo </v>
          </cell>
          <cell r="AK43">
            <v>7.9616139599272477</v>
          </cell>
          <cell r="AL43">
            <v>29</v>
          </cell>
          <cell r="AM43" t="str">
            <v xml:space="preserve">Muy bajo </v>
          </cell>
        </row>
        <row r="44">
          <cell r="B44" t="str">
            <v>REPUBLICA</v>
          </cell>
          <cell r="C44">
            <v>6.68</v>
          </cell>
          <cell r="D44">
            <v>27</v>
          </cell>
          <cell r="E44" t="str">
            <v>MEDIO-BAJO</v>
          </cell>
          <cell r="F44" t="str">
            <v>REPUBLICA</v>
          </cell>
          <cell r="G44">
            <v>9.4293791920818243E-2</v>
          </cell>
          <cell r="H44">
            <v>25</v>
          </cell>
          <cell r="I44" t="str">
            <v>Bajo</v>
          </cell>
          <cell r="J44">
            <v>1.1304975715412313</v>
          </cell>
          <cell r="K44">
            <v>26</v>
          </cell>
          <cell r="L44" t="str">
            <v>Muy Alto</v>
          </cell>
          <cell r="M44">
            <v>8.3409106126840687E-2</v>
          </cell>
          <cell r="N44">
            <v>26</v>
          </cell>
          <cell r="O44" t="str">
            <v>Bajo</v>
          </cell>
          <cell r="P44">
            <v>11.98909863006198</v>
          </cell>
          <cell r="Q44">
            <v>26</v>
          </cell>
          <cell r="R44" t="str">
            <v>Mediano</v>
          </cell>
          <cell r="S44">
            <v>1.3603479353397043</v>
          </cell>
          <cell r="T44">
            <v>22</v>
          </cell>
          <cell r="U44" t="str">
            <v xml:space="preserve">Muy bajo </v>
          </cell>
          <cell r="V44">
            <v>0.72257123873776918</v>
          </cell>
          <cell r="W44">
            <v>29</v>
          </cell>
          <cell r="X44" t="str">
            <v>Alto</v>
          </cell>
          <cell r="Y44">
            <v>4.2132998279669064E-2</v>
          </cell>
          <cell r="Z44">
            <v>30</v>
          </cell>
          <cell r="AA44" t="str">
            <v>Alto</v>
          </cell>
          <cell r="AB44">
            <v>-0.15152770539379629</v>
          </cell>
          <cell r="AC44">
            <v>4</v>
          </cell>
          <cell r="AD44" t="str">
            <v xml:space="preserve">Muy bajo </v>
          </cell>
          <cell r="AE44">
            <v>-9.8430538080299911E-3</v>
          </cell>
          <cell r="AF44">
            <v>31</v>
          </cell>
          <cell r="AG44" t="str">
            <v xml:space="preserve">Muy bajo </v>
          </cell>
          <cell r="AH44">
            <v>6.718739835945196</v>
          </cell>
          <cell r="AI44">
            <v>18</v>
          </cell>
          <cell r="AJ44" t="str">
            <v xml:space="preserve">Muy bajo </v>
          </cell>
          <cell r="AK44">
            <v>6.6325105588962838</v>
          </cell>
          <cell r="AL44">
            <v>19</v>
          </cell>
          <cell r="AM44" t="str">
            <v xml:space="preserve">Muy bajo </v>
          </cell>
        </row>
        <row r="45">
          <cell r="B45" t="str">
            <v xml:space="preserve">SOFITASA              </v>
          </cell>
          <cell r="C45">
            <v>6.92</v>
          </cell>
          <cell r="D45">
            <v>25</v>
          </cell>
          <cell r="E45" t="str">
            <v>MEDIO-BAJO</v>
          </cell>
          <cell r="F45" t="str">
            <v xml:space="preserve">SOFITASA              </v>
          </cell>
          <cell r="G45">
            <v>8.5470585889873107E-2</v>
          </cell>
          <cell r="H45">
            <v>27</v>
          </cell>
          <cell r="I45" t="str">
            <v>Bajo</v>
          </cell>
          <cell r="J45">
            <v>1.0894887899779584</v>
          </cell>
          <cell r="K45">
            <v>15</v>
          </cell>
          <cell r="L45" t="str">
            <v>Mediano</v>
          </cell>
          <cell r="M45">
            <v>7.8450174683855414E-2</v>
          </cell>
          <cell r="N45">
            <v>28</v>
          </cell>
          <cell r="O45" t="str">
            <v>Bajo</v>
          </cell>
          <cell r="P45">
            <v>12.746944210511671</v>
          </cell>
          <cell r="Q45">
            <v>28</v>
          </cell>
          <cell r="R45" t="str">
            <v>Alto</v>
          </cell>
          <cell r="S45">
            <v>1.0975801007208121</v>
          </cell>
          <cell r="T45">
            <v>27</v>
          </cell>
          <cell r="U45" t="str">
            <v>Bajo</v>
          </cell>
          <cell r="V45">
            <v>0.95509824091849937</v>
          </cell>
          <cell r="W45">
            <v>24</v>
          </cell>
          <cell r="X45" t="str">
            <v>Mediano</v>
          </cell>
          <cell r="Y45">
            <v>4.6338116676575428E-3</v>
          </cell>
          <cell r="Z45">
            <v>24</v>
          </cell>
          <cell r="AA45" t="str">
            <v>Alto</v>
          </cell>
          <cell r="AB45">
            <v>9.4929753076241033E-2</v>
          </cell>
          <cell r="AC45">
            <v>26</v>
          </cell>
          <cell r="AD45" t="str">
            <v xml:space="preserve">Muy bajo </v>
          </cell>
          <cell r="AE45">
            <v>-2.9594170563485039E-2</v>
          </cell>
          <cell r="AF45">
            <v>24</v>
          </cell>
          <cell r="AG45" t="str">
            <v xml:space="preserve">Muy bajo </v>
          </cell>
          <cell r="AH45">
            <v>9.9230798618539691</v>
          </cell>
          <cell r="AI45">
            <v>31</v>
          </cell>
          <cell r="AJ45" t="str">
            <v xml:space="preserve">Muy bajo </v>
          </cell>
          <cell r="AK45">
            <v>9.4719352669702612</v>
          </cell>
          <cell r="AL45">
            <v>31</v>
          </cell>
          <cell r="AM45" t="str">
            <v xml:space="preserve">Muy bajo </v>
          </cell>
        </row>
        <row r="46">
          <cell r="B46" t="str">
            <v>STANDARD CHARTERED</v>
          </cell>
          <cell r="C46">
            <v>9.52</v>
          </cell>
          <cell r="D46">
            <v>4</v>
          </cell>
          <cell r="E46" t="str">
            <v>MUY BAJO</v>
          </cell>
          <cell r="F46" t="str">
            <v>STANDARD CHARTERED</v>
          </cell>
          <cell r="G46">
            <v>0.17710556831293017</v>
          </cell>
          <cell r="H46">
            <v>8</v>
          </cell>
          <cell r="I46" t="str">
            <v xml:space="preserve">Muy bajo </v>
          </cell>
          <cell r="J46">
            <v>1.0355120092012691</v>
          </cell>
          <cell r="K46">
            <v>6</v>
          </cell>
          <cell r="L46" t="str">
            <v xml:space="preserve">Muy bajo </v>
          </cell>
          <cell r="M46">
            <v>0.1710318825269237</v>
          </cell>
          <cell r="N46">
            <v>8</v>
          </cell>
          <cell r="O46" t="str">
            <v xml:space="preserve">Muy bajo </v>
          </cell>
          <cell r="P46">
            <v>5.8468630832183051</v>
          </cell>
          <cell r="Q46">
            <v>8</v>
          </cell>
          <cell r="R46" t="str">
            <v xml:space="preserve">Muy bajo </v>
          </cell>
          <cell r="S46">
            <v>7.8180546362597028</v>
          </cell>
          <cell r="T46">
            <v>6</v>
          </cell>
          <cell r="U46" t="str">
            <v xml:space="preserve">Muy bajo </v>
          </cell>
          <cell r="V46">
            <v>4.9872021408070921</v>
          </cell>
          <cell r="W46">
            <v>4</v>
          </cell>
          <cell r="X46" t="str">
            <v xml:space="preserve">Muy bajo </v>
          </cell>
          <cell r="Y46">
            <v>-0.17613052902098722</v>
          </cell>
          <cell r="Z46">
            <v>6</v>
          </cell>
          <cell r="AA46" t="str">
            <v>Bajo</v>
          </cell>
          <cell r="AB46">
            <v>-0.10849451419522675</v>
          </cell>
          <cell r="AC46">
            <v>5</v>
          </cell>
          <cell r="AD46" t="str">
            <v xml:space="preserve">Muy bajo </v>
          </cell>
          <cell r="AE46">
            <v>1.3722958632937793E-2</v>
          </cell>
          <cell r="AF46">
            <v>36</v>
          </cell>
          <cell r="AG46" t="str">
            <v>Bajo</v>
          </cell>
          <cell r="AH46">
            <v>4.3048721121080291</v>
          </cell>
          <cell r="AI46">
            <v>10</v>
          </cell>
          <cell r="AJ46" t="str">
            <v xml:space="preserve">Muy bajo </v>
          </cell>
          <cell r="AK46">
            <v>4.264653760825686</v>
          </cell>
          <cell r="AL46">
            <v>10</v>
          </cell>
          <cell r="AM46" t="str">
            <v xml:space="preserve">Muy bajo </v>
          </cell>
        </row>
        <row r="47">
          <cell r="B47" t="str">
            <v xml:space="preserve">TEQUENDAMA            </v>
          </cell>
          <cell r="C47">
            <v>9.76</v>
          </cell>
          <cell r="D47">
            <v>3</v>
          </cell>
          <cell r="E47" t="str">
            <v>MUY BAJO</v>
          </cell>
          <cell r="F47" t="str">
            <v xml:space="preserve">TEQUENDAMA            </v>
          </cell>
          <cell r="G47">
            <v>0.22125210606843973</v>
          </cell>
          <cell r="H47">
            <v>6</v>
          </cell>
          <cell r="I47" t="str">
            <v xml:space="preserve">Muy bajo </v>
          </cell>
          <cell r="J47">
            <v>1.0321727936573772</v>
          </cell>
          <cell r="K47">
            <v>5</v>
          </cell>
          <cell r="L47" t="str">
            <v xml:space="preserve">Muy bajo </v>
          </cell>
          <cell r="M47">
            <v>0.21435568485046008</v>
          </cell>
          <cell r="N47">
            <v>5</v>
          </cell>
          <cell r="O47" t="str">
            <v xml:space="preserve">Muy bajo </v>
          </cell>
          <cell r="P47">
            <v>4.6651433606606938</v>
          </cell>
          <cell r="Q47">
            <v>5</v>
          </cell>
          <cell r="R47" t="str">
            <v xml:space="preserve">Muy bajo </v>
          </cell>
          <cell r="S47">
            <v>14.392326445321572</v>
          </cell>
          <cell r="T47">
            <v>4</v>
          </cell>
          <cell r="U47" t="str">
            <v xml:space="preserve">Muy bajo </v>
          </cell>
          <cell r="V47">
            <v>6.8769939105896354</v>
          </cell>
          <cell r="W47">
            <v>3</v>
          </cell>
          <cell r="X47" t="str">
            <v xml:space="preserve">Muy bajo </v>
          </cell>
          <cell r="Y47">
            <v>-0.24977591382971476</v>
          </cell>
          <cell r="Z47">
            <v>4</v>
          </cell>
          <cell r="AA47" t="str">
            <v>Bajo</v>
          </cell>
          <cell r="AB47">
            <v>-4.8481281880639299E-2</v>
          </cell>
          <cell r="AC47">
            <v>6</v>
          </cell>
          <cell r="AD47" t="str">
            <v xml:space="preserve">Muy bajo </v>
          </cell>
          <cell r="AE47">
            <v>-4.5371867828724217E-2</v>
          </cell>
          <cell r="AF47">
            <v>20</v>
          </cell>
          <cell r="AG47" t="str">
            <v xml:space="preserve">Muy bajo </v>
          </cell>
          <cell r="AH47">
            <v>3.2201080052107067</v>
          </cell>
          <cell r="AI47">
            <v>6</v>
          </cell>
          <cell r="AJ47" t="str">
            <v xml:space="preserve">Muy bajo </v>
          </cell>
          <cell r="AK47">
            <v>3.1946069989635046</v>
          </cell>
          <cell r="AL47">
            <v>6</v>
          </cell>
          <cell r="AM47" t="str">
            <v xml:space="preserve">Muy bajo </v>
          </cell>
        </row>
        <row r="48">
          <cell r="B48" t="str">
            <v xml:space="preserve">UNION                 </v>
          </cell>
          <cell r="C48">
            <v>3.02</v>
          </cell>
          <cell r="D48">
            <v>40</v>
          </cell>
          <cell r="E48" t="str">
            <v>ALTO</v>
          </cell>
          <cell r="F48" t="str">
            <v xml:space="preserve">UNION                 </v>
          </cell>
          <cell r="G48">
            <v>5.6012686580898897E-2</v>
          </cell>
          <cell r="H48">
            <v>37</v>
          </cell>
          <cell r="I48" t="str">
            <v>Alto</v>
          </cell>
          <cell r="J48">
            <v>1.1871883340813121</v>
          </cell>
          <cell r="K48">
            <v>33</v>
          </cell>
          <cell r="L48" t="str">
            <v>Muy Alto</v>
          </cell>
          <cell r="M48">
            <v>4.7180961076612564E-2</v>
          </cell>
          <cell r="N48">
            <v>38</v>
          </cell>
          <cell r="O48" t="str">
            <v>Muy Alto</v>
          </cell>
          <cell r="P48">
            <v>21.194990037956146</v>
          </cell>
          <cell r="Q48">
            <v>38</v>
          </cell>
          <cell r="R48" t="str">
            <v>Muy Alto</v>
          </cell>
          <cell r="S48">
            <v>0.507213953947105</v>
          </cell>
          <cell r="T48">
            <v>39</v>
          </cell>
          <cell r="U48" t="str">
            <v>Muy Alto</v>
          </cell>
          <cell r="V48">
            <v>0.29923171684709676</v>
          </cell>
          <cell r="W48">
            <v>39</v>
          </cell>
          <cell r="X48" t="str">
            <v>Muy Alto</v>
          </cell>
          <cell r="Y48">
            <v>0.14434688668713683</v>
          </cell>
          <cell r="Z48">
            <v>38</v>
          </cell>
          <cell r="AA48" t="str">
            <v>Muy Alto</v>
          </cell>
          <cell r="AB48">
            <v>0.1778011531051692</v>
          </cell>
          <cell r="AC48">
            <v>32</v>
          </cell>
          <cell r="AD48" t="str">
            <v>Alto</v>
          </cell>
          <cell r="AE48">
            <v>-3.564854063125563E-2</v>
          </cell>
          <cell r="AF48">
            <v>21</v>
          </cell>
          <cell r="AG48" t="str">
            <v xml:space="preserve">Muy bajo </v>
          </cell>
          <cell r="AH48">
            <v>11.21851185610168</v>
          </cell>
          <cell r="AI48">
            <v>35</v>
          </cell>
          <cell r="AJ48" t="str">
            <v>Bajo</v>
          </cell>
          <cell r="AK48">
            <v>11.103607852307208</v>
          </cell>
          <cell r="AL48">
            <v>35</v>
          </cell>
          <cell r="AM48" t="str">
            <v>Bajo</v>
          </cell>
        </row>
        <row r="49">
          <cell r="B49" t="str">
            <v xml:space="preserve">VENEZOLANO DE CREDITO </v>
          </cell>
          <cell r="C49">
            <v>9.36</v>
          </cell>
          <cell r="D49">
            <v>5</v>
          </cell>
          <cell r="E49" t="str">
            <v>MUY BAJO</v>
          </cell>
          <cell r="F49" t="str">
            <v xml:space="preserve">VENEZOLANO DE CREDITO </v>
          </cell>
          <cell r="G49">
            <v>0.19757067534177539</v>
          </cell>
          <cell r="H49">
            <v>7</v>
          </cell>
          <cell r="I49" t="str">
            <v xml:space="preserve">Muy bajo </v>
          </cell>
          <cell r="J49">
            <v>1.0926386940387187</v>
          </cell>
          <cell r="K49">
            <v>18</v>
          </cell>
          <cell r="L49" t="str">
            <v>Mediano</v>
          </cell>
          <cell r="M49">
            <v>0.18081976816279058</v>
          </cell>
          <cell r="N49">
            <v>6</v>
          </cell>
          <cell r="O49" t="str">
            <v xml:space="preserve">Muy bajo </v>
          </cell>
          <cell r="P49">
            <v>5.5303687763812865</v>
          </cell>
          <cell r="Q49">
            <v>6</v>
          </cell>
          <cell r="R49" t="str">
            <v xml:space="preserve">Muy bajo </v>
          </cell>
          <cell r="S49">
            <v>3.7923865185449825</v>
          </cell>
          <cell r="T49">
            <v>9</v>
          </cell>
          <cell r="U49" t="str">
            <v xml:space="preserve">Muy bajo </v>
          </cell>
          <cell r="V49">
            <v>2.1327014309938361</v>
          </cell>
          <cell r="W49">
            <v>9</v>
          </cell>
          <cell r="X49" t="str">
            <v xml:space="preserve">Muy bajo </v>
          </cell>
          <cell r="Y49">
            <v>-0.13727034738948371</v>
          </cell>
          <cell r="Z49">
            <v>8</v>
          </cell>
          <cell r="AA49" t="str">
            <v>Bajo</v>
          </cell>
          <cell r="AB49">
            <v>5.4796917018314829E-2</v>
          </cell>
          <cell r="AC49">
            <v>16</v>
          </cell>
          <cell r="AD49" t="str">
            <v xml:space="preserve">Muy bajo </v>
          </cell>
          <cell r="AE49">
            <v>-3.2059807709070104E-2</v>
          </cell>
          <cell r="AF49">
            <v>23</v>
          </cell>
          <cell r="AG49" t="str">
            <v xml:space="preserve">Muy bajo </v>
          </cell>
          <cell r="AH49">
            <v>3.3543949161006061</v>
          </cell>
          <cell r="AI49">
            <v>7</v>
          </cell>
          <cell r="AJ49" t="str">
            <v xml:space="preserve">Muy bajo </v>
          </cell>
          <cell r="AK49">
            <v>3.3285796576733833</v>
          </cell>
          <cell r="AL49">
            <v>7</v>
          </cell>
          <cell r="AM49" t="str">
            <v xml:space="preserve">Muy bajo </v>
          </cell>
        </row>
        <row r="50">
          <cell r="F50" t="str">
            <v>VENEZUELA</v>
          </cell>
          <cell r="G50">
            <v>0.11936075634094463</v>
          </cell>
          <cell r="H50">
            <v>16</v>
          </cell>
          <cell r="I50" t="str">
            <v xml:space="preserve">Muy bajo </v>
          </cell>
          <cell r="J50">
            <v>1.2143033449440794</v>
          </cell>
          <cell r="K50">
            <v>36</v>
          </cell>
          <cell r="L50" t="str">
            <v>Muy Alto</v>
          </cell>
          <cell r="M50">
            <v>9.8295666266522044E-2</v>
          </cell>
          <cell r="N50">
            <v>20</v>
          </cell>
          <cell r="O50" t="str">
            <v xml:space="preserve">Muy bajo </v>
          </cell>
          <cell r="P50">
            <v>10.173388491905307</v>
          </cell>
          <cell r="Q50">
            <v>20</v>
          </cell>
          <cell r="R50" t="str">
            <v>Mediano</v>
          </cell>
          <cell r="S50">
            <v>0.91987824032371746</v>
          </cell>
          <cell r="T50">
            <v>33</v>
          </cell>
          <cell r="U50" t="str">
            <v>Mediano</v>
          </cell>
          <cell r="V50">
            <v>0.55697103734937403</v>
          </cell>
          <cell r="W50">
            <v>33</v>
          </cell>
          <cell r="X50" t="str">
            <v>Alto</v>
          </cell>
          <cell r="Y50">
            <v>0.11403232285380879</v>
          </cell>
          <cell r="Z50">
            <v>37</v>
          </cell>
          <cell r="AA50" t="str">
            <v>Muy Alto</v>
          </cell>
          <cell r="AB50">
            <v>0.1783716150835552</v>
          </cell>
          <cell r="AC50">
            <v>33</v>
          </cell>
          <cell r="AD50" t="str">
            <v>Alto</v>
          </cell>
          <cell r="AE50">
            <v>-5.7736951164737774E-2</v>
          </cell>
          <cell r="AF50">
            <v>15</v>
          </cell>
          <cell r="AG50" t="str">
            <v xml:space="preserve">Muy bajo </v>
          </cell>
          <cell r="AH50">
            <v>5.2550942360682944</v>
          </cell>
          <cell r="AI50">
            <v>12</v>
          </cell>
          <cell r="AJ50" t="str">
            <v xml:space="preserve">Muy bajo </v>
          </cell>
          <cell r="AK50">
            <v>5.2079517795163071</v>
          </cell>
          <cell r="AL50">
            <v>12</v>
          </cell>
          <cell r="AM50" t="str">
            <v xml:space="preserve">Muy bajo </v>
          </cell>
        </row>
      </sheetData>
      <sheetData sheetId="8" refreshError="1"/>
      <sheetData sheetId="9" refreshError="1"/>
      <sheetData sheetId="10" refreshError="1"/>
      <sheetData sheetId="11" refreshError="1"/>
      <sheetData sheetId="12" refreshError="1">
        <row r="10">
          <cell r="H10" t="str">
            <v>Var. Relativa</v>
          </cell>
        </row>
        <row r="11">
          <cell r="C11" t="str">
            <v>ESTADO DE GANANCIAS Y PERDIDAS (*)</v>
          </cell>
          <cell r="E11">
            <v>35947</v>
          </cell>
          <cell r="F11" t="str">
            <v>jul-98(*)</v>
          </cell>
          <cell r="G11" t="str">
            <v>Ago-98 (*)</v>
          </cell>
          <cell r="H11" t="str">
            <v>Jun-98/Dic-97</v>
          </cell>
        </row>
        <row r="13">
          <cell r="C13" t="str">
            <v>Ingresos Financieros</v>
          </cell>
          <cell r="E13">
            <v>50719.49</v>
          </cell>
          <cell r="F13">
            <v>13477.452449</v>
          </cell>
          <cell r="G13">
            <v>15772.708390000002</v>
          </cell>
          <cell r="H13">
            <v>0.45819186473133433</v>
          </cell>
        </row>
        <row r="14">
          <cell r="C14" t="str">
            <v xml:space="preserve"> -  Gastos Financieros</v>
          </cell>
          <cell r="E14">
            <v>12195.75</v>
          </cell>
          <cell r="F14">
            <v>4944.2334519999995</v>
          </cell>
          <cell r="G14">
            <v>5921.4109149999995</v>
          </cell>
          <cell r="H14">
            <v>0.99442184947333812</v>
          </cell>
        </row>
        <row r="15">
          <cell r="C15" t="str">
            <v>Margen Financiero Bruto</v>
          </cell>
          <cell r="E15">
            <v>38523.74</v>
          </cell>
          <cell r="F15">
            <v>8533.2189969999999</v>
          </cell>
          <cell r="G15">
            <v>9851.297475000003</v>
          </cell>
          <cell r="H15">
            <v>0.34381125289408487</v>
          </cell>
        </row>
        <row r="16">
          <cell r="C16" t="str">
            <v xml:space="preserve"> + Ing. por Recuperaciones de Activos Financ.</v>
          </cell>
          <cell r="E16">
            <v>1.1100000000000001</v>
          </cell>
          <cell r="F16">
            <v>0.57562199999999997</v>
          </cell>
          <cell r="G16">
            <v>0.51815900000000004</v>
          </cell>
          <cell r="H16">
            <v>1.7959697732997482</v>
          </cell>
        </row>
        <row r="17">
          <cell r="C17" t="str">
            <v xml:space="preserve"> - Gastos por Incob.y Desv. de Inv.Financ.  </v>
          </cell>
          <cell r="E17">
            <v>2850.39</v>
          </cell>
          <cell r="F17">
            <v>625</v>
          </cell>
          <cell r="G17">
            <v>821.46533499999998</v>
          </cell>
          <cell r="H17">
            <v>0.69307200630092969</v>
          </cell>
        </row>
        <row r="18">
          <cell r="C18" t="str">
            <v>Margen Financiero Neto</v>
          </cell>
          <cell r="E18">
            <v>35674.46</v>
          </cell>
          <cell r="F18">
            <v>7908.7946190000002</v>
          </cell>
          <cell r="G18">
            <v>9030.3502990000015</v>
          </cell>
          <cell r="H18">
            <v>0.32204215041758077</v>
          </cell>
        </row>
        <row r="19">
          <cell r="C19" t="str">
            <v xml:space="preserve"> - Gastos de Transformación</v>
          </cell>
          <cell r="E19">
            <v>23515.599999999999</v>
          </cell>
          <cell r="F19">
            <v>4819.3530689999998</v>
          </cell>
          <cell r="G19">
            <v>4866.992564000001</v>
          </cell>
          <cell r="H19">
            <v>0.24818059032366513</v>
          </cell>
        </row>
        <row r="20">
          <cell r="C20" t="str">
            <v xml:space="preserve">       Gastos de Personal</v>
          </cell>
          <cell r="E20">
            <v>9992.01</v>
          </cell>
          <cell r="F20">
            <v>1977.20874</v>
          </cell>
          <cell r="G20">
            <v>2071.5884980000001</v>
          </cell>
          <cell r="H20">
            <v>0.21078494217392896</v>
          </cell>
        </row>
        <row r="21">
          <cell r="C21" t="str">
            <v xml:space="preserve">       Gastos Operativos</v>
          </cell>
          <cell r="E21">
            <v>10827.44</v>
          </cell>
          <cell r="F21">
            <v>2271.6853120000001</v>
          </cell>
          <cell r="G21">
            <v>2256.4018700000001</v>
          </cell>
          <cell r="H21">
            <v>0.19428719989472798</v>
          </cell>
        </row>
        <row r="22">
          <cell r="C22" t="str">
            <v xml:space="preserve">       Gastos por aporte a la SUDEBAN</v>
          </cell>
          <cell r="E22">
            <v>2646.51</v>
          </cell>
          <cell r="F22">
            <v>561.95478500000002</v>
          </cell>
          <cell r="G22">
            <v>530.49796400000002</v>
          </cell>
          <cell r="H22">
            <v>0.77542456738235743</v>
          </cell>
        </row>
        <row r="23">
          <cell r="C23" t="str">
            <v xml:space="preserve">       Gastos por aporte a FOGADE</v>
          </cell>
          <cell r="E23">
            <v>49.65</v>
          </cell>
          <cell r="F23">
            <v>8.504232</v>
          </cell>
          <cell r="G23">
            <v>8.504232</v>
          </cell>
          <cell r="H23">
            <v>0.61547471855274272</v>
          </cell>
        </row>
        <row r="24">
          <cell r="C24" t="str">
            <v>Margen de Intermediación</v>
          </cell>
          <cell r="E24">
            <v>12158.86</v>
          </cell>
          <cell r="F24">
            <v>3089.4415500000005</v>
          </cell>
          <cell r="G24">
            <v>4163.3577350000005</v>
          </cell>
          <cell r="H24">
            <v>0.49290001776668446</v>
          </cell>
        </row>
        <row r="25">
          <cell r="C25" t="str">
            <v xml:space="preserve"> + Otros ingresos operativos</v>
          </cell>
          <cell r="E25">
            <v>7281.74</v>
          </cell>
          <cell r="F25">
            <v>728.96160299999997</v>
          </cell>
          <cell r="G25">
            <v>864.10752200000002</v>
          </cell>
          <cell r="H25">
            <v>2.0134239130884599</v>
          </cell>
        </row>
        <row r="26">
          <cell r="C26" t="str">
            <v xml:space="preserve"> - Otros gastos operativos</v>
          </cell>
          <cell r="E26">
            <v>2572.96</v>
          </cell>
          <cell r="F26">
            <v>222.69689099999999</v>
          </cell>
          <cell r="G26">
            <v>1103.814922</v>
          </cell>
          <cell r="H26">
            <v>1.1762346073201448</v>
          </cell>
        </row>
        <row r="27">
          <cell r="C27" t="str">
            <v>Margen del Negocio</v>
          </cell>
          <cell r="E27">
            <v>16867.64</v>
          </cell>
          <cell r="F27">
            <v>3595.7062620000002</v>
          </cell>
          <cell r="G27">
            <v>3923.6503350000007</v>
          </cell>
          <cell r="H27">
            <v>0.79852583415506206</v>
          </cell>
        </row>
        <row r="28">
          <cell r="C28" t="str">
            <v xml:space="preserve">Ingresos extraordinarios </v>
          </cell>
          <cell r="E28">
            <v>65</v>
          </cell>
          <cell r="F28">
            <v>0</v>
          </cell>
          <cell r="G28">
            <v>0</v>
          </cell>
          <cell r="H28">
            <v>25.369168356997974</v>
          </cell>
        </row>
        <row r="29">
          <cell r="C29" t="str">
            <v xml:space="preserve"> -Gastos extraordinarios</v>
          </cell>
          <cell r="E29">
            <v>172.87</v>
          </cell>
          <cell r="F29">
            <v>85.33</v>
          </cell>
          <cell r="G29">
            <v>22.13</v>
          </cell>
          <cell r="H29">
            <v>0.14426609300016557</v>
          </cell>
        </row>
        <row r="30">
          <cell r="C30" t="str">
            <v>Resultado Neto</v>
          </cell>
          <cell r="E30">
            <v>14009.76</v>
          </cell>
          <cell r="F30">
            <v>3510.3762620000002</v>
          </cell>
          <cell r="G30">
            <v>3901.5343639999987</v>
          </cell>
          <cell r="H30">
            <v>0.51513784908384452</v>
          </cell>
        </row>
        <row r="31">
          <cell r="C31" t="str">
            <v xml:space="preserve">(*) Mensual </v>
          </cell>
        </row>
      </sheetData>
      <sheetData sheetId="13" refreshError="1"/>
      <sheetData sheetId="14" refreshError="1">
        <row r="12">
          <cell r="A12" t="str">
            <v>Dinámica de Cuota de Mercado</v>
          </cell>
        </row>
        <row r="14">
          <cell r="C14" t="str">
            <v>Var. Absoluta</v>
          </cell>
          <cell r="F14" t="str">
            <v>T%</v>
          </cell>
        </row>
        <row r="15">
          <cell r="C15" t="str">
            <v>Jun-98/Dic-97</v>
          </cell>
          <cell r="D15" t="str">
            <v>Jul-98/Jun-98</v>
          </cell>
          <cell r="E15" t="str">
            <v>Ago-98/Jul-98</v>
          </cell>
          <cell r="F15" t="str">
            <v>Jun-98/Dic-97</v>
          </cell>
          <cell r="G15" t="str">
            <v>Dic-97/Jun-97</v>
          </cell>
          <cell r="H15" t="str">
            <v>Jun-98/Dic-97</v>
          </cell>
        </row>
        <row r="16">
          <cell r="C16" t="str">
            <v>( Cifras en MM Bs. )</v>
          </cell>
          <cell r="F16" t="str">
            <v>( % )</v>
          </cell>
        </row>
        <row r="17">
          <cell r="B17" t="str">
            <v>Captaciones del Banco</v>
          </cell>
          <cell r="C17">
            <v>26170.718999999983</v>
          </cell>
          <cell r="D17">
            <v>-318.0559999999823</v>
          </cell>
          <cell r="E17">
            <v>12391.456000000006</v>
          </cell>
          <cell r="F17">
            <v>3.8400371739427501E-2</v>
          </cell>
          <cell r="G17" t="str">
            <v>N.A.</v>
          </cell>
          <cell r="H17" t="str">
            <v>N.A.</v>
          </cell>
        </row>
        <row r="18">
          <cell r="B18" t="str">
            <v>Captaciones del Sistema</v>
          </cell>
          <cell r="C18">
            <v>681522.54300000053</v>
          </cell>
          <cell r="D18">
            <v>-241250.07300000079</v>
          </cell>
          <cell r="E18">
            <v>-327420.22999999858</v>
          </cell>
          <cell r="F18">
            <v>1</v>
          </cell>
          <cell r="G18">
            <v>1</v>
          </cell>
          <cell r="H18">
            <v>1</v>
          </cell>
        </row>
        <row r="19">
          <cell r="A19" t="str">
            <v>|</v>
          </cell>
          <cell r="B19" t="str">
            <v>Captaciones a la Vista del Banco</v>
          </cell>
          <cell r="C19">
            <v>14946.603999999992</v>
          </cell>
          <cell r="D19">
            <v>-9438.44</v>
          </cell>
          <cell r="E19">
            <v>6587.19</v>
          </cell>
          <cell r="F19">
            <v>3.3840948864396474E-2</v>
          </cell>
          <cell r="G19" t="str">
            <v>N.A.</v>
          </cell>
          <cell r="H19" t="str">
            <v>N.A.</v>
          </cell>
        </row>
        <row r="20">
          <cell r="B20" t="str">
            <v>Captaciones a la Vista del Sistema</v>
          </cell>
          <cell r="C20">
            <v>441672.13099999912</v>
          </cell>
          <cell r="D20">
            <v>-398746.63100000005</v>
          </cell>
          <cell r="E20">
            <v>-317458.07999999914</v>
          </cell>
          <cell r="F20">
            <v>1</v>
          </cell>
          <cell r="G20">
            <v>1</v>
          </cell>
          <cell r="H20">
            <v>1</v>
          </cell>
        </row>
        <row r="21">
          <cell r="B21" t="str">
            <v>Captaciones de Ahorro del Banco</v>
          </cell>
          <cell r="C21">
            <v>-3347.3669999999984</v>
          </cell>
          <cell r="D21">
            <v>-4645.1389999999956</v>
          </cell>
          <cell r="E21">
            <v>348.44899999999325</v>
          </cell>
          <cell r="F21" t="str">
            <v>N.A.</v>
          </cell>
          <cell r="G21" t="str">
            <v>N.A.</v>
          </cell>
          <cell r="H21" t="str">
            <v>N.A.</v>
          </cell>
        </row>
        <row r="22">
          <cell r="B22" t="str">
            <v>Captaciones de Ahorro del Sistema</v>
          </cell>
          <cell r="C22">
            <v>-89402.654000000097</v>
          </cell>
          <cell r="D22">
            <v>-62668.63599999994</v>
          </cell>
          <cell r="E22">
            <v>-91793.589999999851</v>
          </cell>
          <cell r="F22">
            <v>1</v>
          </cell>
          <cell r="G22">
            <v>1</v>
          </cell>
          <cell r="H22">
            <v>1</v>
          </cell>
        </row>
        <row r="23">
          <cell r="B23" t="str">
            <v>Captaciones a Plazo del Banco</v>
          </cell>
          <cell r="C23">
            <v>14571.482000000004</v>
          </cell>
          <cell r="D23">
            <v>13765.523000000001</v>
          </cell>
          <cell r="E23">
            <v>5455.8169999999955</v>
          </cell>
          <cell r="F23">
            <v>4.4256177101172349E-2</v>
          </cell>
          <cell r="G23">
            <v>6.2523611248015989E-2</v>
          </cell>
          <cell r="H23">
            <v>6.6671404047148622E-2</v>
          </cell>
        </row>
        <row r="24">
          <cell r="B24" t="str">
            <v>Captaciones a Plazo del Sistema</v>
          </cell>
          <cell r="C24">
            <v>329253.06600000034</v>
          </cell>
          <cell r="D24">
            <v>220165.19399999967</v>
          </cell>
          <cell r="E24">
            <v>81831.439999999944</v>
          </cell>
          <cell r="F24">
            <v>1</v>
          </cell>
          <cell r="G24">
            <v>1</v>
          </cell>
          <cell r="H24">
            <v>1</v>
          </cell>
        </row>
        <row r="25">
          <cell r="B25" t="str">
            <v>Colocaciones del Banco</v>
          </cell>
          <cell r="C25">
            <v>33611.101000000024</v>
          </cell>
          <cell r="D25">
            <v>2721.4699999999721</v>
          </cell>
          <cell r="E25">
            <v>10661.14</v>
          </cell>
          <cell r="F25">
            <v>5.6894086774845483E-2</v>
          </cell>
          <cell r="G25" t="str">
            <v>N.A.</v>
          </cell>
          <cell r="H25" t="str">
            <v>N.A.</v>
          </cell>
        </row>
        <row r="26">
          <cell r="B26" t="str">
            <v>Colocaciones del Sistema</v>
          </cell>
          <cell r="C26">
            <v>590766.15700000059</v>
          </cell>
          <cell r="D26">
            <v>-114902.54700000118</v>
          </cell>
          <cell r="E26">
            <v>-20584.709999999031</v>
          </cell>
          <cell r="F26">
            <v>1</v>
          </cell>
          <cell r="G26">
            <v>1</v>
          </cell>
          <cell r="H26">
            <v>1</v>
          </cell>
        </row>
      </sheetData>
      <sheetData sheetId="15" refreshError="1"/>
      <sheetData sheetId="16" refreshError="1"/>
      <sheetData sheetId="17" refreshError="1"/>
      <sheetData sheetId="18" refreshError="1">
        <row r="5">
          <cell r="F5" t="str">
            <v>Comparación</v>
          </cell>
        </row>
        <row r="6">
          <cell r="F6" t="str">
            <v>Medianos</v>
          </cell>
          <cell r="G6" t="str">
            <v>Privada</v>
          </cell>
        </row>
        <row r="7">
          <cell r="B7" t="str">
            <v xml:space="preserve">C a l i d a d   d e l   A c t i v o </v>
          </cell>
          <cell r="C7">
            <v>35947</v>
          </cell>
          <cell r="D7">
            <v>35977</v>
          </cell>
          <cell r="E7">
            <v>36008</v>
          </cell>
          <cell r="F7">
            <v>36008</v>
          </cell>
        </row>
        <row r="8">
          <cell r="B8" t="str">
            <v>1.- Cartera de Crédito Neta</v>
          </cell>
          <cell r="C8">
            <v>299836</v>
          </cell>
          <cell r="D8">
            <v>302557.92</v>
          </cell>
          <cell r="E8">
            <v>313219.06</v>
          </cell>
          <cell r="F8">
            <v>1087133.52</v>
          </cell>
          <cell r="G8">
            <v>3282186.39</v>
          </cell>
        </row>
        <row r="9">
          <cell r="B9" t="str">
            <v>2.- Cartera de Crédito Bruta</v>
          </cell>
          <cell r="C9">
            <v>303630</v>
          </cell>
          <cell r="D9">
            <v>306055.40599999996</v>
          </cell>
          <cell r="E9">
            <v>316885.49</v>
          </cell>
          <cell r="F9">
            <v>1098872.8799999999</v>
          </cell>
          <cell r="G9">
            <v>3332640.48</v>
          </cell>
        </row>
        <row r="10">
          <cell r="B10" t="str">
            <v>3.- Cartera Inmovilizada Neta</v>
          </cell>
          <cell r="C10">
            <v>-1661</v>
          </cell>
          <cell r="D10">
            <v>-1106.8900000000001</v>
          </cell>
          <cell r="E10">
            <v>-448.51</v>
          </cell>
          <cell r="F10">
            <v>-3468.06</v>
          </cell>
          <cell r="G10">
            <v>-21810.49</v>
          </cell>
        </row>
        <row r="11">
          <cell r="B11" t="str">
            <v>4.- Indice de Morosidad</v>
          </cell>
          <cell r="C11">
            <v>-5.5385066957207999E-3</v>
          </cell>
          <cell r="D11">
            <v>-3.6584400104284149E-3</v>
          </cell>
          <cell r="E11">
            <v>-1.4319371241328679E-3</v>
          </cell>
          <cell r="F11">
            <v>-3.1900957299154983E-3</v>
          </cell>
          <cell r="G11">
            <v>-6.6451101212445171E-3</v>
          </cell>
        </row>
        <row r="12">
          <cell r="B12" t="str">
            <v>5.- Prop.Demanda Endóg. Fondos</v>
          </cell>
          <cell r="C12">
            <v>0.15629999999999999</v>
          </cell>
          <cell r="D12">
            <v>0.15011236510777468</v>
          </cell>
          <cell r="E12">
            <v>0.16287744915653626</v>
          </cell>
          <cell r="F12">
            <v>0.2394</v>
          </cell>
          <cell r="G12">
            <v>0.16550000000000001</v>
          </cell>
        </row>
        <row r="13">
          <cell r="B13" t="str">
            <v>6.- Prov.Ctra.Créd. s/Ctra Cred.B</v>
          </cell>
          <cell r="C13">
            <v>2.90122089435608E-2</v>
          </cell>
          <cell r="D13">
            <v>3.0809640395634774E-2</v>
          </cell>
          <cell r="E13">
            <v>3.1831119815552297E-2</v>
          </cell>
          <cell r="F13">
            <v>3.9667900439948986E-2</v>
          </cell>
          <cell r="G13">
            <v>4.1538816092157656E-2</v>
          </cell>
        </row>
        <row r="14">
          <cell r="B14" t="str">
            <v>7.- Prov.Ctra.Créd. s/Ctra.inmv.B</v>
          </cell>
          <cell r="C14">
            <v>1.23251030654031</v>
          </cell>
          <cell r="D14">
            <v>1.1329986289086047</v>
          </cell>
          <cell r="E14">
            <v>1.046534091557545</v>
          </cell>
          <cell r="F14">
            <v>1.0864380368636397</v>
          </cell>
          <cell r="G14">
            <v>1.1870163333360486</v>
          </cell>
        </row>
        <row r="15">
          <cell r="B15" t="str">
            <v>8.- Vulnerabilidad del Patrimonio</v>
          </cell>
          <cell r="C15">
            <v>-2.7642819958070001E-2</v>
          </cell>
          <cell r="D15">
            <v>-1.7389473220511296E-2</v>
          </cell>
          <cell r="E15">
            <v>-6.8557412992876331E-3</v>
          </cell>
          <cell r="F15">
            <v>-1.2045479442424838E-2</v>
          </cell>
          <cell r="G15">
            <v>-2.7897172692103157E-2</v>
          </cell>
        </row>
        <row r="16">
          <cell r="B16" t="str">
            <v>9.- % de Otros Activos en Tot.Activ.</v>
          </cell>
          <cell r="C16">
            <v>9.9425935833716006E-3</v>
          </cell>
          <cell r="D16">
            <v>1.1352537905957253E-2</v>
          </cell>
          <cell r="E16">
            <v>1.5148858426140303E-2</v>
          </cell>
          <cell r="F16">
            <v>2.2684911937073896E-2</v>
          </cell>
          <cell r="G16">
            <v>1.726791380109929E-2</v>
          </cell>
        </row>
        <row r="17">
          <cell r="B17" t="str">
            <v>10.-% de Acts.Inmov.en T.A. Neto</v>
          </cell>
          <cell r="C17">
            <v>9.2922532322957496E-2</v>
          </cell>
          <cell r="D17">
            <v>9.3814880069657075E-2</v>
          </cell>
          <cell r="E17">
            <v>0.10302481159078078</v>
          </cell>
          <cell r="F17">
            <v>0.15031540974692292</v>
          </cell>
          <cell r="G17">
            <v>0.12173410943846728</v>
          </cell>
        </row>
        <row r="18">
          <cell r="B18" t="str">
            <v>11.-% de Acts.Inmov.en T.A. Bruto</v>
          </cell>
          <cell r="C18">
            <v>0.11911304035224</v>
          </cell>
          <cell r="D18">
            <v>0.12148896913144704</v>
          </cell>
          <cell r="E18">
            <v>0.13325109126824847</v>
          </cell>
          <cell r="F18">
            <v>0.17906832897850458</v>
          </cell>
          <cell r="G18">
            <v>0.15047154065256987</v>
          </cell>
        </row>
        <row r="19">
          <cell r="B19" t="str">
            <v>12.-% de Acts Fijos en el Tot.Acts</v>
          </cell>
          <cell r="C19">
            <v>4.1540025367008702E-2</v>
          </cell>
          <cell r="D19">
            <v>4.2113645763469792E-2</v>
          </cell>
          <cell r="E19">
            <v>4.1296699916880973E-2</v>
          </cell>
          <cell r="F19">
            <v>5.5971674204437494E-2</v>
          </cell>
          <cell r="G19">
            <v>4.6619923104098598E-2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row r="6">
          <cell r="B6" t="str">
            <v xml:space="preserve">                                                                                      (%)</v>
          </cell>
        </row>
        <row r="8">
          <cell r="F8" t="str">
            <v>Estrato de Comp.</v>
          </cell>
        </row>
        <row r="9">
          <cell r="F9" t="str">
            <v>Medianos</v>
          </cell>
          <cell r="G9" t="str">
            <v>Privada</v>
          </cell>
        </row>
        <row r="10">
          <cell r="B10" t="str">
            <v>Tasa Activa Promedio Ponderada</v>
          </cell>
          <cell r="C10">
            <v>35947</v>
          </cell>
          <cell r="D10">
            <v>35977</v>
          </cell>
          <cell r="E10">
            <v>36008</v>
          </cell>
          <cell r="F10">
            <v>35976</v>
          </cell>
        </row>
        <row r="11">
          <cell r="B11" t="str">
            <v>Cartera de Crédito</v>
          </cell>
          <cell r="C11">
            <v>0.34807117034667751</v>
          </cell>
          <cell r="D11">
            <v>0.45006481417329208</v>
          </cell>
          <cell r="E11">
            <v>0.46089856811889068</v>
          </cell>
          <cell r="F11">
            <v>0.35566837657182138</v>
          </cell>
          <cell r="G11">
            <v>0.38457824796819884</v>
          </cell>
        </row>
        <row r="12">
          <cell r="B12" t="str">
            <v>Cartera de Inversiones</v>
          </cell>
          <cell r="C12">
            <v>0.25560206086921078</v>
          </cell>
          <cell r="D12">
            <v>0.27242007731153806</v>
          </cell>
          <cell r="E12">
            <v>0.36082035881723945</v>
          </cell>
          <cell r="F12">
            <v>0.32787462026112268</v>
          </cell>
          <cell r="G12">
            <v>0.29674160230209612</v>
          </cell>
        </row>
        <row r="13">
          <cell r="B13" t="str">
            <v>% de Activos Productivos</v>
          </cell>
        </row>
        <row r="14">
          <cell r="B14" t="str">
            <v>Cartera de Crédito</v>
          </cell>
          <cell r="C14">
            <v>0.95132630828957632</v>
          </cell>
          <cell r="D14">
            <v>0.95459058530801622</v>
          </cell>
          <cell r="E14">
            <v>0.95767363064540578</v>
          </cell>
          <cell r="F14">
            <v>0.88123364906752244</v>
          </cell>
          <cell r="G14">
            <v>0.88236111649712501</v>
          </cell>
        </row>
        <row r="15">
          <cell r="B15" t="str">
            <v>Cartera de Inversiones</v>
          </cell>
          <cell r="C15">
            <v>7.9624113996626722E-2</v>
          </cell>
          <cell r="D15">
            <v>7.7328062955459978E-2</v>
          </cell>
          <cell r="E15">
            <v>7.5173370900748299E-2</v>
          </cell>
          <cell r="F15">
            <v>0.23220421718609718</v>
          </cell>
          <cell r="G15">
            <v>0.21417465910999037</v>
          </cell>
        </row>
        <row r="16">
          <cell r="B16" t="str">
            <v>Ing. como % de los Activos Productivos</v>
          </cell>
        </row>
        <row r="17">
          <cell r="B17" t="str">
            <v>Cartera de Crédito</v>
          </cell>
          <cell r="C17">
            <v>0.33112926150793698</v>
          </cell>
          <cell r="D17">
            <v>0.42962763438822643</v>
          </cell>
          <cell r="E17">
            <v>0.44139040508968691</v>
          </cell>
          <cell r="F17">
            <v>0.31342694134430787</v>
          </cell>
          <cell r="G17">
            <v>0.33933689225772812</v>
          </cell>
        </row>
        <row r="18">
          <cell r="B18" t="str">
            <v>Cartera de Inversiones</v>
          </cell>
          <cell r="C18">
            <v>2.0352087632422761E-2</v>
          </cell>
          <cell r="D18">
            <v>2.106571688867789E-2</v>
          </cell>
          <cell r="E18">
            <v>2.7124082661909427E-2</v>
          </cell>
          <cell r="F18">
            <v>7.6133869532922865E-2</v>
          </cell>
          <cell r="G18">
            <v>6.3554531516803764E-2</v>
          </cell>
        </row>
        <row r="19">
          <cell r="B19" t="str">
            <v>Otros Ingresos</v>
          </cell>
          <cell r="C19">
            <v>9.1883521387288395E-3</v>
          </cell>
          <cell r="D19">
            <v>1.1212189762240636E-2</v>
          </cell>
          <cell r="E19">
            <v>1.1043320116242469E-2</v>
          </cell>
          <cell r="F19">
            <v>3.4189092963117819E-2</v>
          </cell>
          <cell r="G19">
            <v>1.7547978897398588E-2</v>
          </cell>
        </row>
        <row r="20">
          <cell r="B20" t="str">
            <v>Relación de Apartados como % del Activo Productivo</v>
          </cell>
        </row>
        <row r="21">
          <cell r="B21" t="str">
            <v>Cartera de Crédito</v>
          </cell>
          <cell r="C21">
            <v>1.7116267617867477E-2</v>
          </cell>
          <cell r="D21">
            <v>2.1613139690559561E-2</v>
          </cell>
          <cell r="E21">
            <v>2.335845039608174E-2</v>
          </cell>
          <cell r="F21">
            <v>1.7557869707598713E-2</v>
          </cell>
          <cell r="G21">
            <v>2.5612600317922257E-2</v>
          </cell>
        </row>
        <row r="22">
          <cell r="B22" t="str">
            <v>Cartera de Inversiones</v>
          </cell>
          <cell r="C22">
            <v>3.153118303124907E-3</v>
          </cell>
          <cell r="D22">
            <v>1.5565206814029283E-3</v>
          </cell>
          <cell r="E22">
            <v>1.5416976179683274E-3</v>
          </cell>
          <cell r="F22">
            <v>8.6278284507616283E-3</v>
          </cell>
          <cell r="G22">
            <v>9.2454430800373126E-3</v>
          </cell>
        </row>
        <row r="23">
          <cell r="B23" t="str">
            <v>Otros Ingresos</v>
          </cell>
          <cell r="C23">
            <v>1.8296491439544125E-2</v>
          </cell>
          <cell r="D23">
            <v>1.3722422479367358E-2</v>
          </cell>
          <cell r="E23">
            <v>2.2693009117229882E-2</v>
          </cell>
          <cell r="F23">
            <v>9.0568911556753503E-3</v>
          </cell>
          <cell r="G23">
            <v>8.611235723781618E-3</v>
          </cell>
        </row>
        <row r="24">
          <cell r="B24" t="str">
            <v>Ing. Financ. Neto como % de los Activos Productivos</v>
          </cell>
        </row>
        <row r="25">
          <cell r="B25" t="str">
            <v>Cartera de Crédito</v>
          </cell>
          <cell r="C25">
            <v>0.31401299389006948</v>
          </cell>
          <cell r="D25">
            <v>0.40801449469766687</v>
          </cell>
          <cell r="E25">
            <v>0.41803195469360516</v>
          </cell>
          <cell r="F25">
            <v>0.29586907163670917</v>
          </cell>
          <cell r="G25">
            <v>0.31372429193980589</v>
          </cell>
        </row>
        <row r="26">
          <cell r="B26" t="str">
            <v>Cartera de Inversiones</v>
          </cell>
          <cell r="C26">
            <v>1.7198969329297854E-2</v>
          </cell>
          <cell r="D26">
            <v>1.9509196207274961E-2</v>
          </cell>
          <cell r="E26">
            <v>2.55823850439411E-2</v>
          </cell>
          <cell r="F26">
            <v>6.7506041082161239E-2</v>
          </cell>
          <cell r="G26">
            <v>5.4309088436766448E-2</v>
          </cell>
        </row>
        <row r="27">
          <cell r="B27" t="str">
            <v>Otros Ingresos</v>
          </cell>
          <cell r="C27">
            <v>-9.1081393008152853E-3</v>
          </cell>
          <cell r="D27">
            <v>-2.510232717126722E-3</v>
          </cell>
          <cell r="E27">
            <v>-1.1649689000987413E-2</v>
          </cell>
          <cell r="F27">
            <v>2.5132201807442467E-2</v>
          </cell>
          <cell r="G27">
            <v>8.9367431736169702E-3</v>
          </cell>
        </row>
        <row r="28">
          <cell r="B28" t="str">
            <v>Ingr. Fciero Neto/Act. Produc</v>
          </cell>
          <cell r="C28">
            <v>0.32210382391855208</v>
          </cell>
          <cell r="D28">
            <v>0.42501345818781511</v>
          </cell>
          <cell r="E28">
            <v>0.43196465073655888</v>
          </cell>
          <cell r="F28">
            <v>0.38850731452631287</v>
          </cell>
          <cell r="G28">
            <v>0.37697012355018933</v>
          </cell>
        </row>
        <row r="29">
          <cell r="B29" t="str">
            <v>Tasa Pasiva Promedio Ponderada</v>
          </cell>
        </row>
        <row r="30">
          <cell r="B30" t="str">
            <v>Captaciones de Público (Vista remunerado, de ahorro y a plazo)</v>
          </cell>
          <cell r="C30">
            <v>0.12824418244135449</v>
          </cell>
          <cell r="D30">
            <v>0.20856302044520472</v>
          </cell>
          <cell r="E30">
            <v>0.21593932022450202</v>
          </cell>
          <cell r="F30">
            <v>0.1757237101271496</v>
          </cell>
          <cell r="G30">
            <v>0.17013547067656942</v>
          </cell>
        </row>
        <row r="31">
          <cell r="B31" t="str">
            <v>Otros Pasivos con Costo</v>
          </cell>
          <cell r="C31">
            <v>1.1234509999500564E-2</v>
          </cell>
          <cell r="D31">
            <v>5.5171299293213127E-2</v>
          </cell>
          <cell r="E31">
            <v>5.8134211679208063E-2</v>
          </cell>
          <cell r="F31">
            <v>7.6464649828819717E-2</v>
          </cell>
          <cell r="G31">
            <v>0.11192257838687279</v>
          </cell>
        </row>
        <row r="32">
          <cell r="B32" t="str">
            <v>Porcentaje de Pasivos con Costo</v>
          </cell>
        </row>
        <row r="33">
          <cell r="B33" t="str">
            <v>Captaciones de Público (Vista remunerado, de ahorro y a plazo)</v>
          </cell>
          <cell r="C33">
            <v>0.85728490675963021</v>
          </cell>
          <cell r="D33">
            <v>0.86021439337163896</v>
          </cell>
          <cell r="E33">
            <v>0.86416540011800502</v>
          </cell>
          <cell r="F33">
            <v>0.87491641533714148</v>
          </cell>
          <cell r="G33">
            <v>0.85265837602099592</v>
          </cell>
        </row>
        <row r="34">
          <cell r="B34" t="str">
            <v>Otros Pasivos con Costo</v>
          </cell>
          <cell r="C34">
            <v>0.14271509324036979</v>
          </cell>
          <cell r="D34">
            <v>0.13978560662836109</v>
          </cell>
          <cell r="E34">
            <v>0.1358345998819952</v>
          </cell>
          <cell r="F34">
            <v>0.12508358466285865</v>
          </cell>
          <cell r="G34">
            <v>0.14734162397900416</v>
          </cell>
        </row>
        <row r="35">
          <cell r="B35" t="str">
            <v>Tasa de Gasto Financiero Promedio</v>
          </cell>
        </row>
        <row r="36">
          <cell r="B36" t="str">
            <v>Captaciones de Público (Vista remunerado, de ahorro y a plazo)</v>
          </cell>
          <cell r="C36">
            <v>0.10994180198670159</v>
          </cell>
          <cell r="D36">
            <v>0.1794089121120285</v>
          </cell>
          <cell r="E36">
            <v>0.1866072890630168</v>
          </cell>
          <cell r="F36">
            <v>0.15374355855418867</v>
          </cell>
          <cell r="G36">
            <v>0.14506743413065146</v>
          </cell>
        </row>
        <row r="37">
          <cell r="B37" t="str">
            <v>Otros Pasivos con Costo</v>
          </cell>
          <cell r="C37">
            <v>1.6033341420885899E-3</v>
          </cell>
          <cell r="D37">
            <v>7.7121535401766667E-3</v>
          </cell>
          <cell r="E37">
            <v>7.8966373829004403E-3</v>
          </cell>
          <cell r="F37">
            <v>9.5644725005790115E-3</v>
          </cell>
          <cell r="G37">
            <v>1.6490854459439229E-2</v>
          </cell>
        </row>
        <row r="38">
          <cell r="B38" t="str">
            <v>Costo Promedio de los Fondos</v>
          </cell>
          <cell r="C38">
            <v>0.11154513612879018</v>
          </cell>
          <cell r="D38">
            <v>0.18712106565220515</v>
          </cell>
          <cell r="E38">
            <v>0.19450392644591724</v>
          </cell>
          <cell r="F38">
            <v>0.16330803105476768</v>
          </cell>
          <cell r="G38">
            <v>0.16155828859009069</v>
          </cell>
        </row>
        <row r="39">
          <cell r="B39" t="str">
            <v>Margen de Intermediacion</v>
          </cell>
          <cell r="C39">
            <v>0.21055868778976189</v>
          </cell>
          <cell r="D39">
            <v>0.23789239253560995</v>
          </cell>
          <cell r="E39">
            <v>0.23746072429064163</v>
          </cell>
          <cell r="F39">
            <v>0.22519928347154519</v>
          </cell>
          <cell r="G39">
            <v>0.21541183496009864</v>
          </cell>
        </row>
        <row r="40">
          <cell r="B40" t="str">
            <v>Porcentaje Total de Activos</v>
          </cell>
        </row>
        <row r="41">
          <cell r="B41" t="str">
            <v>Activos Productivos</v>
          </cell>
          <cell r="C41">
            <v>0.67833722667145779</v>
          </cell>
          <cell r="D41">
            <v>0.67744006910634202</v>
          </cell>
          <cell r="E41">
            <v>0.67708326127599416</v>
          </cell>
          <cell r="F41">
            <v>0.61567786624561316</v>
          </cell>
          <cell r="G41">
            <v>0.6322059952602922</v>
          </cell>
        </row>
        <row r="42">
          <cell r="B42" t="str">
            <v>Activos Improductivos</v>
          </cell>
          <cell r="C42">
            <v>0.32166277332854221</v>
          </cell>
          <cell r="D42">
            <v>0.32255993089365798</v>
          </cell>
          <cell r="E42">
            <v>0.32291673872400584</v>
          </cell>
          <cell r="F42">
            <v>0.38432213375438684</v>
          </cell>
          <cell r="G42">
            <v>0.3677940047397078</v>
          </cell>
        </row>
        <row r="43">
          <cell r="B43" t="str">
            <v>Aporte de los Activos Productivos</v>
          </cell>
          <cell r="C43">
            <v>0.14282979632688841</v>
          </cell>
          <cell r="D43">
            <v>0.16115783883919665</v>
          </cell>
          <cell r="E43">
            <v>0.16078068162766732</v>
          </cell>
          <cell r="F43">
            <v>0.13865021432780192</v>
          </cell>
          <cell r="G43">
            <v>0.13618465351179496</v>
          </cell>
        </row>
        <row r="44">
          <cell r="B44" t="str">
            <v>Activos Improductivos</v>
          </cell>
        </row>
        <row r="45">
          <cell r="B45" t="str">
            <v>Disponibilidades</v>
          </cell>
          <cell r="C45">
            <v>0.39723207101392</v>
          </cell>
          <cell r="D45">
            <v>0.37956610706666344</v>
          </cell>
          <cell r="E45">
            <v>0.36458837205901706</v>
          </cell>
          <cell r="F45">
            <v>0.38754251902021203</v>
          </cell>
          <cell r="G45">
            <v>0.43921279423765996</v>
          </cell>
        </row>
        <row r="46">
          <cell r="B46" t="str">
            <v>Otras Ctas por Cobrar</v>
          </cell>
          <cell r="C46">
            <v>2.9051696123119815E-2</v>
          </cell>
          <cell r="D46">
            <v>2.4318114343884246E-2</v>
          </cell>
          <cell r="E46">
            <v>3.3289464064038023E-2</v>
          </cell>
          <cell r="F46">
            <v>2.1825614402229934E-2</v>
          </cell>
          <cell r="G46">
            <v>2.1855743018562107E-2</v>
          </cell>
        </row>
        <row r="47">
          <cell r="B47" t="str">
            <v>Bienes Realizables</v>
          </cell>
          <cell r="C47">
            <v>2.8031115759879275E-3</v>
          </cell>
          <cell r="D47">
            <v>2.732959098583349E-3</v>
          </cell>
          <cell r="E47">
            <v>2.6935520986213907E-3</v>
          </cell>
          <cell r="F47">
            <v>1.382138233289792E-3</v>
          </cell>
          <cell r="G47">
            <v>6.158167710090031E-3</v>
          </cell>
        </row>
        <row r="48">
          <cell r="B48" t="str">
            <v>Bienes de Uso</v>
          </cell>
          <cell r="C48">
            <v>6.5728731816404706E-2</v>
          </cell>
          <cell r="D48">
            <v>6.5532132381402527E-2</v>
          </cell>
          <cell r="E48">
            <v>6.5096097827149355E-2</v>
          </cell>
          <cell r="F48">
            <v>8.5641326419368363E-2</v>
          </cell>
          <cell r="G48">
            <v>5.9977922531165372E-2</v>
          </cell>
        </row>
        <row r="49">
          <cell r="B49" t="str">
            <v xml:space="preserve">Otros Activos </v>
          </cell>
          <cell r="C49">
            <v>1.6319401428453218E-2</v>
          </cell>
          <cell r="D49">
            <v>1.840215979003209E-2</v>
          </cell>
          <cell r="E49">
            <v>2.486726085982793E-2</v>
          </cell>
          <cell r="F49">
            <v>3.5901223060011048E-2</v>
          </cell>
          <cell r="G49">
            <v>2.8035843013595862E-2</v>
          </cell>
        </row>
        <row r="50">
          <cell r="B50" t="str">
            <v>Peso de los Activos Improductivos</v>
          </cell>
          <cell r="C50">
            <v>-1.6836559539148796E-2</v>
          </cell>
          <cell r="D50">
            <v>-2.7215556094612365E-2</v>
          </cell>
          <cell r="E50">
            <v>-2.6660237834844266E-2</v>
          </cell>
          <cell r="F50">
            <v>-8.7548436919981012E-3</v>
          </cell>
          <cell r="G50">
            <v>-1.1838433163863026E-2</v>
          </cell>
        </row>
        <row r="51">
          <cell r="B51" t="str">
            <v>Margen en Activos</v>
          </cell>
          <cell r="C51">
            <v>0.15966635586603722</v>
          </cell>
          <cell r="D51">
            <v>0.18837339493380903</v>
          </cell>
          <cell r="E51">
            <v>0.18744091946251157</v>
          </cell>
          <cell r="F51">
            <v>0.14740505801980003</v>
          </cell>
          <cell r="G51">
            <v>0.14802308667565797</v>
          </cell>
        </row>
        <row r="52">
          <cell r="B52" t="str">
            <v>Otros Ingresos y Egresos (% ATP)</v>
          </cell>
        </row>
        <row r="53">
          <cell r="B53" t="str">
            <v>Otros Ingresos Operativos</v>
          </cell>
          <cell r="C53">
            <v>3.5124940866659474E-2</v>
          </cell>
          <cell r="D53">
            <v>2.7717340682964473E-2</v>
          </cell>
          <cell r="E53">
            <v>2.8281918094885786E-2</v>
          </cell>
          <cell r="F53">
            <v>3.2445951064022351E-2</v>
          </cell>
          <cell r="G53">
            <v>1.8146953672963151E-2</v>
          </cell>
        </row>
        <row r="54">
          <cell r="B54" t="str">
            <v>Ingresos Extraordinarios</v>
          </cell>
          <cell r="C54">
            <v>3.1889491257513423E-4</v>
          </cell>
          <cell r="D54">
            <v>1.6542577049095939E-4</v>
          </cell>
          <cell r="E54">
            <v>1.6271692581032644E-4</v>
          </cell>
          <cell r="F54">
            <v>5.6953968951355335E-3</v>
          </cell>
          <cell r="G54">
            <v>2.7376391711969052E-3</v>
          </cell>
        </row>
        <row r="55">
          <cell r="B55" t="str">
            <v>Gastos Extraordinarios</v>
          </cell>
          <cell r="C55">
            <v>8.3387329506675928E-4</v>
          </cell>
          <cell r="D55">
            <v>1.6286049592729374E-3</v>
          </cell>
          <cell r="E55">
            <v>1.1613200440228424E-3</v>
          </cell>
          <cell r="F55">
            <v>8.925154422420072E-4</v>
          </cell>
          <cell r="G55">
            <v>7.9391486155044996E-4</v>
          </cell>
        </row>
        <row r="56">
          <cell r="B56" t="str">
            <v>Gastos de Transformación</v>
          </cell>
          <cell r="C56">
            <v>0.11343228551052717</v>
          </cell>
          <cell r="D56">
            <v>0.12468507398451074</v>
          </cell>
          <cell r="E56">
            <v>0.12328317264256858</v>
          </cell>
          <cell r="F56">
            <v>0.12534194848974572</v>
          </cell>
          <cell r="G56">
            <v>0.10718353255735218</v>
          </cell>
        </row>
        <row r="57">
          <cell r="B57" t="str">
            <v>Gastos de personal</v>
          </cell>
          <cell r="C57">
            <v>4.8198474593856705E-2</v>
          </cell>
          <cell r="D57">
            <v>5.1972824408258095E-2</v>
          </cell>
          <cell r="E57">
            <v>5.1912710051686725E-2</v>
          </cell>
          <cell r="F57">
            <v>4.903887974340379E-2</v>
          </cell>
          <cell r="G57">
            <v>4.3276831951588088E-2</v>
          </cell>
        </row>
        <row r="58">
          <cell r="B58" t="str">
            <v xml:space="preserve">Gastos operativos  </v>
          </cell>
          <cell r="C58">
            <v>5.2228339619006373E-2</v>
          </cell>
          <cell r="D58">
            <v>5.8161188976293084E-2</v>
          </cell>
          <cell r="E58">
            <v>5.7243409013777315E-2</v>
          </cell>
          <cell r="F58">
            <v>6.3189237286334465E-2</v>
          </cell>
          <cell r="G58">
            <v>5.2391154281032672E-2</v>
          </cell>
        </row>
        <row r="59">
          <cell r="B59" t="str">
            <v>Gastos por aporte a Fogade</v>
          </cell>
          <cell r="C59">
            <v>1.2765974513374958E-2</v>
          </cell>
          <cell r="D59">
            <v>1.4311649863757561E-2</v>
          </cell>
          <cell r="E59">
            <v>1.3890978159296434E-2</v>
          </cell>
          <cell r="F59">
            <v>1.2868833535577018E-2</v>
          </cell>
          <cell r="G59">
            <v>1.1272667082141492E-2</v>
          </cell>
        </row>
        <row r="60">
          <cell r="B60" t="str">
            <v>Gastos por aporte a la Sudeban</v>
          </cell>
          <cell r="C60">
            <v>2.3949678428914558E-4</v>
          </cell>
          <cell r="D60">
            <v>2.3941073620201064E-4</v>
          </cell>
          <cell r="E60">
            <v>2.3607541780809067E-4</v>
          </cell>
          <cell r="F60">
            <v>2.4499792443045921E-4</v>
          </cell>
          <cell r="G60">
            <v>2.428792425899186E-4</v>
          </cell>
        </row>
        <row r="61">
          <cell r="B61" t="str">
            <v>Utilidad antes del ISRL</v>
          </cell>
          <cell r="C61">
            <v>8.0844032839677893E-2</v>
          </cell>
          <cell r="D61">
            <v>8.9942482443480756E-2</v>
          </cell>
          <cell r="E61">
            <v>9.1441061796616263E-2</v>
          </cell>
          <cell r="F61">
            <v>5.9311942046970184E-2</v>
          </cell>
          <cell r="G61">
            <v>6.0930232100915402E-2</v>
          </cell>
        </row>
        <row r="62">
          <cell r="B62" t="str">
            <v>Impuesto s/la Renta/Activo Total Promedio</v>
          </cell>
          <cell r="C62">
            <v>1.3265179391644519E-2</v>
          </cell>
          <cell r="D62">
            <v>6.5396271271089693E-3</v>
          </cell>
          <cell r="E62">
            <v>6.4485211934635373E-3</v>
          </cell>
          <cell r="F62">
            <v>2.9228546051727386E-3</v>
          </cell>
          <cell r="G62">
            <v>5.1600723309496816E-3</v>
          </cell>
        </row>
        <row r="63">
          <cell r="B63" t="str">
            <v>R.O.A.</v>
          </cell>
          <cell r="C63">
            <v>6.7578853448033369E-2</v>
          </cell>
          <cell r="D63">
            <v>8.3402855316371788E-2</v>
          </cell>
          <cell r="E63">
            <v>8.4992540603152728E-2</v>
          </cell>
          <cell r="F63">
            <v>5.6389087441797443E-2</v>
          </cell>
          <cell r="G63">
            <v>5.5770159769965723E-2</v>
          </cell>
        </row>
        <row r="64">
          <cell r="B64" t="str">
            <v>Apalancamiento Financiero ( Leverage Prom. )</v>
          </cell>
          <cell r="C64">
            <v>8.8197923505378331</v>
          </cell>
          <cell r="D64">
            <v>8.6433502063887957</v>
          </cell>
          <cell r="E64">
            <v>8.5820597443701345</v>
          </cell>
          <cell r="F64">
            <v>8.1260019006770676</v>
          </cell>
          <cell r="G64">
            <v>9.8871752179249839</v>
          </cell>
        </row>
        <row r="65">
          <cell r="B65" t="str">
            <v>R.O.E.</v>
          </cell>
          <cell r="C65">
            <v>0.59603145469908192</v>
          </cell>
          <cell r="D65">
            <v>0.72088008671217696</v>
          </cell>
          <cell r="E65">
            <v>0.72941106128206112</v>
          </cell>
          <cell r="F65">
            <v>0.45821783172949138</v>
          </cell>
          <cell r="G65">
            <v>0.55140934157732202</v>
          </cell>
        </row>
        <row r="66">
          <cell r="B66" t="str">
            <v>RENTABILIDAD RECURSOS PROPIOS</v>
          </cell>
          <cell r="C66">
            <v>0.59603188013954655</v>
          </cell>
          <cell r="D66">
            <v>0.72088029225504058</v>
          </cell>
          <cell r="E66">
            <v>0.72941210949210311</v>
          </cell>
          <cell r="F66">
            <v>0.45822356654587659</v>
          </cell>
          <cell r="G66">
            <v>0.551411697201039</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4">
          <cell r="B4" t="str">
            <v>INDICE DE SOLVENCIA</v>
          </cell>
          <cell r="J4" t="str">
            <v>INDICE DE CAPITALIZACION NETO</v>
          </cell>
          <cell r="Z4" t="str">
            <v>COBERTURA PATRIMONIAL AJUSTADA</v>
          </cell>
          <cell r="AH4" t="str">
            <v>PROPORCION DEMANDA ENDOGENA DE FONDOS</v>
          </cell>
          <cell r="AP4" t="str">
            <v>% DE ACTIVOS INMOVILIZADOS EN EL TOTAL ACTIVO</v>
          </cell>
          <cell r="AX4" t="str">
            <v>% DE ACTIVOS INMOVILIZADOS EN EL TOTAL ACTIVO</v>
          </cell>
        </row>
        <row r="5">
          <cell r="B5" t="str">
            <v>Agosto-98/Junio-97</v>
          </cell>
          <cell r="J5" t="str">
            <v>Agosto-98/Julio-97</v>
          </cell>
          <cell r="Z5" t="str">
            <v>Agosto-98/Junio-98</v>
          </cell>
          <cell r="AH5" t="str">
            <v>Agosto-98/Agosto-97</v>
          </cell>
          <cell r="AP5" t="str">
            <v>(Expresado en Términos Netos)</v>
          </cell>
          <cell r="AX5" t="str">
            <v>(Expresado en Términos Brutos)</v>
          </cell>
          <cell r="BF5" t="str">
            <v>INTERMEDIACION EN CREDITOS</v>
          </cell>
          <cell r="BN5" t="str">
            <v>INTERMEDIACION EN INVERSIONES</v>
          </cell>
          <cell r="BV5" t="str">
            <v>BANCA UNIVERSAL Y COMERCIAL</v>
          </cell>
        </row>
        <row r="6">
          <cell r="R6" t="str">
            <v>Agosto-98/Junio-98</v>
          </cell>
          <cell r="AB6" t="str">
            <v>COBERTURA</v>
          </cell>
          <cell r="AD6" t="str">
            <v>COBERTURA</v>
          </cell>
          <cell r="AJ6" t="str">
            <v>PROPORCION</v>
          </cell>
          <cell r="AL6" t="str">
            <v>PROPORCION</v>
          </cell>
          <cell r="AP6" t="str">
            <v>Agosto-98/Junio-98</v>
          </cell>
          <cell r="AX6" t="str">
            <v>Agosto-98/Junio-98</v>
          </cell>
          <cell r="BF6" t="str">
            <v>Agosto-98/Junio-98</v>
          </cell>
          <cell r="BN6" t="str">
            <v>Agosto-98/Junio-98</v>
          </cell>
          <cell r="BV6" t="str">
            <v>PRUEBA ACIDA DE LIQUIDEZ</v>
          </cell>
        </row>
        <row r="7">
          <cell r="L7" t="str">
            <v>INDICE DE</v>
          </cell>
          <cell r="N7" t="str">
            <v>INDICE DE</v>
          </cell>
          <cell r="AB7" t="str">
            <v>PATRIMONIAL</v>
          </cell>
          <cell r="AD7" t="str">
            <v>PATRIMONIAL</v>
          </cell>
          <cell r="AJ7" t="str">
            <v xml:space="preserve">DEMANDA </v>
          </cell>
          <cell r="AL7" t="str">
            <v xml:space="preserve">DEMANDA </v>
          </cell>
          <cell r="BV7" t="str">
            <v>Agosto-98/Junio-98</v>
          </cell>
        </row>
        <row r="8">
          <cell r="D8" t="str">
            <v xml:space="preserve">INDICE DE </v>
          </cell>
          <cell r="F8" t="str">
            <v xml:space="preserve">INDICE DE </v>
          </cell>
          <cell r="L8" t="str">
            <v>CAPITALIZACION</v>
          </cell>
          <cell r="N8" t="str">
            <v>CAPITALIZACION</v>
          </cell>
          <cell r="R8" t="str">
            <v>BANCOS</v>
          </cell>
          <cell r="T8" t="str">
            <v>APALANCAMIENTO</v>
          </cell>
          <cell r="V8" t="str">
            <v>APALANCAMIENTO</v>
          </cell>
          <cell r="Z8" t="str">
            <v>BANCOS</v>
          </cell>
          <cell r="AA8" t="str">
            <v>RK</v>
          </cell>
          <cell r="AB8" t="str">
            <v>ACT. INMOV.</v>
          </cell>
          <cell r="AC8" t="str">
            <v>RK</v>
          </cell>
          <cell r="AD8" t="str">
            <v>ACT. INMOV.</v>
          </cell>
          <cell r="AH8" t="str">
            <v>BANCOS</v>
          </cell>
          <cell r="AI8" t="str">
            <v>RK</v>
          </cell>
          <cell r="AJ8" t="str">
            <v>ENDOGENA</v>
          </cell>
          <cell r="AK8" t="str">
            <v>RK</v>
          </cell>
          <cell r="AL8" t="str">
            <v>ENDOGENA</v>
          </cell>
          <cell r="AP8" t="str">
            <v>BANCOS</v>
          </cell>
          <cell r="AR8" t="str">
            <v>% de Activos</v>
          </cell>
          <cell r="AT8" t="str">
            <v>% de Activos</v>
          </cell>
          <cell r="AX8" t="str">
            <v>BANCOS</v>
          </cell>
          <cell r="AZ8" t="str">
            <v>% de Activos</v>
          </cell>
          <cell r="BB8" t="str">
            <v>% de Activos</v>
          </cell>
          <cell r="BF8" t="str">
            <v>BANCOS</v>
          </cell>
          <cell r="BH8" t="str">
            <v>Intermediación</v>
          </cell>
          <cell r="BJ8" t="str">
            <v>Intermediación</v>
          </cell>
          <cell r="BN8" t="str">
            <v>BANCOS</v>
          </cell>
          <cell r="BP8" t="str">
            <v>Intermediación</v>
          </cell>
          <cell r="BR8" t="str">
            <v>Intermediación</v>
          </cell>
          <cell r="BV8" t="str">
            <v>BANCOS</v>
          </cell>
          <cell r="BX8" t="str">
            <v>Prueba Acida</v>
          </cell>
          <cell r="BZ8" t="str">
            <v>Prueba Acida</v>
          </cell>
        </row>
        <row r="9">
          <cell r="B9" t="str">
            <v>BANCOS</v>
          </cell>
          <cell r="C9" t="str">
            <v>RK</v>
          </cell>
          <cell r="D9" t="str">
            <v>SOLVENCIA</v>
          </cell>
          <cell r="E9" t="str">
            <v>RK</v>
          </cell>
          <cell r="F9" t="str">
            <v>SOLVENCIA</v>
          </cell>
          <cell r="J9" t="str">
            <v>BANCOS</v>
          </cell>
          <cell r="K9" t="str">
            <v>RK</v>
          </cell>
          <cell r="L9" t="str">
            <v>NETO</v>
          </cell>
          <cell r="M9" t="str">
            <v>RK</v>
          </cell>
          <cell r="N9" t="str">
            <v>NETO</v>
          </cell>
          <cell r="S9" t="str">
            <v>RK</v>
          </cell>
          <cell r="T9" t="str">
            <v>FINANCIERO</v>
          </cell>
          <cell r="U9" t="str">
            <v>RK</v>
          </cell>
          <cell r="V9" t="str">
            <v>FINANCIERO</v>
          </cell>
          <cell r="AB9" t="str">
            <v>AJUSTADA</v>
          </cell>
          <cell r="AD9" t="str">
            <v>AJUSTADA</v>
          </cell>
          <cell r="AJ9" t="str">
            <v>DE FONDOS</v>
          </cell>
          <cell r="AL9" t="str">
            <v>DE FONDOS</v>
          </cell>
          <cell r="AQ9" t="str">
            <v>RK</v>
          </cell>
          <cell r="AR9" t="str">
            <v>Inmovilizados</v>
          </cell>
          <cell r="AS9" t="str">
            <v>RK</v>
          </cell>
          <cell r="AT9" t="str">
            <v>Inmovilizados</v>
          </cell>
          <cell r="AY9" t="str">
            <v>RK</v>
          </cell>
          <cell r="AZ9" t="str">
            <v>Inmovilizados</v>
          </cell>
          <cell r="BA9" t="str">
            <v>RK</v>
          </cell>
          <cell r="BB9" t="str">
            <v>Inmovilizados</v>
          </cell>
          <cell r="BG9" t="str">
            <v>RK</v>
          </cell>
          <cell r="BH9" t="str">
            <v>en Créditos</v>
          </cell>
          <cell r="BI9" t="str">
            <v>RK</v>
          </cell>
          <cell r="BJ9" t="str">
            <v>en Créditos</v>
          </cell>
          <cell r="BO9" t="str">
            <v>RK</v>
          </cell>
          <cell r="BP9" t="str">
            <v>en Inversiones</v>
          </cell>
          <cell r="BQ9" t="str">
            <v>RK</v>
          </cell>
          <cell r="BR9" t="str">
            <v>en Inversiones</v>
          </cell>
          <cell r="BW9" t="str">
            <v>RK</v>
          </cell>
          <cell r="BX9" t="str">
            <v>de Liquidez</v>
          </cell>
          <cell r="BY9" t="str">
            <v>RK</v>
          </cell>
          <cell r="BZ9" t="str">
            <v>de Liquidez</v>
          </cell>
        </row>
        <row r="10">
          <cell r="C10">
            <v>35976</v>
          </cell>
          <cell r="E10">
            <v>36007</v>
          </cell>
          <cell r="L10">
            <v>35976</v>
          </cell>
          <cell r="N10">
            <v>36006</v>
          </cell>
          <cell r="S10">
            <v>35976</v>
          </cell>
          <cell r="U10">
            <v>35977</v>
          </cell>
          <cell r="AA10">
            <v>35947</v>
          </cell>
          <cell r="AC10">
            <v>36007</v>
          </cell>
          <cell r="AJ10" t="str">
            <v>jun-98/Jun-97</v>
          </cell>
          <cell r="AL10" t="str">
            <v>jul-98/Jul-97</v>
          </cell>
          <cell r="AQ10">
            <v>35947</v>
          </cell>
          <cell r="AS10">
            <v>36006</v>
          </cell>
          <cell r="AY10">
            <v>35947</v>
          </cell>
          <cell r="BA10">
            <v>35977</v>
          </cell>
          <cell r="BG10">
            <v>35947</v>
          </cell>
          <cell r="BI10">
            <v>35977</v>
          </cell>
          <cell r="BO10">
            <v>35947</v>
          </cell>
          <cell r="BQ10">
            <v>35977</v>
          </cell>
          <cell r="BW10">
            <v>35582</v>
          </cell>
          <cell r="BY10">
            <v>35612</v>
          </cell>
        </row>
        <row r="12">
          <cell r="B12" t="str">
            <v>ABN AMRO BANK</v>
          </cell>
          <cell r="C12">
            <v>41</v>
          </cell>
          <cell r="D12">
            <v>4.875591633834845E-2</v>
          </cell>
          <cell r="E12">
            <v>41</v>
          </cell>
          <cell r="F12">
            <v>4.302849107168287E-2</v>
          </cell>
          <cell r="J12" t="str">
            <v>ABN AMRO BANK</v>
          </cell>
          <cell r="K12">
            <v>39</v>
          </cell>
          <cell r="L12">
            <v>2.9453965369778231E-2</v>
          </cell>
          <cell r="M12">
            <v>39</v>
          </cell>
          <cell r="N12">
            <v>2.2455680055248308E-2</v>
          </cell>
          <cell r="R12" t="str">
            <v>ABN AMRO BANK</v>
          </cell>
          <cell r="S12">
            <v>39</v>
          </cell>
          <cell r="T12">
            <v>33.951285928585627</v>
          </cell>
          <cell r="U12">
            <v>39</v>
          </cell>
          <cell r="V12">
            <v>44.532162799775975</v>
          </cell>
          <cell r="Z12" t="str">
            <v>ABN AMRO BANK</v>
          </cell>
          <cell r="AA12">
            <v>37</v>
          </cell>
          <cell r="AB12">
            <v>0.48694261910349684</v>
          </cell>
          <cell r="AC12">
            <v>38</v>
          </cell>
          <cell r="AD12">
            <v>0.32090008687150906</v>
          </cell>
          <cell r="AH12" t="str">
            <v>ABN AMRO BANK</v>
          </cell>
          <cell r="AI12">
            <v>13</v>
          </cell>
          <cell r="AJ12">
            <v>3.9078891392144793E-2</v>
          </cell>
          <cell r="AK12">
            <v>17</v>
          </cell>
          <cell r="AL12">
            <v>5.3337988457149273E-2</v>
          </cell>
          <cell r="AP12" t="str">
            <v>ABN AMRO BANK</v>
          </cell>
          <cell r="AQ12">
            <v>10</v>
          </cell>
          <cell r="AR12">
            <v>4.6976198660537212E-2</v>
          </cell>
          <cell r="AS12">
            <v>14</v>
          </cell>
          <cell r="AT12">
            <v>5.6359034999593272E-2</v>
          </cell>
          <cell r="AX12" t="str">
            <v>ABN AMRO BANK</v>
          </cell>
          <cell r="AY12">
            <v>9</v>
          </cell>
          <cell r="AZ12">
            <v>6.6645828060725332E-2</v>
          </cell>
          <cell r="BA12">
            <v>11</v>
          </cell>
          <cell r="BB12">
            <v>7.7779127857287897E-2</v>
          </cell>
          <cell r="BF12" t="str">
            <v>ABN AMRO BANK</v>
          </cell>
          <cell r="BG12">
            <v>22</v>
          </cell>
          <cell r="BH12">
            <v>0.67644386588672567</v>
          </cell>
          <cell r="BI12">
            <v>8</v>
          </cell>
          <cell r="BJ12">
            <v>0.96760312736049625</v>
          </cell>
          <cell r="BN12" t="str">
            <v>ABN AMRO BANK</v>
          </cell>
          <cell r="BO12">
            <v>7</v>
          </cell>
          <cell r="BP12">
            <v>0.66482272241891249</v>
          </cell>
          <cell r="BQ12">
            <v>4</v>
          </cell>
          <cell r="BR12">
            <v>1.081522145623198</v>
          </cell>
          <cell r="BV12" t="str">
            <v>ABN AMRO BANK</v>
          </cell>
          <cell r="BW12">
            <v>35</v>
          </cell>
          <cell r="BX12">
            <v>0.1447809450034474</v>
          </cell>
          <cell r="BY12">
            <v>36</v>
          </cell>
          <cell r="BZ12">
            <v>0.14945004790100971</v>
          </cell>
        </row>
        <row r="13">
          <cell r="B13" t="str">
            <v>BANCOEX</v>
          </cell>
          <cell r="C13">
            <v>1</v>
          </cell>
          <cell r="D13">
            <v>0.97204244574407994</v>
          </cell>
          <cell r="E13">
            <v>1</v>
          </cell>
          <cell r="F13">
            <v>0.96988185748769562</v>
          </cell>
          <cell r="J13" t="str">
            <v>BANCOEX</v>
          </cell>
          <cell r="K13">
            <v>1</v>
          </cell>
          <cell r="L13">
            <v>0.96098747430221976</v>
          </cell>
          <cell r="M13">
            <v>1</v>
          </cell>
          <cell r="N13">
            <v>0.96527223963720665</v>
          </cell>
          <cell r="R13" t="str">
            <v>BANCOEX</v>
          </cell>
          <cell r="S13">
            <v>1</v>
          </cell>
          <cell r="T13">
            <v>1.04059628948453</v>
          </cell>
          <cell r="U13">
            <v>1</v>
          </cell>
          <cell r="V13">
            <v>1.0359771667895947</v>
          </cell>
          <cell r="Z13" t="str">
            <v>BANCOEX</v>
          </cell>
          <cell r="AA13">
            <v>1</v>
          </cell>
          <cell r="AB13">
            <v>84.49778633647685</v>
          </cell>
          <cell r="AC13">
            <v>1</v>
          </cell>
          <cell r="AD13">
            <v>203.09710330138444</v>
          </cell>
          <cell r="AH13" t="str">
            <v>BANCOEX</v>
          </cell>
          <cell r="AI13">
            <v>41</v>
          </cell>
          <cell r="AJ13" t="str">
            <v>NA</v>
          </cell>
          <cell r="AK13">
            <v>8</v>
          </cell>
          <cell r="AL13">
            <v>4.775458840732192E-3</v>
          </cell>
          <cell r="AP13" t="str">
            <v>BANCOEX</v>
          </cell>
          <cell r="AQ13">
            <v>2</v>
          </cell>
          <cell r="AR13">
            <v>1.1503762262757159E-2</v>
          </cell>
          <cell r="AS13">
            <v>1</v>
          </cell>
          <cell r="AT13">
            <v>4.775458840732192E-3</v>
          </cell>
          <cell r="AX13" t="str">
            <v>BANCOEX</v>
          </cell>
          <cell r="AY13">
            <v>7</v>
          </cell>
          <cell r="AZ13">
            <v>4.2492223718404193E-2</v>
          </cell>
          <cell r="BA13">
            <v>5</v>
          </cell>
          <cell r="BB13">
            <v>4.7649314714027821E-2</v>
          </cell>
          <cell r="BF13" t="str">
            <v>BANCOEX</v>
          </cell>
          <cell r="BG13">
            <v>41</v>
          </cell>
          <cell r="BH13" t="str">
            <v>NA</v>
          </cell>
          <cell r="BI13">
            <v>41</v>
          </cell>
          <cell r="BJ13" t="str">
            <v>NA</v>
          </cell>
          <cell r="BN13" t="str">
            <v>BANCOEX</v>
          </cell>
          <cell r="BO13">
            <v>41</v>
          </cell>
          <cell r="BP13" t="str">
            <v>NA</v>
          </cell>
          <cell r="BQ13">
            <v>41</v>
          </cell>
          <cell r="BR13" t="str">
            <v>NA</v>
          </cell>
          <cell r="BV13" t="str">
            <v>BANCOEX</v>
          </cell>
          <cell r="BW13">
            <v>41</v>
          </cell>
          <cell r="BX13" t="str">
            <v>NA</v>
          </cell>
          <cell r="BY13">
            <v>41</v>
          </cell>
          <cell r="BZ13" t="str">
            <v>NA</v>
          </cell>
        </row>
        <row r="14">
          <cell r="B14" t="str">
            <v xml:space="preserve">BANESCO               </v>
          </cell>
          <cell r="C14">
            <v>25</v>
          </cell>
          <cell r="D14">
            <v>0.12091369826055252</v>
          </cell>
          <cell r="E14">
            <v>26</v>
          </cell>
          <cell r="F14">
            <v>0.12295056590809381</v>
          </cell>
          <cell r="J14" t="str">
            <v xml:space="preserve">BANESCO               </v>
          </cell>
          <cell r="K14">
            <v>22</v>
          </cell>
          <cell r="L14">
            <v>9.2914296556023318E-2</v>
          </cell>
          <cell r="M14">
            <v>23</v>
          </cell>
          <cell r="N14">
            <v>9.3889150098147245E-2</v>
          </cell>
          <cell r="R14" t="str">
            <v xml:space="preserve">BANESCO               </v>
          </cell>
          <cell r="S14">
            <v>22</v>
          </cell>
          <cell r="T14">
            <v>10.762606370237577</v>
          </cell>
          <cell r="U14">
            <v>23</v>
          </cell>
          <cell r="V14">
            <v>10.650857942101378</v>
          </cell>
          <cell r="Z14" t="str">
            <v xml:space="preserve">BANESCO               </v>
          </cell>
          <cell r="AA14">
            <v>34</v>
          </cell>
          <cell r="AB14">
            <v>0.54475736408213116</v>
          </cell>
          <cell r="AC14">
            <v>34</v>
          </cell>
          <cell r="AD14">
            <v>0.53173122191876188</v>
          </cell>
          <cell r="AH14" t="str">
            <v xml:space="preserve">BANESCO               </v>
          </cell>
          <cell r="AI14">
            <v>37</v>
          </cell>
          <cell r="AJ14">
            <v>0.39778098017190766</v>
          </cell>
          <cell r="AK14">
            <v>38</v>
          </cell>
          <cell r="AL14">
            <v>0.55335025688386552</v>
          </cell>
          <cell r="AP14" t="str">
            <v xml:space="preserve">BANESCO               </v>
          </cell>
          <cell r="AQ14">
            <v>39</v>
          </cell>
          <cell r="AR14">
            <v>0.19674093483865904</v>
          </cell>
          <cell r="AS14">
            <v>39</v>
          </cell>
          <cell r="AT14">
            <v>0.20550791686573555</v>
          </cell>
          <cell r="AX14" t="str">
            <v xml:space="preserve">BANESCO               </v>
          </cell>
          <cell r="AY14">
            <v>38</v>
          </cell>
          <cell r="AZ14">
            <v>0.22360249192661383</v>
          </cell>
          <cell r="BA14">
            <v>38</v>
          </cell>
          <cell r="BB14">
            <v>0.2324755795378933</v>
          </cell>
          <cell r="BF14" t="str">
            <v xml:space="preserve">BANESCO               </v>
          </cell>
          <cell r="BG14">
            <v>30</v>
          </cell>
          <cell r="BH14">
            <v>0.51973410334080428</v>
          </cell>
          <cell r="BI14">
            <v>30</v>
          </cell>
          <cell r="BJ14">
            <v>0.52384528518003981</v>
          </cell>
          <cell r="BN14" t="str">
            <v xml:space="preserve">BANESCO               </v>
          </cell>
          <cell r="BO14">
            <v>22</v>
          </cell>
          <cell r="BP14">
            <v>0.22726865684288608</v>
          </cell>
          <cell r="BQ14">
            <v>25</v>
          </cell>
          <cell r="BR14">
            <v>0.2114783564479816</v>
          </cell>
          <cell r="BV14" t="str">
            <v xml:space="preserve">BANESCO               </v>
          </cell>
          <cell r="BW14">
            <v>23</v>
          </cell>
          <cell r="BX14">
            <v>0.19627219074120239</v>
          </cell>
          <cell r="BY14">
            <v>31</v>
          </cell>
          <cell r="BZ14">
            <v>0.18831024722097625</v>
          </cell>
        </row>
        <row r="15">
          <cell r="B15" t="str">
            <v xml:space="preserve">BANFOANDES            </v>
          </cell>
          <cell r="C15">
            <v>33</v>
          </cell>
          <cell r="D15">
            <v>8.3851741383785316E-2</v>
          </cell>
          <cell r="E15">
            <v>33</v>
          </cell>
          <cell r="F15">
            <v>9.3579920505208775E-2</v>
          </cell>
          <cell r="J15" t="str">
            <v xml:space="preserve">BANFOANDES            </v>
          </cell>
          <cell r="K15">
            <v>35</v>
          </cell>
          <cell r="L15">
            <v>5.668015526761716E-2</v>
          </cell>
          <cell r="M15">
            <v>34</v>
          </cell>
          <cell r="N15">
            <v>6.3862177219806526E-2</v>
          </cell>
          <cell r="R15" t="str">
            <v xml:space="preserve">BANFOANDES            </v>
          </cell>
          <cell r="S15">
            <v>35</v>
          </cell>
          <cell r="T15">
            <v>17.642859220806084</v>
          </cell>
          <cell r="U15">
            <v>34</v>
          </cell>
          <cell r="V15">
            <v>15.658720756702531</v>
          </cell>
          <cell r="Z15" t="str">
            <v xml:space="preserve">BANFOANDES            </v>
          </cell>
          <cell r="AA15">
            <v>27</v>
          </cell>
          <cell r="AB15">
            <v>0.84826341952943574</v>
          </cell>
          <cell r="AC15">
            <v>27</v>
          </cell>
          <cell r="AD15">
            <v>0.90769922577617912</v>
          </cell>
          <cell r="AH15" t="str">
            <v xml:space="preserve">BANFOANDES            </v>
          </cell>
          <cell r="AI15">
            <v>17</v>
          </cell>
          <cell r="AJ15">
            <v>5.615141847738557E-2</v>
          </cell>
          <cell r="AK15">
            <v>10</v>
          </cell>
          <cell r="AL15">
            <v>6.9696266837136886E-3</v>
          </cell>
          <cell r="AP15" t="str">
            <v xml:space="preserve">BANFOANDES            </v>
          </cell>
          <cell r="AQ15">
            <v>11</v>
          </cell>
          <cell r="AR15">
            <v>4.8490442090846374E-2</v>
          </cell>
          <cell r="AS15">
            <v>12</v>
          </cell>
          <cell r="AT15">
            <v>5.0796089350048486E-2</v>
          </cell>
          <cell r="AX15" t="str">
            <v xml:space="preserve">BANFOANDES            </v>
          </cell>
          <cell r="AY15">
            <v>13</v>
          </cell>
          <cell r="AZ15">
            <v>7.5657340622655098E-2</v>
          </cell>
          <cell r="BA15">
            <v>15</v>
          </cell>
          <cell r="BB15">
            <v>8.3272949872285798E-2</v>
          </cell>
          <cell r="BF15" t="str">
            <v xml:space="preserve">BANFOANDES            </v>
          </cell>
          <cell r="BG15">
            <v>27</v>
          </cell>
          <cell r="BH15">
            <v>0.59311352202688072</v>
          </cell>
          <cell r="BI15">
            <v>23</v>
          </cell>
          <cell r="BJ15">
            <v>0.6239462177704902</v>
          </cell>
          <cell r="BN15" t="str">
            <v xml:space="preserve">BANFOANDES            </v>
          </cell>
          <cell r="BO15">
            <v>25</v>
          </cell>
          <cell r="BP15">
            <v>0.1553269153917243</v>
          </cell>
          <cell r="BQ15">
            <v>26</v>
          </cell>
          <cell r="BR15">
            <v>0.18006019156754957</v>
          </cell>
          <cell r="BV15" t="str">
            <v xml:space="preserve">BANFOANDES            </v>
          </cell>
          <cell r="BW15">
            <v>12</v>
          </cell>
          <cell r="BX15">
            <v>0.22081869444839325</v>
          </cell>
          <cell r="BY15">
            <v>23</v>
          </cell>
          <cell r="BZ15">
            <v>0.20793847707413204</v>
          </cell>
        </row>
        <row r="16">
          <cell r="B16" t="str">
            <v xml:space="preserve">BANFOCORO             </v>
          </cell>
          <cell r="C16">
            <v>28</v>
          </cell>
          <cell r="D16">
            <v>0.11297608634255464</v>
          </cell>
          <cell r="E16">
            <v>29</v>
          </cell>
          <cell r="F16">
            <v>0.11975029885427504</v>
          </cell>
          <cell r="J16" t="str">
            <v xml:space="preserve">BANFOCORO             </v>
          </cell>
          <cell r="K16">
            <v>30</v>
          </cell>
          <cell r="L16">
            <v>7.4108019992281435E-2</v>
          </cell>
          <cell r="M16">
            <v>30</v>
          </cell>
          <cell r="N16">
            <v>8.0700771041332914E-2</v>
          </cell>
          <cell r="R16" t="str">
            <v xml:space="preserve">BANFOCORO             </v>
          </cell>
          <cell r="S16">
            <v>30</v>
          </cell>
          <cell r="T16">
            <v>13.493816190260553</v>
          </cell>
          <cell r="U16">
            <v>30</v>
          </cell>
          <cell r="V16">
            <v>12.39145533675044</v>
          </cell>
          <cell r="Z16" t="str">
            <v xml:space="preserve">BANFOCORO             </v>
          </cell>
          <cell r="AA16">
            <v>32</v>
          </cell>
          <cell r="AB16">
            <v>0.60060142504894276</v>
          </cell>
          <cell r="AC16">
            <v>30</v>
          </cell>
          <cell r="AD16">
            <v>0.73321930280180769</v>
          </cell>
          <cell r="AH16" t="str">
            <v xml:space="preserve">BANFOCORO             </v>
          </cell>
          <cell r="AI16">
            <v>34</v>
          </cell>
          <cell r="AJ16">
            <v>0.22570876079332056</v>
          </cell>
          <cell r="AK16">
            <v>28</v>
          </cell>
          <cell r="AL16">
            <v>0.13210799547485019</v>
          </cell>
          <cell r="AP16" t="str">
            <v xml:space="preserve">BANFOCORO             </v>
          </cell>
          <cell r="AQ16">
            <v>27</v>
          </cell>
          <cell r="AR16">
            <v>0.11232094732956814</v>
          </cell>
          <cell r="AS16">
            <v>23</v>
          </cell>
          <cell r="AT16">
            <v>9.4607037085988069E-2</v>
          </cell>
          <cell r="AX16" t="str">
            <v xml:space="preserve">BANFOCORO             </v>
          </cell>
          <cell r="AY16">
            <v>29</v>
          </cell>
          <cell r="AZ16">
            <v>0.13955797257950694</v>
          </cell>
          <cell r="BA16">
            <v>26</v>
          </cell>
          <cell r="BB16">
            <v>0.12542133099615385</v>
          </cell>
          <cell r="BF16" t="str">
            <v xml:space="preserve">BANFOCORO             </v>
          </cell>
          <cell r="BG16">
            <v>28</v>
          </cell>
          <cell r="BH16">
            <v>0.53821970084748494</v>
          </cell>
          <cell r="BI16">
            <v>27</v>
          </cell>
          <cell r="BJ16">
            <v>0.5722115888188507</v>
          </cell>
          <cell r="BN16" t="str">
            <v xml:space="preserve">BANFOCORO             </v>
          </cell>
          <cell r="BO16">
            <v>16</v>
          </cell>
          <cell r="BP16">
            <v>0.31248014018536274</v>
          </cell>
          <cell r="BQ16">
            <v>17</v>
          </cell>
          <cell r="BR16">
            <v>0.28349286578174981</v>
          </cell>
          <cell r="BV16" t="str">
            <v xml:space="preserve">BANFOCORO             </v>
          </cell>
          <cell r="BW16">
            <v>34</v>
          </cell>
          <cell r="BX16">
            <v>0.15326633050873434</v>
          </cell>
          <cell r="BY16">
            <v>25</v>
          </cell>
          <cell r="BZ16">
            <v>0.20254452702663125</v>
          </cell>
        </row>
        <row r="17">
          <cell r="B17" t="str">
            <v xml:space="preserve">BRASIL                </v>
          </cell>
          <cell r="C17">
            <v>3</v>
          </cell>
          <cell r="D17">
            <v>0.52039077088894747</v>
          </cell>
          <cell r="E17">
            <v>3</v>
          </cell>
          <cell r="F17">
            <v>0.60340286482908212</v>
          </cell>
          <cell r="J17" t="str">
            <v xml:space="preserve">BRASIL                </v>
          </cell>
          <cell r="K17">
            <v>4</v>
          </cell>
          <cell r="L17">
            <v>0.26157469957530127</v>
          </cell>
          <cell r="M17">
            <v>3</v>
          </cell>
          <cell r="N17">
            <v>0.2981406968517864</v>
          </cell>
          <cell r="R17" t="str">
            <v xml:space="preserve">BRASIL                </v>
          </cell>
          <cell r="S17">
            <v>4</v>
          </cell>
          <cell r="T17">
            <v>3.8229997076308342</v>
          </cell>
          <cell r="U17">
            <v>3</v>
          </cell>
          <cell r="V17">
            <v>3.3541210930258418</v>
          </cell>
          <cell r="Z17" t="str">
            <v xml:space="preserve">BRASIL                </v>
          </cell>
          <cell r="AA17">
            <v>13</v>
          </cell>
          <cell r="AB17">
            <v>1.4034247886861617</v>
          </cell>
          <cell r="AC17">
            <v>15</v>
          </cell>
          <cell r="AD17">
            <v>1.3856152067814029</v>
          </cell>
          <cell r="AH17" t="str">
            <v xml:space="preserve">BRASIL                </v>
          </cell>
          <cell r="AI17">
            <v>2</v>
          </cell>
          <cell r="AJ17">
            <v>-0.2744229470422313</v>
          </cell>
          <cell r="AK17">
            <v>39</v>
          </cell>
          <cell r="AL17">
            <v>1.435549952726128</v>
          </cell>
          <cell r="AP17" t="str">
            <v xml:space="preserve">BRASIL                </v>
          </cell>
          <cell r="AQ17">
            <v>9</v>
          </cell>
          <cell r="AR17">
            <v>3.0185108596207589E-2</v>
          </cell>
          <cell r="AS17">
            <v>11</v>
          </cell>
          <cell r="AT17">
            <v>5.06345159790983E-2</v>
          </cell>
          <cell r="AX17" t="str">
            <v xml:space="preserve">BRASIL                </v>
          </cell>
          <cell r="AY17">
            <v>5</v>
          </cell>
          <cell r="AZ17">
            <v>3.9666127758769786E-2</v>
          </cell>
          <cell r="BA17">
            <v>8</v>
          </cell>
          <cell r="BB17">
            <v>6.1201566219242526E-2</v>
          </cell>
          <cell r="BF17" t="str">
            <v xml:space="preserve">BRASIL                </v>
          </cell>
          <cell r="BG17">
            <v>1</v>
          </cell>
          <cell r="BH17">
            <v>2.781926240120344</v>
          </cell>
          <cell r="BI17">
            <v>1</v>
          </cell>
          <cell r="BJ17">
            <v>3.1148992154888173</v>
          </cell>
          <cell r="BN17" t="str">
            <v xml:space="preserve">BRASIL                </v>
          </cell>
          <cell r="BO17">
            <v>40</v>
          </cell>
          <cell r="BP17">
            <v>0</v>
          </cell>
          <cell r="BQ17">
            <v>40</v>
          </cell>
          <cell r="BR17">
            <v>0</v>
          </cell>
          <cell r="BV17" t="str">
            <v xml:space="preserve">BRASIL                </v>
          </cell>
          <cell r="BW17">
            <v>3</v>
          </cell>
          <cell r="BX17">
            <v>0.34566260243853691</v>
          </cell>
          <cell r="BY17">
            <v>5</v>
          </cell>
          <cell r="BZ17">
            <v>0.31858138829948468</v>
          </cell>
        </row>
        <row r="18">
          <cell r="B18" t="str">
            <v xml:space="preserve">CANARIAS DE VENEZUELA </v>
          </cell>
          <cell r="C18">
            <v>34</v>
          </cell>
          <cell r="D18">
            <v>8.3527214760210022E-2</v>
          </cell>
          <cell r="E18">
            <v>36</v>
          </cell>
          <cell r="F18">
            <v>8.4246947082767989E-2</v>
          </cell>
          <cell r="J18" t="str">
            <v xml:space="preserve">CANARIAS DE VENEZUELA </v>
          </cell>
          <cell r="K18">
            <v>33</v>
          </cell>
          <cell r="L18">
            <v>6.2071775045480969E-2</v>
          </cell>
          <cell r="M18">
            <v>35</v>
          </cell>
          <cell r="N18">
            <v>6.2360473449302602E-2</v>
          </cell>
          <cell r="R18" t="str">
            <v xml:space="preserve">CANARIAS DE VENEZUELA </v>
          </cell>
          <cell r="S18">
            <v>33</v>
          </cell>
          <cell r="T18">
            <v>16.110381880770838</v>
          </cell>
          <cell r="U18">
            <v>35</v>
          </cell>
          <cell r="V18">
            <v>16.035798714917924</v>
          </cell>
          <cell r="Z18" t="str">
            <v xml:space="preserve">CANARIAS DE VENEZUELA </v>
          </cell>
          <cell r="AA18">
            <v>36</v>
          </cell>
          <cell r="AB18">
            <v>0.52382958643702182</v>
          </cell>
          <cell r="AC18">
            <v>36</v>
          </cell>
          <cell r="AD18">
            <v>0.48728238624863507</v>
          </cell>
          <cell r="AH18" t="str">
            <v xml:space="preserve">CANARIAS DE VENEZUELA </v>
          </cell>
          <cell r="AI18">
            <v>25</v>
          </cell>
          <cell r="AJ18">
            <v>8.9435736391494908E-2</v>
          </cell>
          <cell r="AK18">
            <v>23</v>
          </cell>
          <cell r="AL18">
            <v>8.7477964733388411E-2</v>
          </cell>
          <cell r="AP18" t="str">
            <v xml:space="preserve">CANARIAS DE VENEZUELA </v>
          </cell>
          <cell r="AQ18">
            <v>31</v>
          </cell>
          <cell r="AR18">
            <v>0.12131351551768797</v>
          </cell>
          <cell r="AS18">
            <v>30</v>
          </cell>
          <cell r="AT18">
            <v>0.13402288312736077</v>
          </cell>
          <cell r="AX18" t="str">
            <v xml:space="preserve">CANARIAS DE VENEZUELA </v>
          </cell>
          <cell r="AY18">
            <v>27</v>
          </cell>
          <cell r="AZ18">
            <v>0.13054217075208374</v>
          </cell>
          <cell r="BA18">
            <v>28</v>
          </cell>
          <cell r="BB18">
            <v>0.14453873140440304</v>
          </cell>
          <cell r="BF18" t="str">
            <v xml:space="preserve">CANARIAS DE VENEZUELA </v>
          </cell>
          <cell r="BG18">
            <v>21</v>
          </cell>
          <cell r="BH18">
            <v>0.67904490389372818</v>
          </cell>
          <cell r="BI18">
            <v>20</v>
          </cell>
          <cell r="BJ18">
            <v>0.67812871037918854</v>
          </cell>
          <cell r="BN18" t="str">
            <v xml:space="preserve">CANARIAS DE VENEZUELA </v>
          </cell>
          <cell r="BO18">
            <v>39</v>
          </cell>
          <cell r="BP18">
            <v>3.1222154149445465E-2</v>
          </cell>
          <cell r="BQ18">
            <v>38</v>
          </cell>
          <cell r="BR18">
            <v>2.9197850448359996E-2</v>
          </cell>
          <cell r="BV18" t="str">
            <v xml:space="preserve">CANARIAS DE VENEZUELA </v>
          </cell>
          <cell r="BW18">
            <v>15</v>
          </cell>
          <cell r="BX18">
            <v>0.21599265492999964</v>
          </cell>
          <cell r="BY18">
            <v>10</v>
          </cell>
          <cell r="BZ18">
            <v>0.26158814906677369</v>
          </cell>
        </row>
        <row r="19">
          <cell r="B19" t="str">
            <v>CAPITAL</v>
          </cell>
          <cell r="C19">
            <v>38</v>
          </cell>
          <cell r="D19">
            <v>6.8895240490018925E-2</v>
          </cell>
          <cell r="E19">
            <v>39</v>
          </cell>
          <cell r="F19">
            <v>7.0925002352965116E-2</v>
          </cell>
          <cell r="J19" t="str">
            <v>CAPITAL</v>
          </cell>
          <cell r="K19">
            <v>37</v>
          </cell>
          <cell r="L19">
            <v>4.8995559931887929E-2</v>
          </cell>
          <cell r="M19">
            <v>37</v>
          </cell>
          <cell r="N19">
            <v>5.139917520752272E-2</v>
          </cell>
          <cell r="R19" t="str">
            <v>CAPITAL</v>
          </cell>
          <cell r="S19">
            <v>37</v>
          </cell>
          <cell r="T19">
            <v>20.410012690745209</v>
          </cell>
          <cell r="U19">
            <v>37</v>
          </cell>
          <cell r="V19">
            <v>19.455565112913355</v>
          </cell>
          <cell r="Z19" t="str">
            <v>CAPITAL</v>
          </cell>
          <cell r="AA19">
            <v>28</v>
          </cell>
          <cell r="AB19">
            <v>0.74080175631482026</v>
          </cell>
          <cell r="AC19">
            <v>28</v>
          </cell>
          <cell r="AD19">
            <v>0.90516463643217027</v>
          </cell>
          <cell r="AH19" t="str">
            <v>CAPITAL</v>
          </cell>
          <cell r="AI19">
            <v>20</v>
          </cell>
          <cell r="AJ19">
            <v>7.6578344338919052E-2</v>
          </cell>
          <cell r="AK19">
            <v>12</v>
          </cell>
          <cell r="AL19">
            <v>3.06770802605877E-2</v>
          </cell>
          <cell r="AP19" t="str">
            <v>CAPITAL</v>
          </cell>
          <cell r="AQ19">
            <v>12</v>
          </cell>
          <cell r="AR19">
            <v>5.4392982753716679E-2</v>
          </cell>
          <cell r="AS19">
            <v>9</v>
          </cell>
          <cell r="AT19">
            <v>4.3771475069172214E-2</v>
          </cell>
          <cell r="AX19" t="str">
            <v>CAPITAL</v>
          </cell>
          <cell r="AY19">
            <v>14</v>
          </cell>
          <cell r="AZ19">
            <v>8.34534177755724E-2</v>
          </cell>
          <cell r="BA19">
            <v>9</v>
          </cell>
          <cell r="BB19">
            <v>7.2834903196101641E-2</v>
          </cell>
          <cell r="BF19" t="str">
            <v>CAPITAL</v>
          </cell>
          <cell r="BG19">
            <v>38</v>
          </cell>
          <cell r="BH19">
            <v>0.19912345038796686</v>
          </cell>
          <cell r="BI19">
            <v>38</v>
          </cell>
          <cell r="BJ19">
            <v>0.19718325448012011</v>
          </cell>
          <cell r="BN19" t="str">
            <v>CAPITAL</v>
          </cell>
          <cell r="BO19">
            <v>10</v>
          </cell>
          <cell r="BP19">
            <v>0.47089432439635626</v>
          </cell>
          <cell r="BQ19">
            <v>11</v>
          </cell>
          <cell r="BR19">
            <v>0.43941279916524478</v>
          </cell>
          <cell r="BV19" t="str">
            <v>CAPITAL</v>
          </cell>
          <cell r="BW19">
            <v>19</v>
          </cell>
          <cell r="BX19">
            <v>0.20568461562880302</v>
          </cell>
          <cell r="BY19">
            <v>28</v>
          </cell>
          <cell r="BZ19">
            <v>0.19427052384471535</v>
          </cell>
        </row>
        <row r="20">
          <cell r="B20" t="str">
            <v>CARACAS</v>
          </cell>
          <cell r="C20">
            <v>23</v>
          </cell>
          <cell r="D20">
            <v>0.12360307770457647</v>
          </cell>
          <cell r="E20">
            <v>28</v>
          </cell>
          <cell r="F20">
            <v>0.11993894735495726</v>
          </cell>
          <cell r="J20" t="str">
            <v>CARACAS</v>
          </cell>
          <cell r="K20">
            <v>19</v>
          </cell>
          <cell r="L20">
            <v>9.9481350034246643E-2</v>
          </cell>
          <cell r="M20">
            <v>21</v>
          </cell>
          <cell r="N20">
            <v>9.7502274315651269E-2</v>
          </cell>
          <cell r="R20" t="str">
            <v>CARACAS</v>
          </cell>
          <cell r="S20">
            <v>19</v>
          </cell>
          <cell r="T20">
            <v>10.052135396792949</v>
          </cell>
          <cell r="U20">
            <v>21</v>
          </cell>
          <cell r="V20">
            <v>10.256171017740844</v>
          </cell>
          <cell r="Z20" t="str">
            <v>CARACAS</v>
          </cell>
          <cell r="AA20">
            <v>14</v>
          </cell>
          <cell r="AB20">
            <v>1.3698956515885783</v>
          </cell>
          <cell r="AC20">
            <v>17</v>
          </cell>
          <cell r="AD20">
            <v>1.3196006396617361</v>
          </cell>
          <cell r="AH20" t="str">
            <v>CARACAS</v>
          </cell>
          <cell r="AI20">
            <v>19</v>
          </cell>
          <cell r="AJ20">
            <v>7.0346034812561645E-2</v>
          </cell>
          <cell r="AK20">
            <v>20</v>
          </cell>
          <cell r="AL20">
            <v>6.7972851360737288E-2</v>
          </cell>
          <cell r="AP20" t="str">
            <v>CARACAS</v>
          </cell>
          <cell r="AQ20">
            <v>17</v>
          </cell>
          <cell r="AR20">
            <v>6.197450794750043E-2</v>
          </cell>
          <cell r="AS20">
            <v>16</v>
          </cell>
          <cell r="AT20">
            <v>6.5124992082528949E-2</v>
          </cell>
          <cell r="AX20" t="str">
            <v>CARACAS</v>
          </cell>
          <cell r="AY20">
            <v>15</v>
          </cell>
          <cell r="AZ20">
            <v>8.5479888698486939E-2</v>
          </cell>
          <cell r="BA20">
            <v>18</v>
          </cell>
          <cell r="BB20">
            <v>8.9178977305994653E-2</v>
          </cell>
          <cell r="BF20" t="str">
            <v>CARACAS</v>
          </cell>
          <cell r="BG20">
            <v>8</v>
          </cell>
          <cell r="BH20">
            <v>0.89448165982239136</v>
          </cell>
          <cell r="BI20">
            <v>11</v>
          </cell>
          <cell r="BJ20">
            <v>0.83921202784775539</v>
          </cell>
          <cell r="BN20" t="str">
            <v>CARACAS</v>
          </cell>
          <cell r="BO20">
            <v>33</v>
          </cell>
          <cell r="BP20">
            <v>6.7223043062833873E-2</v>
          </cell>
          <cell r="BQ20">
            <v>29</v>
          </cell>
          <cell r="BR20">
            <v>0.12274690060868716</v>
          </cell>
          <cell r="BV20" t="str">
            <v>CARACAS</v>
          </cell>
          <cell r="BW20">
            <v>30</v>
          </cell>
          <cell r="BX20">
            <v>0.17716656797017163</v>
          </cell>
          <cell r="BY20">
            <v>26</v>
          </cell>
          <cell r="BZ20">
            <v>0.2020589576844771</v>
          </cell>
        </row>
        <row r="21">
          <cell r="B21" t="str">
            <v xml:space="preserve">CARIBE                </v>
          </cell>
          <cell r="C21">
            <v>19</v>
          </cell>
          <cell r="D21">
            <v>0.12937162014827383</v>
          </cell>
          <cell r="E21">
            <v>20</v>
          </cell>
          <cell r="F21">
            <v>0.13784519400925255</v>
          </cell>
          <cell r="J21" t="str">
            <v xml:space="preserve">CARIBE                </v>
          </cell>
          <cell r="K21">
            <v>13</v>
          </cell>
          <cell r="L21">
            <v>0.11550373413419952</v>
          </cell>
          <cell r="M21">
            <v>14</v>
          </cell>
          <cell r="N21">
            <v>0.12311618554019677</v>
          </cell>
          <cell r="R21" t="str">
            <v xml:space="preserve">CARIBE                </v>
          </cell>
          <cell r="S21">
            <v>13</v>
          </cell>
          <cell r="T21">
            <v>8.6577287521989277</v>
          </cell>
          <cell r="U21">
            <v>14</v>
          </cell>
          <cell r="V21">
            <v>8.1224088905313376</v>
          </cell>
          <cell r="Z21" t="str">
            <v xml:space="preserve">CARIBE                </v>
          </cell>
          <cell r="AA21">
            <v>15</v>
          </cell>
          <cell r="AB21">
            <v>1.3221433934178561</v>
          </cell>
          <cell r="AC21">
            <v>14</v>
          </cell>
          <cell r="AD21">
            <v>1.3970629920642299</v>
          </cell>
          <cell r="AH21" t="str">
            <v xml:space="preserve">CARIBE                </v>
          </cell>
          <cell r="AI21">
            <v>31</v>
          </cell>
          <cell r="AJ21">
            <v>0.15625086996196902</v>
          </cell>
          <cell r="AK21">
            <v>31</v>
          </cell>
          <cell r="AL21">
            <v>0.15011500667839639</v>
          </cell>
          <cell r="AP21" t="str">
            <v xml:space="preserve">CARIBE                </v>
          </cell>
          <cell r="AQ21">
            <v>24</v>
          </cell>
          <cell r="AR21">
            <v>9.2912001205640027E-2</v>
          </cell>
          <cell r="AS21">
            <v>22</v>
          </cell>
          <cell r="AT21">
            <v>9.3814883384993886E-2</v>
          </cell>
          <cell r="AX21" t="str">
            <v xml:space="preserve">CARIBE                </v>
          </cell>
          <cell r="AY21">
            <v>25</v>
          </cell>
          <cell r="AZ21">
            <v>0.11905647998068153</v>
          </cell>
          <cell r="BA21">
            <v>22</v>
          </cell>
          <cell r="BB21">
            <v>0.12148898297501559</v>
          </cell>
          <cell r="BF21" t="str">
            <v xml:space="preserve">CARIBE                </v>
          </cell>
          <cell r="BG21">
            <v>12</v>
          </cell>
          <cell r="BH21">
            <v>0.82552533587147936</v>
          </cell>
          <cell r="BI21">
            <v>12</v>
          </cell>
          <cell r="BJ21">
            <v>0.82972945247825836</v>
          </cell>
          <cell r="BN21" t="str">
            <v xml:space="preserve">CARIBE                </v>
          </cell>
          <cell r="BO21">
            <v>36</v>
          </cell>
          <cell r="BP21">
            <v>5.9272456288928098E-2</v>
          </cell>
          <cell r="BQ21">
            <v>36</v>
          </cell>
          <cell r="BR21">
            <v>5.4254447139397539E-2</v>
          </cell>
          <cell r="BV21" t="str">
            <v xml:space="preserve">CARIBE                </v>
          </cell>
          <cell r="BW21">
            <v>13</v>
          </cell>
          <cell r="BX21">
            <v>0.22029919812898768</v>
          </cell>
          <cell r="BY21">
            <v>9</v>
          </cell>
          <cell r="BZ21">
            <v>0.26816381666952821</v>
          </cell>
        </row>
        <row r="22">
          <cell r="B22" t="str">
            <v xml:space="preserve">CARONI                </v>
          </cell>
          <cell r="C22">
            <v>20</v>
          </cell>
          <cell r="D22">
            <v>0.12896390798178781</v>
          </cell>
          <cell r="E22">
            <v>17</v>
          </cell>
          <cell r="F22">
            <v>0.14831046713587301</v>
          </cell>
          <cell r="J22" t="str">
            <v xml:space="preserve">CARONI                </v>
          </cell>
          <cell r="K22">
            <v>17</v>
          </cell>
          <cell r="L22">
            <v>0.10633828812205431</v>
          </cell>
          <cell r="M22">
            <v>15</v>
          </cell>
          <cell r="N22">
            <v>0.12217803649859903</v>
          </cell>
          <cell r="R22" t="str">
            <v xml:space="preserve">CARONI                </v>
          </cell>
          <cell r="S22">
            <v>17</v>
          </cell>
          <cell r="T22">
            <v>9.4039505211162258</v>
          </cell>
          <cell r="U22">
            <v>15</v>
          </cell>
          <cell r="V22">
            <v>8.1847771388228736</v>
          </cell>
          <cell r="Z22" t="str">
            <v xml:space="preserve">CARONI                </v>
          </cell>
          <cell r="AA22">
            <v>17</v>
          </cell>
          <cell r="AB22">
            <v>1.2538859988870648</v>
          </cell>
          <cell r="AC22">
            <v>16</v>
          </cell>
          <cell r="AD22">
            <v>1.3275626721594207</v>
          </cell>
          <cell r="AH22" t="str">
            <v xml:space="preserve">CARONI                </v>
          </cell>
          <cell r="AI22">
            <v>27</v>
          </cell>
          <cell r="AJ22">
            <v>9.5146821923945663E-2</v>
          </cell>
          <cell r="AK22">
            <v>22</v>
          </cell>
          <cell r="AL22">
            <v>8.0941455002484314E-2</v>
          </cell>
          <cell r="AP22" t="str">
            <v xml:space="preserve">CARONI                </v>
          </cell>
          <cell r="AQ22">
            <v>19</v>
          </cell>
          <cell r="AR22">
            <v>7.989396912045349E-2</v>
          </cell>
          <cell r="AS22">
            <v>20</v>
          </cell>
          <cell r="AT22">
            <v>8.761176772484254E-2</v>
          </cell>
          <cell r="AX22" t="str">
            <v xml:space="preserve">CARONI                </v>
          </cell>
          <cell r="AY22">
            <v>20</v>
          </cell>
          <cell r="AZ22">
            <v>0.10394845630487422</v>
          </cell>
          <cell r="BA22">
            <v>20</v>
          </cell>
          <cell r="BB22">
            <v>0.11461050212033216</v>
          </cell>
          <cell r="BF22" t="str">
            <v xml:space="preserve">CARONI                </v>
          </cell>
          <cell r="BG22">
            <v>34</v>
          </cell>
          <cell r="BH22">
            <v>0.38287969085156659</v>
          </cell>
          <cell r="BI22">
            <v>33</v>
          </cell>
          <cell r="BJ22">
            <v>0.424624550183472</v>
          </cell>
          <cell r="BN22" t="str">
            <v xml:space="preserve">CARONI                </v>
          </cell>
          <cell r="BO22">
            <v>8</v>
          </cell>
          <cell r="BP22">
            <v>0.62255866558535233</v>
          </cell>
          <cell r="BQ22">
            <v>9</v>
          </cell>
          <cell r="BR22">
            <v>0.61275126100470756</v>
          </cell>
          <cell r="BV22" t="str">
            <v xml:space="preserve">CARONI                </v>
          </cell>
          <cell r="BW22">
            <v>32</v>
          </cell>
          <cell r="BX22">
            <v>0.15518413057605143</v>
          </cell>
          <cell r="BY22">
            <v>35</v>
          </cell>
          <cell r="BZ22">
            <v>0.15577340601516423</v>
          </cell>
        </row>
        <row r="23">
          <cell r="B23" t="str">
            <v xml:space="preserve">CITIBANK              </v>
          </cell>
          <cell r="C23">
            <v>15</v>
          </cell>
          <cell r="D23">
            <v>0.14153988212982033</v>
          </cell>
          <cell r="E23">
            <v>16</v>
          </cell>
          <cell r="F23">
            <v>0.15038414334237174</v>
          </cell>
          <cell r="J23" t="str">
            <v xml:space="preserve">CITIBANK              </v>
          </cell>
          <cell r="K23">
            <v>12</v>
          </cell>
          <cell r="L23">
            <v>0.12061614016556868</v>
          </cell>
          <cell r="M23">
            <v>12</v>
          </cell>
          <cell r="N23">
            <v>0.12827618573195132</v>
          </cell>
          <cell r="R23" t="str">
            <v xml:space="preserve">CITIBANK              </v>
          </cell>
          <cell r="S23">
            <v>12</v>
          </cell>
          <cell r="T23">
            <v>8.2907643921228882</v>
          </cell>
          <cell r="U23">
            <v>12</v>
          </cell>
          <cell r="V23">
            <v>7.7956792548355116</v>
          </cell>
          <cell r="Z23" t="str">
            <v xml:space="preserve">CITIBANK              </v>
          </cell>
          <cell r="AA23">
            <v>10</v>
          </cell>
          <cell r="AB23">
            <v>1.8989553156422672</v>
          </cell>
          <cell r="AC23">
            <v>11</v>
          </cell>
          <cell r="AD23">
            <v>1.8699084547335068</v>
          </cell>
          <cell r="AH23" t="str">
            <v xml:space="preserve">CITIBANK              </v>
          </cell>
          <cell r="AI23">
            <v>18</v>
          </cell>
          <cell r="AJ23">
            <v>6.2252414401760006E-2</v>
          </cell>
          <cell r="AK23">
            <v>19</v>
          </cell>
          <cell r="AL23">
            <v>6.5513698753650165E-2</v>
          </cell>
          <cell r="AP23" t="str">
            <v xml:space="preserve">CITIBANK              </v>
          </cell>
          <cell r="AQ23">
            <v>13</v>
          </cell>
          <cell r="AR23">
            <v>5.5082227705610054E-2</v>
          </cell>
          <cell r="AS23">
            <v>15</v>
          </cell>
          <cell r="AT23">
            <v>6.0992802598197504E-2</v>
          </cell>
          <cell r="AX23" t="str">
            <v xml:space="preserve">CITIBANK              </v>
          </cell>
          <cell r="AY23">
            <v>12</v>
          </cell>
          <cell r="AZ23">
            <v>7.4965336378652853E-2</v>
          </cell>
          <cell r="BA23">
            <v>14</v>
          </cell>
          <cell r="BB23">
            <v>8.1311472667744203E-2</v>
          </cell>
          <cell r="BF23" t="str">
            <v xml:space="preserve">CITIBANK              </v>
          </cell>
          <cell r="BG23">
            <v>14</v>
          </cell>
          <cell r="BH23">
            <v>0.80758685459941593</v>
          </cell>
          <cell r="BI23">
            <v>10</v>
          </cell>
          <cell r="BJ23">
            <v>0.84064542957932697</v>
          </cell>
          <cell r="BN23" t="str">
            <v xml:space="preserve">CITIBANK              </v>
          </cell>
          <cell r="BO23">
            <v>27</v>
          </cell>
          <cell r="BP23">
            <v>0.14891641792624702</v>
          </cell>
          <cell r="BQ23">
            <v>31</v>
          </cell>
          <cell r="BR23">
            <v>0.11619206878178179</v>
          </cell>
          <cell r="BV23" t="str">
            <v xml:space="preserve">CITIBANK              </v>
          </cell>
          <cell r="BW23">
            <v>9</v>
          </cell>
          <cell r="BX23">
            <v>0.24988933892242712</v>
          </cell>
          <cell r="BY23">
            <v>8</v>
          </cell>
          <cell r="BZ23">
            <v>0.27079175034939396</v>
          </cell>
        </row>
        <row r="24">
          <cell r="B24" t="str">
            <v xml:space="preserve">CONFEDERADO           </v>
          </cell>
          <cell r="C24">
            <v>27</v>
          </cell>
          <cell r="D24">
            <v>0.11463504338093045</v>
          </cell>
          <cell r="E24">
            <v>25</v>
          </cell>
          <cell r="F24">
            <v>0.12724901518218143</v>
          </cell>
          <cell r="J24" t="str">
            <v xml:space="preserve">CONFEDERADO           </v>
          </cell>
          <cell r="K24">
            <v>31</v>
          </cell>
          <cell r="L24">
            <v>7.070326874592027E-2</v>
          </cell>
          <cell r="M24">
            <v>31</v>
          </cell>
          <cell r="N24">
            <v>7.8544055236639779E-2</v>
          </cell>
          <cell r="R24" t="str">
            <v xml:space="preserve">CONFEDERADO           </v>
          </cell>
          <cell r="S24">
            <v>31</v>
          </cell>
          <cell r="T24">
            <v>14.143617653571386</v>
          </cell>
          <cell r="U24">
            <v>31</v>
          </cell>
          <cell r="V24">
            <v>12.731708300356678</v>
          </cell>
          <cell r="Z24" t="str">
            <v xml:space="preserve">CONFEDERADO           </v>
          </cell>
          <cell r="AA24">
            <v>35</v>
          </cell>
          <cell r="AB24">
            <v>0.53713907261552873</v>
          </cell>
          <cell r="AC24">
            <v>35</v>
          </cell>
          <cell r="AD24">
            <v>0.51157825266240664</v>
          </cell>
          <cell r="AH24" t="str">
            <v xml:space="preserve">CONFEDERADO           </v>
          </cell>
          <cell r="AI24">
            <v>10</v>
          </cell>
          <cell r="AJ24">
            <v>2.8422460125202966E-2</v>
          </cell>
          <cell r="AK24">
            <v>21</v>
          </cell>
          <cell r="AL24">
            <v>7.8857236765930719E-2</v>
          </cell>
          <cell r="AP24" t="str">
            <v xml:space="preserve">CONFEDERADO           </v>
          </cell>
          <cell r="AQ24">
            <v>29</v>
          </cell>
          <cell r="AR24">
            <v>0.11836756072741958</v>
          </cell>
          <cell r="AS24">
            <v>31</v>
          </cell>
          <cell r="AT24">
            <v>0.14692213914558291</v>
          </cell>
          <cell r="AX24" t="str">
            <v xml:space="preserve">CONFEDERADO           </v>
          </cell>
          <cell r="AY24">
            <v>28</v>
          </cell>
          <cell r="AZ24">
            <v>0.13536656971635677</v>
          </cell>
          <cell r="BA24">
            <v>31</v>
          </cell>
          <cell r="BB24">
            <v>0.16573920795603639</v>
          </cell>
          <cell r="BF24" t="str">
            <v xml:space="preserve">CONFEDERADO           </v>
          </cell>
          <cell r="BG24">
            <v>19</v>
          </cell>
          <cell r="BH24">
            <v>0.68306801471430345</v>
          </cell>
          <cell r="BI24">
            <v>19</v>
          </cell>
          <cell r="BJ24">
            <v>0.68036072048830254</v>
          </cell>
          <cell r="BN24" t="str">
            <v xml:space="preserve">CONFEDERADO           </v>
          </cell>
          <cell r="BO24">
            <v>35</v>
          </cell>
          <cell r="BP24">
            <v>6.6198331584902723E-2</v>
          </cell>
          <cell r="BQ24">
            <v>35</v>
          </cell>
          <cell r="BR24">
            <v>7.241608609124521E-2</v>
          </cell>
          <cell r="BV24" t="str">
            <v xml:space="preserve">CONFEDERADO           </v>
          </cell>
          <cell r="BW24">
            <v>7</v>
          </cell>
          <cell r="BX24">
            <v>0.25178301910567624</v>
          </cell>
          <cell r="BY24">
            <v>7</v>
          </cell>
          <cell r="BZ24">
            <v>0.27232778023811133</v>
          </cell>
        </row>
        <row r="25">
          <cell r="B25" t="str">
            <v>CORP BANCA</v>
          </cell>
          <cell r="C25">
            <v>11</v>
          </cell>
          <cell r="D25">
            <v>0.16993323739884347</v>
          </cell>
          <cell r="E25">
            <v>12</v>
          </cell>
          <cell r="F25">
            <v>0.1667203920529006</v>
          </cell>
          <cell r="J25" t="str">
            <v>CORP BANCA</v>
          </cell>
          <cell r="K25">
            <v>23</v>
          </cell>
          <cell r="L25">
            <v>8.7079977174583129E-2</v>
          </cell>
          <cell r="M25">
            <v>27</v>
          </cell>
          <cell r="N25">
            <v>8.7620237311553523E-2</v>
          </cell>
          <cell r="R25" t="str">
            <v>CORP BANCA</v>
          </cell>
          <cell r="S25">
            <v>23</v>
          </cell>
          <cell r="T25">
            <v>11.483696165826277</v>
          </cell>
          <cell r="U25">
            <v>27</v>
          </cell>
          <cell r="V25">
            <v>11.412888513920299</v>
          </cell>
          <cell r="Z25" t="str">
            <v>CORP BANCA</v>
          </cell>
          <cell r="AA25">
            <v>38</v>
          </cell>
          <cell r="AB25">
            <v>0.4350846862461813</v>
          </cell>
          <cell r="AC25">
            <v>37</v>
          </cell>
          <cell r="AD25">
            <v>0.46636218221302944</v>
          </cell>
          <cell r="AH25" t="str">
            <v>CORP BANCA</v>
          </cell>
          <cell r="AI25">
            <v>1</v>
          </cell>
          <cell r="AJ25">
            <v>-1.4637990397548468</v>
          </cell>
          <cell r="AK25">
            <v>1</v>
          </cell>
          <cell r="AL25">
            <v>-2.3820352141717325</v>
          </cell>
          <cell r="AP25" t="str">
            <v>CORP BANCA</v>
          </cell>
          <cell r="AQ25">
            <v>38</v>
          </cell>
          <cell r="AR25">
            <v>0.18916288533839407</v>
          </cell>
          <cell r="AS25">
            <v>36</v>
          </cell>
          <cell r="AT25">
            <v>0.17251587189884129</v>
          </cell>
          <cell r="AX25" t="str">
            <v>CORP BANCA</v>
          </cell>
          <cell r="AY25">
            <v>37</v>
          </cell>
          <cell r="AZ25">
            <v>0.20970815504507445</v>
          </cell>
          <cell r="BA25">
            <v>33</v>
          </cell>
          <cell r="BB25">
            <v>0.19385892187317696</v>
          </cell>
          <cell r="BF25" t="str">
            <v>CORP BANCA</v>
          </cell>
          <cell r="BG25">
            <v>17</v>
          </cell>
          <cell r="BH25">
            <v>0.73658223242036291</v>
          </cell>
          <cell r="BI25">
            <v>17</v>
          </cell>
          <cell r="BJ25">
            <v>0.70778026951128359</v>
          </cell>
          <cell r="BN25" t="str">
            <v>CORP BANCA</v>
          </cell>
          <cell r="BO25">
            <v>21</v>
          </cell>
          <cell r="BP25">
            <v>0.22893423912291874</v>
          </cell>
          <cell r="BQ25">
            <v>20</v>
          </cell>
          <cell r="BR25">
            <v>0.23694003688945112</v>
          </cell>
          <cell r="BV25" t="str">
            <v>CORPBANCA</v>
          </cell>
          <cell r="BW25">
            <v>21</v>
          </cell>
          <cell r="BX25">
            <v>0.20132951852835049</v>
          </cell>
          <cell r="BY25">
            <v>17</v>
          </cell>
          <cell r="BZ25">
            <v>0.22505864983547633</v>
          </cell>
        </row>
        <row r="26">
          <cell r="B26" t="str">
            <v>EUROBANK</v>
          </cell>
          <cell r="C26">
            <v>4</v>
          </cell>
          <cell r="D26">
            <v>0.40193537393612727</v>
          </cell>
          <cell r="E26">
            <v>4</v>
          </cell>
          <cell r="F26">
            <v>0.34544867566293114</v>
          </cell>
          <cell r="J26" t="str">
            <v>EUROBANK</v>
          </cell>
          <cell r="K26">
            <v>3</v>
          </cell>
          <cell r="L26">
            <v>0.33118375450463206</v>
          </cell>
          <cell r="M26">
            <v>5</v>
          </cell>
          <cell r="N26">
            <v>0.26794453185691691</v>
          </cell>
          <cell r="R26" t="str">
            <v>EUROBANK</v>
          </cell>
          <cell r="S26">
            <v>3</v>
          </cell>
          <cell r="T26">
            <v>3.0194717778224041</v>
          </cell>
          <cell r="U26">
            <v>5</v>
          </cell>
          <cell r="V26">
            <v>3.7321157221226766</v>
          </cell>
          <cell r="Z26" t="str">
            <v>EUROBANK</v>
          </cell>
          <cell r="AA26">
            <v>11</v>
          </cell>
          <cell r="AB26">
            <v>1.8814334891270885</v>
          </cell>
          <cell r="AC26">
            <v>19</v>
          </cell>
          <cell r="AD26">
            <v>1.1942727076989326</v>
          </cell>
          <cell r="AH26" t="str">
            <v>EUROBANK</v>
          </cell>
          <cell r="AI26">
            <v>21</v>
          </cell>
          <cell r="AJ26">
            <v>8.1160839288818884E-2</v>
          </cell>
          <cell r="AK26">
            <v>37</v>
          </cell>
          <cell r="AL26">
            <v>0.37168126402698326</v>
          </cell>
          <cell r="AP26" t="str">
            <v>EUROBANK</v>
          </cell>
          <cell r="AQ26">
            <v>40</v>
          </cell>
          <cell r="AR26">
            <v>0.21363251810863085</v>
          </cell>
          <cell r="AS26">
            <v>41</v>
          </cell>
          <cell r="AT26">
            <v>0.2892544336280824</v>
          </cell>
          <cell r="AX26" t="str">
            <v>EUROBANK</v>
          </cell>
          <cell r="AY26">
            <v>39</v>
          </cell>
          <cell r="AZ26">
            <v>0.23051846138668913</v>
          </cell>
          <cell r="BA26">
            <v>41</v>
          </cell>
          <cell r="BB26">
            <v>0.30563149887324265</v>
          </cell>
          <cell r="BF26" t="str">
            <v>EUROBANK</v>
          </cell>
          <cell r="BG26">
            <v>7</v>
          </cell>
          <cell r="BH26">
            <v>0.89816535237231343</v>
          </cell>
          <cell r="BI26">
            <v>31</v>
          </cell>
          <cell r="BJ26">
            <v>0.48078076534197045</v>
          </cell>
          <cell r="BN26" t="str">
            <v>EUROBANK</v>
          </cell>
          <cell r="BO26">
            <v>3</v>
          </cell>
          <cell r="BP26">
            <v>1.068916328949101</v>
          </cell>
          <cell r="BQ26">
            <v>2</v>
          </cell>
          <cell r="BR26">
            <v>1.4135005912292424</v>
          </cell>
          <cell r="BV26" t="str">
            <v>EUROBANK</v>
          </cell>
          <cell r="BW26">
            <v>39</v>
          </cell>
          <cell r="BX26">
            <v>6.5954446011527307E-2</v>
          </cell>
          <cell r="BY26">
            <v>37</v>
          </cell>
          <cell r="BZ26">
            <v>0.13833468915024749</v>
          </cell>
        </row>
        <row r="27">
          <cell r="B27" t="str">
            <v xml:space="preserve">EXTERIOR              </v>
          </cell>
          <cell r="C27">
            <v>16</v>
          </cell>
          <cell r="D27">
            <v>0.13206906995984038</v>
          </cell>
          <cell r="E27">
            <v>15</v>
          </cell>
          <cell r="F27">
            <v>0.15224480372650911</v>
          </cell>
          <cell r="J27" t="str">
            <v xml:space="preserve">EXTERIOR              </v>
          </cell>
          <cell r="K27">
            <v>14</v>
          </cell>
          <cell r="L27">
            <v>0.1081501258786971</v>
          </cell>
          <cell r="M27">
            <v>13</v>
          </cell>
          <cell r="N27">
            <v>0.12477925269945131</v>
          </cell>
          <cell r="R27" t="str">
            <v xml:space="preserve">EXTERIOR              </v>
          </cell>
          <cell r="S27">
            <v>14</v>
          </cell>
          <cell r="T27">
            <v>9.2464062512660963</v>
          </cell>
          <cell r="U27">
            <v>13</v>
          </cell>
          <cell r="V27">
            <v>8.0141528208110291</v>
          </cell>
          <cell r="Z27" t="str">
            <v xml:space="preserve">EXTERIOR              </v>
          </cell>
          <cell r="AA27">
            <v>18</v>
          </cell>
          <cell r="AB27">
            <v>1.1756055451409066</v>
          </cell>
          <cell r="AC27">
            <v>18</v>
          </cell>
          <cell r="AD27">
            <v>1.2932073320276285</v>
          </cell>
          <cell r="AH27" t="str">
            <v xml:space="preserve">EXTERIOR              </v>
          </cell>
          <cell r="AI27">
            <v>22</v>
          </cell>
          <cell r="AJ27">
            <v>8.2790663773408768E-2</v>
          </cell>
          <cell r="AK27">
            <v>24</v>
          </cell>
          <cell r="AL27">
            <v>8.8365093909506587E-2</v>
          </cell>
          <cell r="AP27" t="str">
            <v xml:space="preserve">EXTERIOR              </v>
          </cell>
          <cell r="AQ27">
            <v>23</v>
          </cell>
          <cell r="AR27">
            <v>8.835419954963171E-2</v>
          </cell>
          <cell r="AS27">
            <v>21</v>
          </cell>
          <cell r="AT27">
            <v>9.2652338200991849E-2</v>
          </cell>
          <cell r="AX27" t="str">
            <v xml:space="preserve">EXTERIOR              </v>
          </cell>
          <cell r="AY27">
            <v>23</v>
          </cell>
          <cell r="AZ27">
            <v>0.1090810381693494</v>
          </cell>
          <cell r="BA27">
            <v>21</v>
          </cell>
          <cell r="BB27">
            <v>0.11533798028749513</v>
          </cell>
          <cell r="BF27" t="str">
            <v xml:space="preserve">EXTERIOR              </v>
          </cell>
          <cell r="BG27">
            <v>11</v>
          </cell>
          <cell r="BH27">
            <v>0.83400816361653829</v>
          </cell>
          <cell r="BI27">
            <v>9</v>
          </cell>
          <cell r="BJ27">
            <v>0.86187737359749006</v>
          </cell>
          <cell r="BN27" t="str">
            <v xml:space="preserve">EXTERIOR              </v>
          </cell>
          <cell r="BO27">
            <v>30</v>
          </cell>
          <cell r="BP27">
            <v>7.9407601262254462E-2</v>
          </cell>
          <cell r="BQ27">
            <v>34</v>
          </cell>
          <cell r="BR27">
            <v>7.3875491515389385E-2</v>
          </cell>
          <cell r="BV27" t="str">
            <v xml:space="preserve">EXTERIOR              </v>
          </cell>
          <cell r="BW27">
            <v>16</v>
          </cell>
          <cell r="BX27">
            <v>0.21391396993206996</v>
          </cell>
          <cell r="BY27">
            <v>11</v>
          </cell>
          <cell r="BZ27">
            <v>0.25913486397292296</v>
          </cell>
        </row>
        <row r="28">
          <cell r="B28" t="str">
            <v xml:space="preserve">FEDERAL               </v>
          </cell>
          <cell r="C28">
            <v>40</v>
          </cell>
          <cell r="D28">
            <v>6.0691307421114865E-2</v>
          </cell>
          <cell r="E28">
            <v>40</v>
          </cell>
          <cell r="F28">
            <v>7.0525624619763111E-2</v>
          </cell>
          <cell r="J28" t="str">
            <v xml:space="preserve">FEDERAL               </v>
          </cell>
          <cell r="K28">
            <v>36</v>
          </cell>
          <cell r="L28">
            <v>5.2937504914303511E-2</v>
          </cell>
          <cell r="M28">
            <v>36</v>
          </cell>
          <cell r="N28">
            <v>6.0565902865299781E-2</v>
          </cell>
          <cell r="R28" t="str">
            <v xml:space="preserve">FEDERAL               </v>
          </cell>
          <cell r="S28">
            <v>36</v>
          </cell>
          <cell r="T28">
            <v>18.890198954764184</v>
          </cell>
          <cell r="U28">
            <v>36</v>
          </cell>
          <cell r="V28">
            <v>16.510940193924416</v>
          </cell>
          <cell r="Z28" t="str">
            <v xml:space="preserve">FEDERAL               </v>
          </cell>
          <cell r="AA28">
            <v>31</v>
          </cell>
          <cell r="AB28">
            <v>0.63366583716989633</v>
          </cell>
          <cell r="AC28">
            <v>31</v>
          </cell>
          <cell r="AD28">
            <v>0.61601633301876235</v>
          </cell>
          <cell r="AH28" t="str">
            <v xml:space="preserve">FEDERAL               </v>
          </cell>
          <cell r="AI28">
            <v>24</v>
          </cell>
          <cell r="AJ28">
            <v>8.6620003573712703E-2</v>
          </cell>
          <cell r="AK28">
            <v>29</v>
          </cell>
          <cell r="AL28">
            <v>0.1377665360981348</v>
          </cell>
          <cell r="AP28" t="str">
            <v xml:space="preserve">FEDERAL               </v>
          </cell>
          <cell r="AQ28">
            <v>22</v>
          </cell>
          <cell r="AR28">
            <v>8.822891651149016E-2</v>
          </cell>
          <cell r="AS28">
            <v>26</v>
          </cell>
          <cell r="AT28">
            <v>0.10568359755567168</v>
          </cell>
          <cell r="AX28" t="str">
            <v xml:space="preserve">FEDERAL               </v>
          </cell>
          <cell r="AY28">
            <v>21</v>
          </cell>
          <cell r="AZ28">
            <v>0.10421782255749223</v>
          </cell>
          <cell r="BA28">
            <v>23</v>
          </cell>
          <cell r="BB28">
            <v>0.12267891358801555</v>
          </cell>
          <cell r="BF28" t="str">
            <v xml:space="preserve">FEDERAL               </v>
          </cell>
          <cell r="BG28">
            <v>37</v>
          </cell>
          <cell r="BH28">
            <v>0.26963495314922448</v>
          </cell>
          <cell r="BI28">
            <v>36</v>
          </cell>
          <cell r="BJ28">
            <v>0.32374702841785086</v>
          </cell>
          <cell r="BN28" t="str">
            <v xml:space="preserve">FEDERAL               </v>
          </cell>
          <cell r="BO28">
            <v>12</v>
          </cell>
          <cell r="BP28">
            <v>0.40308386918293237</v>
          </cell>
          <cell r="BQ28">
            <v>13</v>
          </cell>
          <cell r="BR28">
            <v>0.38164864226095835</v>
          </cell>
          <cell r="BV28" t="str">
            <v xml:space="preserve">FEDERAL               </v>
          </cell>
          <cell r="BW28">
            <v>11</v>
          </cell>
          <cell r="BX28">
            <v>0.22151700304810196</v>
          </cell>
          <cell r="BY28">
            <v>18</v>
          </cell>
          <cell r="BZ28">
            <v>0.224983213954561</v>
          </cell>
        </row>
        <row r="29">
          <cell r="B29" t="str">
            <v>FIVENEZ</v>
          </cell>
          <cell r="C29">
            <v>8</v>
          </cell>
          <cell r="D29">
            <v>0.22846707829524565</v>
          </cell>
          <cell r="E29">
            <v>7</v>
          </cell>
          <cell r="F29">
            <v>0.2543576439266968</v>
          </cell>
          <cell r="J29" t="str">
            <v>FIVENEZ</v>
          </cell>
          <cell r="K29">
            <v>7</v>
          </cell>
          <cell r="L29">
            <v>0.17602416735371434</v>
          </cell>
          <cell r="M29">
            <v>7</v>
          </cell>
          <cell r="N29">
            <v>0.19604538593499807</v>
          </cell>
          <cell r="R29" t="str">
            <v>FIVENEZ</v>
          </cell>
          <cell r="S29">
            <v>7</v>
          </cell>
          <cell r="T29">
            <v>5.6810380928576434</v>
          </cell>
          <cell r="U29">
            <v>7</v>
          </cell>
          <cell r="V29">
            <v>5.1008596567101341</v>
          </cell>
          <cell r="Z29" t="str">
            <v>FIVENEZ</v>
          </cell>
          <cell r="AA29">
            <v>26</v>
          </cell>
          <cell r="AB29">
            <v>0.85146720386589292</v>
          </cell>
          <cell r="AC29">
            <v>26</v>
          </cell>
          <cell r="AD29">
            <v>0.9475597150544256</v>
          </cell>
          <cell r="AH29" t="str">
            <v>FIVENEZ</v>
          </cell>
          <cell r="AI29">
            <v>35</v>
          </cell>
          <cell r="AJ29">
            <v>0.23564938613716438</v>
          </cell>
          <cell r="AK29">
            <v>36</v>
          </cell>
          <cell r="AL29">
            <v>0.33580910634660688</v>
          </cell>
          <cell r="AP29" t="str">
            <v>FIVENEZ</v>
          </cell>
          <cell r="AQ29">
            <v>41</v>
          </cell>
          <cell r="AR29">
            <v>0.25403545015791024</v>
          </cell>
          <cell r="AS29">
            <v>40</v>
          </cell>
          <cell r="AT29">
            <v>0.25369666877906144</v>
          </cell>
          <cell r="AX29" t="str">
            <v>FIVENEZ</v>
          </cell>
          <cell r="AY29">
            <v>41</v>
          </cell>
          <cell r="AZ29">
            <v>0.28708709465995075</v>
          </cell>
          <cell r="BA29">
            <v>40</v>
          </cell>
          <cell r="BB29">
            <v>0.28976879675177925</v>
          </cell>
          <cell r="BF29" t="str">
            <v>FIVENEZ</v>
          </cell>
          <cell r="BG29">
            <v>3</v>
          </cell>
          <cell r="BH29">
            <v>1.7847959594065439</v>
          </cell>
          <cell r="BI29">
            <v>4</v>
          </cell>
          <cell r="BJ29">
            <v>1.5220900378216782</v>
          </cell>
          <cell r="BN29" t="str">
            <v>FIVENEZ</v>
          </cell>
          <cell r="BO29">
            <v>5</v>
          </cell>
          <cell r="BP29">
            <v>0.75834865169620547</v>
          </cell>
          <cell r="BQ29">
            <v>8</v>
          </cell>
          <cell r="BR29">
            <v>0.64329644718717416</v>
          </cell>
          <cell r="BV29" t="str">
            <v>FIVENEZ</v>
          </cell>
          <cell r="BW29">
            <v>38</v>
          </cell>
          <cell r="BX29">
            <v>0.10362362442715999</v>
          </cell>
          <cell r="BY29">
            <v>39</v>
          </cell>
          <cell r="BZ29">
            <v>0.13615856609253105</v>
          </cell>
        </row>
        <row r="30">
          <cell r="B30" t="str">
            <v xml:space="preserve">GANADERO              </v>
          </cell>
          <cell r="C30">
            <v>2</v>
          </cell>
          <cell r="D30">
            <v>0.61714622162458188</v>
          </cell>
          <cell r="E30">
            <v>2</v>
          </cell>
          <cell r="F30">
            <v>0.64827720324579485</v>
          </cell>
          <cell r="J30" t="str">
            <v xml:space="preserve">GANADERO              </v>
          </cell>
          <cell r="K30">
            <v>2</v>
          </cell>
          <cell r="L30">
            <v>0.38783152614500543</v>
          </cell>
          <cell r="M30">
            <v>2</v>
          </cell>
          <cell r="N30">
            <v>0.40432077482098722</v>
          </cell>
          <cell r="R30" t="str">
            <v xml:space="preserve">GANADERO              </v>
          </cell>
          <cell r="S30">
            <v>2</v>
          </cell>
          <cell r="T30">
            <v>2.5784391741947053</v>
          </cell>
          <cell r="U30">
            <v>2</v>
          </cell>
          <cell r="V30">
            <v>2.4732837446771057</v>
          </cell>
          <cell r="Z30" t="str">
            <v xml:space="preserve">GANADERO              </v>
          </cell>
          <cell r="AA30">
            <v>7</v>
          </cell>
          <cell r="AB30">
            <v>2.5072923984825066</v>
          </cell>
          <cell r="AC30">
            <v>6</v>
          </cell>
          <cell r="AD30">
            <v>2.450580415526284</v>
          </cell>
          <cell r="AH30" t="str">
            <v xml:space="preserve">GANADERO              </v>
          </cell>
          <cell r="AI30">
            <v>7</v>
          </cell>
          <cell r="AJ30">
            <v>-2.1545239630346588E-2</v>
          </cell>
          <cell r="AK30">
            <v>7</v>
          </cell>
          <cell r="AL30">
            <v>-2.1608781440968068E-2</v>
          </cell>
          <cell r="AP30" t="str">
            <v xml:space="preserve">GANADERO              </v>
          </cell>
          <cell r="AQ30">
            <v>8</v>
          </cell>
          <cell r="AR30">
            <v>2.4638951809676117E-2</v>
          </cell>
          <cell r="AS30">
            <v>7</v>
          </cell>
          <cell r="AT30">
            <v>3.3523541603397114E-2</v>
          </cell>
          <cell r="AX30" t="str">
            <v xml:space="preserve">GANADERO              </v>
          </cell>
          <cell r="AY30">
            <v>8</v>
          </cell>
          <cell r="AZ30">
            <v>5.0244641162964697E-2</v>
          </cell>
          <cell r="BA30">
            <v>7</v>
          </cell>
          <cell r="BB30">
            <v>6.005413210150834E-2</v>
          </cell>
          <cell r="BF30" t="str">
            <v xml:space="preserve">GANADERO              </v>
          </cell>
          <cell r="BG30">
            <v>4</v>
          </cell>
          <cell r="BH30">
            <v>1.1684903142686236</v>
          </cell>
          <cell r="BI30">
            <v>5</v>
          </cell>
          <cell r="BJ30">
            <v>1.3228849539194365</v>
          </cell>
          <cell r="BN30" t="str">
            <v xml:space="preserve">GANADERO              </v>
          </cell>
          <cell r="BO30">
            <v>1</v>
          </cell>
          <cell r="BP30">
            <v>1.3129526526480466</v>
          </cell>
          <cell r="BQ30">
            <v>1</v>
          </cell>
          <cell r="BR30">
            <v>1.4851817334575954</v>
          </cell>
          <cell r="BV30" t="str">
            <v xml:space="preserve">GANADERO              </v>
          </cell>
          <cell r="BW30">
            <v>1</v>
          </cell>
          <cell r="BX30">
            <v>0.73515359792129409</v>
          </cell>
          <cell r="BY30">
            <v>29</v>
          </cell>
          <cell r="BZ30">
            <v>0.19262534412279972</v>
          </cell>
        </row>
        <row r="31">
          <cell r="B31" t="str">
            <v xml:space="preserve">GUAYANA               </v>
          </cell>
          <cell r="C31">
            <v>37</v>
          </cell>
          <cell r="D31">
            <v>7.8974136416710583E-2</v>
          </cell>
          <cell r="E31">
            <v>34</v>
          </cell>
          <cell r="F31">
            <v>9.0510069263347731E-2</v>
          </cell>
          <cell r="J31" t="str">
            <v xml:space="preserve">GUAYANA               </v>
          </cell>
          <cell r="K31">
            <v>40</v>
          </cell>
          <cell r="L31">
            <v>4.2509683106954632E-3</v>
          </cell>
          <cell r="M31">
            <v>40</v>
          </cell>
          <cell r="N31">
            <v>5.6083317892770164E-3</v>
          </cell>
          <cell r="R31" t="str">
            <v xml:space="preserve">GUAYANA               </v>
          </cell>
          <cell r="S31">
            <v>41</v>
          </cell>
          <cell r="T31">
            <v>235.24052096177562</v>
          </cell>
          <cell r="U31">
            <v>40</v>
          </cell>
          <cell r="V31">
            <v>178.30614121510675</v>
          </cell>
          <cell r="Z31" t="str">
            <v xml:space="preserve">GUAYANA               </v>
          </cell>
          <cell r="AA31">
            <v>40</v>
          </cell>
          <cell r="AB31">
            <v>2.0497396754789465E-2</v>
          </cell>
          <cell r="AC31">
            <v>40</v>
          </cell>
          <cell r="AD31">
            <v>2.6304195713582296E-2</v>
          </cell>
          <cell r="AH31" t="str">
            <v xml:space="preserve">GUAYANA               </v>
          </cell>
          <cell r="AI31">
            <v>40</v>
          </cell>
          <cell r="AJ31">
            <v>1.3377384182341048</v>
          </cell>
          <cell r="AK31">
            <v>40</v>
          </cell>
          <cell r="AL31">
            <v>1.4696878734970609</v>
          </cell>
          <cell r="AP31" t="str">
            <v xml:space="preserve">GUAYANA               </v>
          </cell>
          <cell r="AQ31">
            <v>37</v>
          </cell>
          <cell r="AR31">
            <v>0.18804468003761221</v>
          </cell>
          <cell r="AS31">
            <v>38</v>
          </cell>
          <cell r="AT31">
            <v>0.18760610251574741</v>
          </cell>
          <cell r="AX31" t="str">
            <v xml:space="preserve">GUAYANA               </v>
          </cell>
          <cell r="AY31">
            <v>36</v>
          </cell>
          <cell r="AZ31">
            <v>0.20676855037870567</v>
          </cell>
          <cell r="BA31">
            <v>37</v>
          </cell>
          <cell r="BB31">
            <v>0.20881536921568641</v>
          </cell>
          <cell r="BF31" t="str">
            <v xml:space="preserve">GUAYANA               </v>
          </cell>
          <cell r="BG31">
            <v>36</v>
          </cell>
          <cell r="BH31">
            <v>0.30538782951858479</v>
          </cell>
          <cell r="BI31">
            <v>35</v>
          </cell>
          <cell r="BJ31">
            <v>0.35712870380840078</v>
          </cell>
          <cell r="BN31" t="str">
            <v xml:space="preserve">GUAYANA               </v>
          </cell>
          <cell r="BO31">
            <v>15</v>
          </cell>
          <cell r="BP31">
            <v>0.34369154552974895</v>
          </cell>
          <cell r="BQ31">
            <v>21</v>
          </cell>
          <cell r="BR31">
            <v>0.23607400347833582</v>
          </cell>
          <cell r="BV31" t="str">
            <v xml:space="preserve">GUAYANA               </v>
          </cell>
          <cell r="BW31">
            <v>18</v>
          </cell>
          <cell r="BX31">
            <v>0.20716903874637288</v>
          </cell>
          <cell r="BY31">
            <v>12</v>
          </cell>
          <cell r="BZ31">
            <v>0.25504710939019642</v>
          </cell>
        </row>
        <row r="32">
          <cell r="B32" t="str">
            <v xml:space="preserve">I.M.C.P.              </v>
          </cell>
          <cell r="C32">
            <v>21</v>
          </cell>
          <cell r="D32">
            <v>0.12840269598220128</v>
          </cell>
          <cell r="E32">
            <v>21</v>
          </cell>
          <cell r="F32">
            <v>0.13493083603383732</v>
          </cell>
          <cell r="J32" t="str">
            <v xml:space="preserve">I.M.C.P.              </v>
          </cell>
          <cell r="K32">
            <v>24</v>
          </cell>
          <cell r="L32">
            <v>8.6918865761671252E-2</v>
          </cell>
          <cell r="M32">
            <v>25</v>
          </cell>
          <cell r="N32">
            <v>8.9561411842949079E-2</v>
          </cell>
          <cell r="R32" t="str">
            <v xml:space="preserve">I.M.C.P.              </v>
          </cell>
          <cell r="S32">
            <v>24</v>
          </cell>
          <cell r="T32">
            <v>11.504982160512402</v>
          </cell>
          <cell r="U32">
            <v>25</v>
          </cell>
          <cell r="V32">
            <v>11.165522957069454</v>
          </cell>
          <cell r="Z32" t="str">
            <v xml:space="preserve">I.M.C.P.              </v>
          </cell>
          <cell r="AA32">
            <v>30</v>
          </cell>
          <cell r="AB32">
            <v>0.65800192340329233</v>
          </cell>
          <cell r="AC32">
            <v>33</v>
          </cell>
          <cell r="AD32">
            <v>0.57514657514657508</v>
          </cell>
          <cell r="AH32" t="str">
            <v xml:space="preserve">I.M.C.P.              </v>
          </cell>
          <cell r="AI32">
            <v>39</v>
          </cell>
          <cell r="AJ32">
            <v>0.83393823504840803</v>
          </cell>
          <cell r="AK32">
            <v>2</v>
          </cell>
          <cell r="AL32">
            <v>-0.29572763846602873</v>
          </cell>
          <cell r="AP32" t="str">
            <v xml:space="preserve">I.M.C.P.              </v>
          </cell>
          <cell r="AQ32">
            <v>32</v>
          </cell>
          <cell r="AR32">
            <v>0.12394526756624583</v>
          </cell>
          <cell r="AS32">
            <v>34</v>
          </cell>
          <cell r="AT32">
            <v>0.1555894718148266</v>
          </cell>
          <cell r="AX32" t="str">
            <v xml:space="preserve">I.M.C.P.              </v>
          </cell>
          <cell r="AY32">
            <v>32</v>
          </cell>
          <cell r="AZ32">
            <v>0.16052338836884122</v>
          </cell>
          <cell r="BA32">
            <v>35</v>
          </cell>
          <cell r="BB32">
            <v>0.19738061369283005</v>
          </cell>
          <cell r="BF32" t="str">
            <v xml:space="preserve">I.M.C.P.              </v>
          </cell>
          <cell r="BG32">
            <v>35</v>
          </cell>
          <cell r="BH32">
            <v>0.35427147065488335</v>
          </cell>
          <cell r="BI32">
            <v>34</v>
          </cell>
          <cell r="BJ32">
            <v>0.37061060221041797</v>
          </cell>
          <cell r="BN32" t="str">
            <v xml:space="preserve">I.M.C.P.              </v>
          </cell>
          <cell r="BO32">
            <v>6</v>
          </cell>
          <cell r="BP32">
            <v>0.71192612735100835</v>
          </cell>
          <cell r="BQ32">
            <v>6</v>
          </cell>
          <cell r="BR32">
            <v>0.67648771210689851</v>
          </cell>
          <cell r="BV32" t="str">
            <v xml:space="preserve">I.M.C.P.              </v>
          </cell>
          <cell r="BW32">
            <v>40</v>
          </cell>
          <cell r="BX32">
            <v>7.8271888640886658E-3</v>
          </cell>
          <cell r="BY32">
            <v>40</v>
          </cell>
          <cell r="BZ32">
            <v>1.4567482675849168E-2</v>
          </cell>
        </row>
        <row r="33">
          <cell r="B33" t="str">
            <v xml:space="preserve">INDUSTRIAL DE VZLA.   </v>
          </cell>
          <cell r="C33">
            <v>5</v>
          </cell>
          <cell r="D33">
            <v>0.28735821482656909</v>
          </cell>
          <cell r="E33">
            <v>6</v>
          </cell>
          <cell r="F33">
            <v>0.30352528430030823</v>
          </cell>
          <cell r="J33" t="str">
            <v xml:space="preserve">INDUSTRIAL DE VZLA.   </v>
          </cell>
          <cell r="K33">
            <v>41</v>
          </cell>
          <cell r="L33">
            <v>-9.6072358469244293E-2</v>
          </cell>
          <cell r="M33">
            <v>41</v>
          </cell>
          <cell r="N33">
            <v>-9.6266260117448529E-2</v>
          </cell>
          <cell r="R33" t="str">
            <v xml:space="preserve">INDUSTRIAL DE VZLA.   </v>
          </cell>
          <cell r="S33">
            <v>40</v>
          </cell>
          <cell r="T33">
            <v>100</v>
          </cell>
          <cell r="U33">
            <v>41</v>
          </cell>
          <cell r="V33">
            <v>1000</v>
          </cell>
          <cell r="Z33" t="str">
            <v xml:space="preserve">INDUSTRIAL DE VZLA.   </v>
          </cell>
          <cell r="AA33">
            <v>41</v>
          </cell>
          <cell r="AB33">
            <v>-0.26265253330295496</v>
          </cell>
          <cell r="AC33">
            <v>41</v>
          </cell>
          <cell r="AD33">
            <v>-0.25531689965316173</v>
          </cell>
          <cell r="AH33" t="str">
            <v xml:space="preserve">INDUSTRIAL DE VZLA.   </v>
          </cell>
          <cell r="AI33">
            <v>38</v>
          </cell>
          <cell r="AJ33">
            <v>0.75575683195419263</v>
          </cell>
          <cell r="AK33">
            <v>41</v>
          </cell>
          <cell r="AL33">
            <v>3.1496975929138071</v>
          </cell>
          <cell r="AP33" t="str">
            <v xml:space="preserve">INDUSTRIAL DE VZLA.   </v>
          </cell>
          <cell r="AQ33">
            <v>33</v>
          </cell>
          <cell r="AR33">
            <v>0.13789473143562991</v>
          </cell>
          <cell r="AS33">
            <v>32</v>
          </cell>
          <cell r="AT33">
            <v>0.14719819126899317</v>
          </cell>
          <cell r="AX33" t="str">
            <v xml:space="preserve">INDUSTRIAL DE VZLA.   </v>
          </cell>
          <cell r="AY33">
            <v>40</v>
          </cell>
          <cell r="AZ33">
            <v>0.2453550301671775</v>
          </cell>
          <cell r="BA33">
            <v>39</v>
          </cell>
          <cell r="BB33">
            <v>0.26522789438349403</v>
          </cell>
          <cell r="BF33" t="str">
            <v xml:space="preserve">INDUSTRIAL DE VZLA.   </v>
          </cell>
          <cell r="BG33">
            <v>39</v>
          </cell>
          <cell r="BH33">
            <v>0.14574918312095914</v>
          </cell>
          <cell r="BI33">
            <v>39</v>
          </cell>
          <cell r="BJ33">
            <v>0.14351573506188234</v>
          </cell>
          <cell r="BN33" t="str">
            <v xml:space="preserve">INDUSTRIAL DE VZLA.   </v>
          </cell>
          <cell r="BO33">
            <v>2</v>
          </cell>
          <cell r="BP33">
            <v>1.0959038572518058</v>
          </cell>
          <cell r="BQ33">
            <v>3</v>
          </cell>
          <cell r="BR33">
            <v>1.1321785400831605</v>
          </cell>
          <cell r="BV33" t="str">
            <v xml:space="preserve">INDUSTRIAL DE VZLA.   </v>
          </cell>
          <cell r="BW33">
            <v>20</v>
          </cell>
          <cell r="BX33">
            <v>0.20300928107354779</v>
          </cell>
          <cell r="BY33">
            <v>22</v>
          </cell>
          <cell r="BZ33">
            <v>0.20807034078715728</v>
          </cell>
        </row>
        <row r="34">
          <cell r="B34" t="str">
            <v xml:space="preserve">ING BANK              </v>
          </cell>
          <cell r="C34">
            <v>39</v>
          </cell>
          <cell r="D34">
            <v>6.2494972787610084E-2</v>
          </cell>
          <cell r="E34">
            <v>38</v>
          </cell>
          <cell r="F34">
            <v>7.156469686647618E-2</v>
          </cell>
          <cell r="J34" t="str">
            <v xml:space="preserve">ING BANK              </v>
          </cell>
          <cell r="K34">
            <v>34</v>
          </cell>
          <cell r="L34">
            <v>5.9054473039287292E-2</v>
          </cell>
          <cell r="M34">
            <v>33</v>
          </cell>
          <cell r="N34">
            <v>6.6779413958529973E-2</v>
          </cell>
          <cell r="R34" t="str">
            <v xml:space="preserve">ING BANK              </v>
          </cell>
          <cell r="S34">
            <v>34</v>
          </cell>
          <cell r="T34">
            <v>16.933518301564185</v>
          </cell>
          <cell r="U34">
            <v>33</v>
          </cell>
          <cell r="V34">
            <v>14.974674689732979</v>
          </cell>
          <cell r="Z34" t="str">
            <v xml:space="preserve">ING BANK              </v>
          </cell>
          <cell r="AA34">
            <v>6</v>
          </cell>
          <cell r="AB34">
            <v>3.3146080682190879</v>
          </cell>
          <cell r="AC34">
            <v>8</v>
          </cell>
          <cell r="AD34">
            <v>2.0915927254420743</v>
          </cell>
          <cell r="AH34" t="str">
            <v xml:space="preserve">ING BANK              </v>
          </cell>
          <cell r="AI34">
            <v>3</v>
          </cell>
          <cell r="AJ34">
            <v>-0.27088089272040283</v>
          </cell>
          <cell r="AK34">
            <v>3</v>
          </cell>
          <cell r="AL34">
            <v>-0.15560436387634305</v>
          </cell>
          <cell r="AP34" t="str">
            <v xml:space="preserve">ING BANK              </v>
          </cell>
          <cell r="AQ34">
            <v>3</v>
          </cell>
          <cell r="AR34">
            <v>1.5770335520319458E-2</v>
          </cell>
          <cell r="AS34">
            <v>5</v>
          </cell>
          <cell r="AT34">
            <v>3.0397666395651165E-2</v>
          </cell>
          <cell r="AX34" t="str">
            <v xml:space="preserve">ING BANK              </v>
          </cell>
          <cell r="AY34">
            <v>1</v>
          </cell>
          <cell r="AZ34">
            <v>2.5946841244797285E-2</v>
          </cell>
          <cell r="BA34">
            <v>2</v>
          </cell>
          <cell r="BB34">
            <v>4.1491574565497458E-2</v>
          </cell>
          <cell r="BF34" t="str">
            <v xml:space="preserve">ING BANK              </v>
          </cell>
          <cell r="BG34">
            <v>2</v>
          </cell>
          <cell r="BH34">
            <v>1.9156862874271221</v>
          </cell>
          <cell r="BI34">
            <v>2</v>
          </cell>
          <cell r="BJ34">
            <v>2.2146587604258996</v>
          </cell>
          <cell r="BN34" t="str">
            <v xml:space="preserve">ING BANK              </v>
          </cell>
          <cell r="BO34">
            <v>4</v>
          </cell>
          <cell r="BP34">
            <v>0.92826377680424255</v>
          </cell>
          <cell r="BQ34">
            <v>5</v>
          </cell>
          <cell r="BR34">
            <v>0.78911548189622616</v>
          </cell>
          <cell r="BV34" t="str">
            <v xml:space="preserve">ING BANK              </v>
          </cell>
          <cell r="BW34">
            <v>2</v>
          </cell>
          <cell r="BX34">
            <v>0.35323183600841024</v>
          </cell>
          <cell r="BY34">
            <v>1</v>
          </cell>
          <cell r="BZ34">
            <v>5.2681448788006167</v>
          </cell>
        </row>
        <row r="35">
          <cell r="B35" t="str">
            <v xml:space="preserve">INTERBANK   </v>
          </cell>
          <cell r="C35">
            <v>17</v>
          </cell>
          <cell r="D35">
            <v>0.13121302892048764</v>
          </cell>
          <cell r="E35">
            <v>18</v>
          </cell>
          <cell r="F35">
            <v>0.14381242930292573</v>
          </cell>
          <cell r="J35" t="str">
            <v>INTERBANK</v>
          </cell>
          <cell r="K35">
            <v>16</v>
          </cell>
          <cell r="L35">
            <v>0.10770516595790579</v>
          </cell>
          <cell r="M35">
            <v>16</v>
          </cell>
          <cell r="N35">
            <v>0.11781472497014429</v>
          </cell>
          <cell r="R35" t="str">
            <v xml:space="preserve">INTERBANK         </v>
          </cell>
          <cell r="S35">
            <v>16</v>
          </cell>
          <cell r="T35">
            <v>9.2846057206840769</v>
          </cell>
          <cell r="U35">
            <v>16</v>
          </cell>
          <cell r="V35">
            <v>8.4879033605808818</v>
          </cell>
          <cell r="Z35" t="str">
            <v>INTERBANK</v>
          </cell>
          <cell r="AA35">
            <v>25</v>
          </cell>
          <cell r="AB35">
            <v>0.9472063570725211</v>
          </cell>
          <cell r="AC35">
            <v>24</v>
          </cell>
          <cell r="AD35">
            <v>0.98024639931763002</v>
          </cell>
          <cell r="AH35" t="str">
            <v>INTERBANK</v>
          </cell>
          <cell r="AI35">
            <v>28</v>
          </cell>
          <cell r="AJ35">
            <v>0.115595781483358</v>
          </cell>
          <cell r="AK35">
            <v>30</v>
          </cell>
          <cell r="AL35">
            <v>0.14305900939385058</v>
          </cell>
          <cell r="AP35" t="str">
            <v>INTERBANK</v>
          </cell>
          <cell r="AQ35">
            <v>30</v>
          </cell>
          <cell r="AR35">
            <v>0.11860696664656072</v>
          </cell>
          <cell r="AS35">
            <v>29</v>
          </cell>
          <cell r="AT35">
            <v>0.12670428738102621</v>
          </cell>
          <cell r="AX35" t="str">
            <v>INTERBANK</v>
          </cell>
          <cell r="AY35">
            <v>31</v>
          </cell>
          <cell r="AZ35">
            <v>0.15074084144590502</v>
          </cell>
          <cell r="BA35">
            <v>30</v>
          </cell>
          <cell r="BB35">
            <v>0.16308561590884224</v>
          </cell>
          <cell r="BF35" t="str">
            <v>INTERBANK</v>
          </cell>
          <cell r="BG35">
            <v>25</v>
          </cell>
          <cell r="BH35">
            <v>0.62144744609652436</v>
          </cell>
          <cell r="BI35">
            <v>24</v>
          </cell>
          <cell r="BJ35">
            <v>0.61711517620582657</v>
          </cell>
          <cell r="BN35" t="str">
            <v>INTERBANK</v>
          </cell>
          <cell r="BO35">
            <v>18</v>
          </cell>
          <cell r="BP35">
            <v>0.26015655071063187</v>
          </cell>
          <cell r="BQ35">
            <v>19</v>
          </cell>
          <cell r="BR35">
            <v>0.24026504953747183</v>
          </cell>
          <cell r="BV35" t="str">
            <v>INTERBANK</v>
          </cell>
          <cell r="BW35">
            <v>29</v>
          </cell>
          <cell r="BX35">
            <v>0.18026450932685109</v>
          </cell>
          <cell r="BY35">
            <v>30</v>
          </cell>
          <cell r="BZ35">
            <v>0.18998188851822478</v>
          </cell>
        </row>
        <row r="36">
          <cell r="B36" t="str">
            <v xml:space="preserve">LARA                  </v>
          </cell>
          <cell r="C36">
            <v>32</v>
          </cell>
          <cell r="D36">
            <v>8.7056411091784303E-2</v>
          </cell>
          <cell r="E36">
            <v>32</v>
          </cell>
          <cell r="F36">
            <v>9.7312452715669309E-2</v>
          </cell>
          <cell r="J36" t="str">
            <v xml:space="preserve">LARA                  </v>
          </cell>
          <cell r="K36">
            <v>29</v>
          </cell>
          <cell r="L36">
            <v>7.6213547590572597E-2</v>
          </cell>
          <cell r="M36">
            <v>28</v>
          </cell>
          <cell r="N36">
            <v>8.6076572592870992E-2</v>
          </cell>
          <cell r="R36" t="str">
            <v xml:space="preserve">LARA                  </v>
          </cell>
          <cell r="S36">
            <v>29</v>
          </cell>
          <cell r="T36">
            <v>13.12102679397773</v>
          </cell>
          <cell r="U36">
            <v>28</v>
          </cell>
          <cell r="V36">
            <v>11.617562942821236</v>
          </cell>
          <cell r="Z36" t="str">
            <v xml:space="preserve">LARA                  </v>
          </cell>
          <cell r="AA36">
            <v>5</v>
          </cell>
          <cell r="AB36">
            <v>3.9606533461368003</v>
          </cell>
          <cell r="AC36">
            <v>4</v>
          </cell>
          <cell r="AD36">
            <v>5.4938053012302905</v>
          </cell>
          <cell r="AH36" t="str">
            <v xml:space="preserve">LARA                  </v>
          </cell>
          <cell r="AI36">
            <v>9</v>
          </cell>
          <cell r="AJ36">
            <v>1.1057138662254992E-3</v>
          </cell>
          <cell r="AK36">
            <v>6</v>
          </cell>
          <cell r="AL36">
            <v>-2.3246788546233389E-2</v>
          </cell>
          <cell r="AP36" t="str">
            <v xml:space="preserve">LARA                  </v>
          </cell>
          <cell r="AQ36">
            <v>1</v>
          </cell>
          <cell r="AR36">
            <v>1.0272678682660037E-2</v>
          </cell>
          <cell r="AS36">
            <v>2</v>
          </cell>
          <cell r="AT36">
            <v>6.0515530369197879E-3</v>
          </cell>
          <cell r="AX36" t="str">
            <v xml:space="preserve">LARA                  </v>
          </cell>
          <cell r="AY36">
            <v>6</v>
          </cell>
          <cell r="AZ36">
            <v>4.237556496163928E-2</v>
          </cell>
          <cell r="BA36">
            <v>3</v>
          </cell>
          <cell r="BB36">
            <v>4.202722323160045E-2</v>
          </cell>
          <cell r="BF36" t="str">
            <v xml:space="preserve">LARA                  </v>
          </cell>
          <cell r="BG36">
            <v>32</v>
          </cell>
          <cell r="BH36">
            <v>0.46364026583322587</v>
          </cell>
          <cell r="BI36">
            <v>32</v>
          </cell>
          <cell r="BJ36">
            <v>0.47583183086425368</v>
          </cell>
          <cell r="BN36" t="str">
            <v xml:space="preserve">LARA                  </v>
          </cell>
          <cell r="BO36">
            <v>17</v>
          </cell>
          <cell r="BP36">
            <v>0.30481128445739247</v>
          </cell>
          <cell r="BQ36">
            <v>14</v>
          </cell>
          <cell r="BR36">
            <v>0.3572900824882122</v>
          </cell>
          <cell r="BV36" t="str">
            <v xml:space="preserve">LARA                  </v>
          </cell>
          <cell r="BW36">
            <v>5</v>
          </cell>
          <cell r="BX36">
            <v>0.27288582742377587</v>
          </cell>
          <cell r="BY36">
            <v>2</v>
          </cell>
          <cell r="BZ36">
            <v>0.36611283198972233</v>
          </cell>
        </row>
        <row r="37">
          <cell r="B37" t="str">
            <v xml:space="preserve">MERCANTIL             </v>
          </cell>
          <cell r="C37">
            <v>22</v>
          </cell>
          <cell r="D37">
            <v>0.12530267777136139</v>
          </cell>
          <cell r="E37">
            <v>24</v>
          </cell>
          <cell r="F37">
            <v>0.13092285279885402</v>
          </cell>
          <cell r="J37" t="str">
            <v xml:space="preserve">MERCANTIL             </v>
          </cell>
          <cell r="K37">
            <v>18</v>
          </cell>
          <cell r="L37">
            <v>0.10171467051935834</v>
          </cell>
          <cell r="M37">
            <v>19</v>
          </cell>
          <cell r="N37">
            <v>0.10587333222020918</v>
          </cell>
          <cell r="R37" t="str">
            <v xml:space="preserve">MERCANTIL             </v>
          </cell>
          <cell r="S37">
            <v>18</v>
          </cell>
          <cell r="T37">
            <v>9.8314234799559213</v>
          </cell>
          <cell r="U37">
            <v>19</v>
          </cell>
          <cell r="V37">
            <v>9.445249139037859</v>
          </cell>
          <cell r="Z37" t="str">
            <v xml:space="preserve">MERCANTIL             </v>
          </cell>
          <cell r="AA37">
            <v>23</v>
          </cell>
          <cell r="AB37">
            <v>1.0165102441019116</v>
          </cell>
          <cell r="AC37">
            <v>23</v>
          </cell>
          <cell r="AD37">
            <v>0.98833529705354461</v>
          </cell>
          <cell r="AH37" t="str">
            <v xml:space="preserve">MERCANTIL             </v>
          </cell>
          <cell r="AI37">
            <v>23</v>
          </cell>
          <cell r="AJ37">
            <v>8.6590480031763575E-2</v>
          </cell>
          <cell r="AK37">
            <v>26</v>
          </cell>
          <cell r="AL37">
            <v>0.11830020296511685</v>
          </cell>
          <cell r="AP37" t="str">
            <v xml:space="preserve">MERCANTIL             </v>
          </cell>
          <cell r="AQ37">
            <v>26</v>
          </cell>
          <cell r="AR37">
            <v>9.8909901520516139E-2</v>
          </cell>
          <cell r="AS37">
            <v>27</v>
          </cell>
          <cell r="AT37">
            <v>0.10762757980803594</v>
          </cell>
          <cell r="AX37" t="str">
            <v xml:space="preserve">MERCANTIL             </v>
          </cell>
          <cell r="AY37">
            <v>26</v>
          </cell>
          <cell r="AZ37">
            <v>0.12018765863264434</v>
          </cell>
          <cell r="BA37">
            <v>27</v>
          </cell>
          <cell r="BB37">
            <v>0.13137377508481102</v>
          </cell>
          <cell r="BF37" t="str">
            <v xml:space="preserve">MERCANTIL             </v>
          </cell>
          <cell r="BG37">
            <v>13</v>
          </cell>
          <cell r="BH37">
            <v>0.81718753246192921</v>
          </cell>
          <cell r="BI37">
            <v>15</v>
          </cell>
          <cell r="BJ37">
            <v>0.78659462176921635</v>
          </cell>
          <cell r="BN37" t="str">
            <v xml:space="preserve">MERCANTIL             </v>
          </cell>
          <cell r="BO37">
            <v>32</v>
          </cell>
          <cell r="BP37">
            <v>7.1590044205132403E-2</v>
          </cell>
          <cell r="BQ37">
            <v>30</v>
          </cell>
          <cell r="BR37">
            <v>0.11749396301314173</v>
          </cell>
          <cell r="BV37" t="str">
            <v xml:space="preserve">MERCANTIL             </v>
          </cell>
          <cell r="BW37">
            <v>27</v>
          </cell>
          <cell r="BX37">
            <v>0.18383643156721305</v>
          </cell>
          <cell r="BY37">
            <v>19</v>
          </cell>
          <cell r="BZ37">
            <v>0.22008904799400594</v>
          </cell>
        </row>
        <row r="38">
          <cell r="B38" t="str">
            <v xml:space="preserve">MONAGAS               </v>
          </cell>
          <cell r="C38">
            <v>9</v>
          </cell>
          <cell r="D38">
            <v>0.20412990877862255</v>
          </cell>
          <cell r="E38">
            <v>10</v>
          </cell>
          <cell r="F38">
            <v>0.19358777804138447</v>
          </cell>
          <cell r="J38" t="str">
            <v xml:space="preserve">MONAGAS               </v>
          </cell>
          <cell r="K38">
            <v>9</v>
          </cell>
          <cell r="L38">
            <v>0.15482509970082248</v>
          </cell>
          <cell r="M38">
            <v>10</v>
          </cell>
          <cell r="N38">
            <v>0.15072597182104819</v>
          </cell>
          <cell r="R38" t="str">
            <v xml:space="preserve">MONAGAS               </v>
          </cell>
          <cell r="S38">
            <v>9</v>
          </cell>
          <cell r="T38">
            <v>6.4589010563039073</v>
          </cell>
          <cell r="U38">
            <v>10</v>
          </cell>
          <cell r="V38">
            <v>6.6345566588037395</v>
          </cell>
          <cell r="Z38" t="str">
            <v xml:space="preserve">MONAGAS               </v>
          </cell>
          <cell r="AA38">
            <v>12</v>
          </cell>
          <cell r="AB38">
            <v>1.6499312462025517</v>
          </cell>
          <cell r="AC38">
            <v>10</v>
          </cell>
          <cell r="AD38">
            <v>1.9234764461744083</v>
          </cell>
          <cell r="AH38" t="str">
            <v xml:space="preserve">MONAGAS               </v>
          </cell>
          <cell r="AI38">
            <v>12</v>
          </cell>
          <cell r="AJ38">
            <v>3.8558672671545627E-2</v>
          </cell>
          <cell r="AK38">
            <v>14</v>
          </cell>
          <cell r="AL38">
            <v>4.1420681774900041E-2</v>
          </cell>
          <cell r="AP38" t="str">
            <v xml:space="preserve">MONAGAS               </v>
          </cell>
          <cell r="AQ38">
            <v>18</v>
          </cell>
          <cell r="AR38">
            <v>7.0282627316961166E-2</v>
          </cell>
          <cell r="AS38">
            <v>13</v>
          </cell>
          <cell r="AT38">
            <v>5.4977282197177367E-2</v>
          </cell>
          <cell r="AX38" t="str">
            <v xml:space="preserve">MONAGAS               </v>
          </cell>
          <cell r="AY38">
            <v>17</v>
          </cell>
          <cell r="AZ38">
            <v>9.1477468408085405E-2</v>
          </cell>
          <cell r="BA38">
            <v>13</v>
          </cell>
          <cell r="BB38">
            <v>7.9001931860547173E-2</v>
          </cell>
          <cell r="BF38" t="str">
            <v xml:space="preserve">MONAGAS               </v>
          </cell>
          <cell r="BG38">
            <v>33</v>
          </cell>
          <cell r="BH38">
            <v>0.38338578035597504</v>
          </cell>
          <cell r="BI38">
            <v>37</v>
          </cell>
          <cell r="BJ38">
            <v>0.30731560174436973</v>
          </cell>
          <cell r="BN38" t="str">
            <v xml:space="preserve">MONAGAS               </v>
          </cell>
          <cell r="BO38">
            <v>9</v>
          </cell>
          <cell r="BP38">
            <v>0.52588722472644944</v>
          </cell>
          <cell r="BQ38">
            <v>7</v>
          </cell>
          <cell r="BR38">
            <v>0.64410965861556446</v>
          </cell>
          <cell r="BV38" t="str">
            <v xml:space="preserve">MONAGAS               </v>
          </cell>
          <cell r="BW38">
            <v>17</v>
          </cell>
          <cell r="BX38">
            <v>0.21031599036546039</v>
          </cell>
          <cell r="BY38">
            <v>21</v>
          </cell>
          <cell r="BZ38">
            <v>0.21645933758357952</v>
          </cell>
        </row>
        <row r="39">
          <cell r="B39" t="str">
            <v xml:space="preserve">NOROCO                </v>
          </cell>
          <cell r="C39">
            <v>26</v>
          </cell>
          <cell r="D39">
            <v>0.11472428834539627</v>
          </cell>
          <cell r="E39">
            <v>22</v>
          </cell>
          <cell r="F39">
            <v>0.13383275012497323</v>
          </cell>
          <cell r="J39" t="str">
            <v xml:space="preserve">NOROCO                </v>
          </cell>
          <cell r="K39">
            <v>21</v>
          </cell>
          <cell r="L39">
            <v>9.8093246787459509E-2</v>
          </cell>
          <cell r="M39">
            <v>18</v>
          </cell>
          <cell r="N39">
            <v>0.11572470246256182</v>
          </cell>
          <cell r="R39" t="str">
            <v xml:space="preserve">NOROCO                </v>
          </cell>
          <cell r="S39">
            <v>21</v>
          </cell>
          <cell r="T39">
            <v>10.194381700574342</v>
          </cell>
          <cell r="U39">
            <v>18</v>
          </cell>
          <cell r="V39">
            <v>8.6411974169776826</v>
          </cell>
          <cell r="Z39" t="str">
            <v xml:space="preserve">NOROCO                </v>
          </cell>
          <cell r="AA39">
            <v>19</v>
          </cell>
          <cell r="AB39">
            <v>1.1724641423293034</v>
          </cell>
          <cell r="AC39">
            <v>13</v>
          </cell>
          <cell r="AD39">
            <v>1.5478755527274763</v>
          </cell>
          <cell r="AH39" t="str">
            <v xml:space="preserve">NOROCO                </v>
          </cell>
          <cell r="AI39">
            <v>29</v>
          </cell>
          <cell r="AJ39">
            <v>0.13152774353083335</v>
          </cell>
          <cell r="AK39">
            <v>25</v>
          </cell>
          <cell r="AL39">
            <v>0.10626858961056929</v>
          </cell>
          <cell r="AP39" t="str">
            <v xml:space="preserve">NOROCO                </v>
          </cell>
          <cell r="AQ39">
            <v>21</v>
          </cell>
          <cell r="AR39">
            <v>8.3628126202224984E-2</v>
          </cell>
          <cell r="AS39">
            <v>19</v>
          </cell>
          <cell r="AT39">
            <v>7.2047894498797879E-2</v>
          </cell>
          <cell r="AX39" t="str">
            <v xml:space="preserve">NOROCO                </v>
          </cell>
          <cell r="AY39">
            <v>19</v>
          </cell>
          <cell r="AZ39">
            <v>9.4310351590045555E-2</v>
          </cell>
          <cell r="BA39">
            <v>16</v>
          </cell>
          <cell r="BB39">
            <v>8.4236235092480183E-2</v>
          </cell>
          <cell r="BF39" t="str">
            <v xml:space="preserve">NOROCO                </v>
          </cell>
          <cell r="BG39">
            <v>29</v>
          </cell>
          <cell r="BH39">
            <v>0.5221991517763156</v>
          </cell>
          <cell r="BI39">
            <v>29</v>
          </cell>
          <cell r="BJ39">
            <v>0.52940067526114565</v>
          </cell>
          <cell r="BN39" t="str">
            <v xml:space="preserve">NOROCO                </v>
          </cell>
          <cell r="BO39">
            <v>11</v>
          </cell>
          <cell r="BP39">
            <v>0.45367914479517951</v>
          </cell>
          <cell r="BQ39">
            <v>16</v>
          </cell>
          <cell r="BR39">
            <v>0.29937877599775725</v>
          </cell>
          <cell r="BV39" t="str">
            <v xml:space="preserve">NOROCO                </v>
          </cell>
          <cell r="BW39">
            <v>33</v>
          </cell>
          <cell r="BX39">
            <v>0.15346732339515093</v>
          </cell>
          <cell r="BY39">
            <v>27</v>
          </cell>
          <cell r="BZ39">
            <v>0.19818323769306848</v>
          </cell>
        </row>
        <row r="40">
          <cell r="B40" t="str">
            <v xml:space="preserve">OCCIDENTAL DE DCTO.   </v>
          </cell>
          <cell r="C40">
            <v>36</v>
          </cell>
          <cell r="D40">
            <v>7.9071443264341124E-2</v>
          </cell>
          <cell r="E40">
            <v>37</v>
          </cell>
          <cell r="F40">
            <v>8.0043831833018581E-2</v>
          </cell>
          <cell r="J40" t="str">
            <v xml:space="preserve">OCCIDENTAL DE DCTO.   </v>
          </cell>
          <cell r="K40">
            <v>32</v>
          </cell>
          <cell r="L40">
            <v>6.9035576022706366E-2</v>
          </cell>
          <cell r="M40">
            <v>32</v>
          </cell>
          <cell r="N40">
            <v>6.9518124015783792E-2</v>
          </cell>
          <cell r="R40" t="str">
            <v xml:space="preserve">OCCIDENTAL DE DCTO.   </v>
          </cell>
          <cell r="S40">
            <v>32</v>
          </cell>
          <cell r="T40">
            <v>14.485285089402192</v>
          </cell>
          <cell r="U40">
            <v>32</v>
          </cell>
          <cell r="V40">
            <v>14.384737996856105</v>
          </cell>
          <cell r="Z40" t="str">
            <v xml:space="preserve">OCCIDENTAL DE DCTO.   </v>
          </cell>
          <cell r="AA40">
            <v>20</v>
          </cell>
          <cell r="AB40">
            <v>1.1328822615781493</v>
          </cell>
          <cell r="AC40">
            <v>22</v>
          </cell>
          <cell r="AD40">
            <v>1.0276169930905885</v>
          </cell>
          <cell r="AH40" t="str">
            <v xml:space="preserve">OCCIDENTAL DE DCTO.   </v>
          </cell>
          <cell r="AI40">
            <v>14</v>
          </cell>
          <cell r="AJ40">
            <v>3.9625029126459987E-2</v>
          </cell>
          <cell r="AK40">
            <v>18</v>
          </cell>
          <cell r="AL40">
            <v>6.5209870615388507E-2</v>
          </cell>
          <cell r="AP40" t="str">
            <v xml:space="preserve">OCCIDENTAL DE DCTO.   </v>
          </cell>
          <cell r="AQ40">
            <v>15</v>
          </cell>
          <cell r="AR40">
            <v>5.9336428392261831E-2</v>
          </cell>
          <cell r="AS40">
            <v>17</v>
          </cell>
          <cell r="AT40">
            <v>6.7076819419077643E-2</v>
          </cell>
          <cell r="AX40" t="str">
            <v xml:space="preserve">OCCIDENTAL DE DCTO.   </v>
          </cell>
          <cell r="AY40">
            <v>16</v>
          </cell>
          <cell r="AZ40">
            <v>8.5637087994510017E-2</v>
          </cell>
          <cell r="BA40">
            <v>19</v>
          </cell>
          <cell r="BB40">
            <v>9.3924423698347304E-2</v>
          </cell>
          <cell r="BF40" t="str">
            <v xml:space="preserve">OCCIDENTAL DE DCTO.   </v>
          </cell>
          <cell r="BG40">
            <v>10</v>
          </cell>
          <cell r="BH40">
            <v>0.84172082024175887</v>
          </cell>
          <cell r="BI40">
            <v>13</v>
          </cell>
          <cell r="BJ40">
            <v>0.79740864441889359</v>
          </cell>
          <cell r="BN40" t="str">
            <v xml:space="preserve">OCCIDENTAL DE DCTO.   </v>
          </cell>
          <cell r="BO40">
            <v>20</v>
          </cell>
          <cell r="BP40">
            <v>0.24094868051276686</v>
          </cell>
          <cell r="BQ40">
            <v>18</v>
          </cell>
          <cell r="BR40">
            <v>0.24783048496397389</v>
          </cell>
          <cell r="BV40" t="str">
            <v xml:space="preserve">OCCIDENTAL DE DCTO.   </v>
          </cell>
          <cell r="BW40">
            <v>24</v>
          </cell>
          <cell r="BX40">
            <v>0.19361347418778124</v>
          </cell>
          <cell r="BY40">
            <v>14</v>
          </cell>
          <cell r="BZ40">
            <v>0.25147991601084491</v>
          </cell>
        </row>
        <row r="41">
          <cell r="B41" t="str">
            <v>OCCIDENTE</v>
          </cell>
          <cell r="C41">
            <v>30</v>
          </cell>
          <cell r="D41">
            <v>0.10332459266935691</v>
          </cell>
          <cell r="E41">
            <v>30</v>
          </cell>
          <cell r="F41">
            <v>0.10795642097925576</v>
          </cell>
          <cell r="J41" t="str">
            <v>OCCIDENTE</v>
          </cell>
          <cell r="K41">
            <v>27</v>
          </cell>
          <cell r="L41">
            <v>8.1039985691505861E-2</v>
          </cell>
          <cell r="M41">
            <v>29</v>
          </cell>
          <cell r="N41">
            <v>8.5672352523448403E-2</v>
          </cell>
          <cell r="R41" t="str">
            <v>OCCIDENTE</v>
          </cell>
          <cell r="S41">
            <v>27</v>
          </cell>
          <cell r="T41">
            <v>12.339587568619402</v>
          </cell>
          <cell r="U41">
            <v>29</v>
          </cell>
          <cell r="V41">
            <v>11.672377033492822</v>
          </cell>
          <cell r="Z41" t="str">
            <v>OCCIDENTE</v>
          </cell>
          <cell r="AA41">
            <v>8</v>
          </cell>
          <cell r="AB41">
            <v>2.1670730885820149</v>
          </cell>
          <cell r="AC41">
            <v>7</v>
          </cell>
          <cell r="AD41">
            <v>2.1512681159420302</v>
          </cell>
          <cell r="AH41" t="str">
            <v>OCCIDENTE</v>
          </cell>
          <cell r="AI41">
            <v>8</v>
          </cell>
          <cell r="AJ41">
            <v>-8.0284362250653361E-3</v>
          </cell>
          <cell r="AK41">
            <v>9</v>
          </cell>
          <cell r="AL41">
            <v>6.5551691834552228E-3</v>
          </cell>
          <cell r="AP41" t="str">
            <v>OCCIDENTE</v>
          </cell>
          <cell r="AQ41">
            <v>6</v>
          </cell>
          <cell r="AR41">
            <v>1.9712552535577643E-2</v>
          </cell>
          <cell r="AS41">
            <v>4</v>
          </cell>
          <cell r="AT41">
            <v>2.2745121745674522E-2</v>
          </cell>
          <cell r="AX41" t="str">
            <v>OCCIDENTE</v>
          </cell>
          <cell r="AY41">
            <v>10</v>
          </cell>
          <cell r="AZ41">
            <v>7.1306197148205713E-2</v>
          </cell>
          <cell r="BA41">
            <v>10</v>
          </cell>
          <cell r="BB41">
            <v>7.7514495118373009E-2</v>
          </cell>
          <cell r="BF41" t="str">
            <v>OCCIDENTE</v>
          </cell>
          <cell r="BG41">
            <v>20</v>
          </cell>
          <cell r="BH41">
            <v>0.6814716743441962</v>
          </cell>
          <cell r="BI41">
            <v>22</v>
          </cell>
          <cell r="BJ41">
            <v>0.64506252745752157</v>
          </cell>
          <cell r="BN41" t="str">
            <v>OCCIDENTE</v>
          </cell>
          <cell r="BO41">
            <v>37</v>
          </cell>
          <cell r="BP41">
            <v>4.873251085049328E-2</v>
          </cell>
          <cell r="BQ41">
            <v>22</v>
          </cell>
          <cell r="BR41">
            <v>0.2315708410749899</v>
          </cell>
          <cell r="BV41" t="str">
            <v>OCCIDENTE</v>
          </cell>
          <cell r="BW41">
            <v>8</v>
          </cell>
          <cell r="BX41">
            <v>0.25137605412140518</v>
          </cell>
          <cell r="BY41">
            <v>13</v>
          </cell>
          <cell r="BZ41">
            <v>0.25160584027718763</v>
          </cell>
        </row>
        <row r="42">
          <cell r="B42" t="str">
            <v xml:space="preserve">ORINOCO               </v>
          </cell>
          <cell r="C42">
            <v>24</v>
          </cell>
          <cell r="D42">
            <v>0.12307230159405781</v>
          </cell>
          <cell r="E42">
            <v>23</v>
          </cell>
          <cell r="F42">
            <v>0.13319109990999289</v>
          </cell>
          <cell r="J42" t="str">
            <v xml:space="preserve">ORINOCO               </v>
          </cell>
          <cell r="K42">
            <v>15</v>
          </cell>
          <cell r="L42">
            <v>0.10795341463141153</v>
          </cell>
          <cell r="M42">
            <v>17</v>
          </cell>
          <cell r="N42">
            <v>0.11623340515024812</v>
          </cell>
          <cell r="R42" t="str">
            <v xml:space="preserve">ORINOCO               </v>
          </cell>
          <cell r="S42">
            <v>15</v>
          </cell>
          <cell r="T42">
            <v>9.2632549272695908</v>
          </cell>
          <cell r="U42">
            <v>17</v>
          </cell>
          <cell r="V42">
            <v>8.6033786819491223</v>
          </cell>
          <cell r="Z42" t="str">
            <v xml:space="preserve">ORINOCO               </v>
          </cell>
          <cell r="AA42">
            <v>22</v>
          </cell>
          <cell r="AB42">
            <v>1.0305484118962416</v>
          </cell>
          <cell r="AC42">
            <v>21</v>
          </cell>
          <cell r="AD42">
            <v>1.0527669770186838</v>
          </cell>
          <cell r="AH42" t="str">
            <v xml:space="preserve">ORINOCO               </v>
          </cell>
          <cell r="AI42">
            <v>15</v>
          </cell>
          <cell r="AJ42">
            <v>4.6716166625958094E-2</v>
          </cell>
          <cell r="AK42">
            <v>15</v>
          </cell>
          <cell r="AL42">
            <v>4.8382896849698806E-2</v>
          </cell>
          <cell r="AP42" t="str">
            <v xml:space="preserve">ORINOCO               </v>
          </cell>
          <cell r="AQ42">
            <v>28</v>
          </cell>
          <cell r="AR42">
            <v>0.11452343140737174</v>
          </cell>
          <cell r="AS42">
            <v>28</v>
          </cell>
          <cell r="AT42">
            <v>0.1215782995925177</v>
          </cell>
          <cell r="AX42" t="str">
            <v xml:space="preserve">ORINOCO               </v>
          </cell>
          <cell r="AY42">
            <v>30</v>
          </cell>
          <cell r="AZ42">
            <v>0.13990943750205892</v>
          </cell>
          <cell r="BA42">
            <v>29</v>
          </cell>
          <cell r="BB42">
            <v>0.14871762145411982</v>
          </cell>
          <cell r="BF42" t="str">
            <v xml:space="preserve">ORINOCO               </v>
          </cell>
          <cell r="BG42">
            <v>18</v>
          </cell>
          <cell r="BH42">
            <v>0.69989426796699961</v>
          </cell>
          <cell r="BI42">
            <v>18</v>
          </cell>
          <cell r="BJ42">
            <v>0.69737192739750586</v>
          </cell>
          <cell r="BN42" t="str">
            <v xml:space="preserve">ORINOCO               </v>
          </cell>
          <cell r="BO42">
            <v>28</v>
          </cell>
          <cell r="BP42">
            <v>0.13292146376816391</v>
          </cell>
          <cell r="BQ42">
            <v>28</v>
          </cell>
          <cell r="BR42">
            <v>0.14934920270892485</v>
          </cell>
          <cell r="BV42" t="str">
            <v xml:space="preserve">ORINOCO               </v>
          </cell>
          <cell r="BW42">
            <v>28</v>
          </cell>
          <cell r="BX42">
            <v>0.18335500548933861</v>
          </cell>
          <cell r="BY42">
            <v>32</v>
          </cell>
          <cell r="BZ42">
            <v>0.18420269150779131</v>
          </cell>
        </row>
        <row r="43">
          <cell r="B43" t="str">
            <v xml:space="preserve">PLAZA                 </v>
          </cell>
          <cell r="C43">
            <v>14</v>
          </cell>
          <cell r="D43">
            <v>0.15280245261204473</v>
          </cell>
          <cell r="E43">
            <v>11</v>
          </cell>
          <cell r="F43">
            <v>0.16927303063793511</v>
          </cell>
          <cell r="J43" t="str">
            <v xml:space="preserve">PLAZA                 </v>
          </cell>
          <cell r="K43">
            <v>10</v>
          </cell>
          <cell r="L43">
            <v>0.14739742141658813</v>
          </cell>
          <cell r="M43">
            <v>9</v>
          </cell>
          <cell r="N43">
            <v>0.16363627011301796</v>
          </cell>
          <cell r="R43" t="str">
            <v xml:space="preserve">PLAZA                 </v>
          </cell>
          <cell r="S43">
            <v>10</v>
          </cell>
          <cell r="T43">
            <v>6.784379200052002</v>
          </cell>
          <cell r="U43">
            <v>9</v>
          </cell>
          <cell r="V43">
            <v>6.1111146038059552</v>
          </cell>
          <cell r="Z43" t="str">
            <v xml:space="preserve">PLAZA                 </v>
          </cell>
          <cell r="AA43">
            <v>2</v>
          </cell>
          <cell r="AB43">
            <v>7.2341440746180732</v>
          </cell>
          <cell r="AC43">
            <v>2</v>
          </cell>
          <cell r="AD43">
            <v>8.6431254482098474</v>
          </cell>
          <cell r="AH43" t="str">
            <v xml:space="preserve">PLAZA                 </v>
          </cell>
          <cell r="AI43">
            <v>11</v>
          </cell>
          <cell r="AJ43">
            <v>3.5542607944610019E-2</v>
          </cell>
          <cell r="AK43">
            <v>13</v>
          </cell>
          <cell r="AL43">
            <v>3.5445606029976602E-2</v>
          </cell>
          <cell r="AP43" t="str">
            <v xml:space="preserve">PLAZA                 </v>
          </cell>
          <cell r="AQ43">
            <v>5</v>
          </cell>
          <cell r="AR43">
            <v>1.8459716555959758E-2</v>
          </cell>
          <cell r="AS43">
            <v>3</v>
          </cell>
          <cell r="AT43">
            <v>1.681896705609915E-2</v>
          </cell>
          <cell r="AX43" t="str">
            <v xml:space="preserve">PLAZA                 </v>
          </cell>
          <cell r="AY43">
            <v>3</v>
          </cell>
          <cell r="AZ43">
            <v>3.6715309586579675E-2</v>
          </cell>
          <cell r="BA43">
            <v>1</v>
          </cell>
          <cell r="BB43">
            <v>3.7066399913379969E-2</v>
          </cell>
          <cell r="BF43" t="str">
            <v xml:space="preserve">PLAZA                 </v>
          </cell>
          <cell r="BG43">
            <v>15</v>
          </cell>
          <cell r="BH43">
            <v>0.75365269627058418</v>
          </cell>
          <cell r="BI43">
            <v>16</v>
          </cell>
          <cell r="BJ43">
            <v>0.78453776179199242</v>
          </cell>
          <cell r="BN43" t="str">
            <v xml:space="preserve">PLAZA                 </v>
          </cell>
          <cell r="BO43">
            <v>31</v>
          </cell>
          <cell r="BP43">
            <v>7.6687940097767193E-2</v>
          </cell>
          <cell r="BQ43">
            <v>33</v>
          </cell>
          <cell r="BR43">
            <v>0.10134820698062637</v>
          </cell>
          <cell r="BV43" t="str">
            <v xml:space="preserve">PLAZA                 </v>
          </cell>
          <cell r="BW43">
            <v>4</v>
          </cell>
          <cell r="BX43">
            <v>0.3015140662845755</v>
          </cell>
          <cell r="BY43">
            <v>4</v>
          </cell>
          <cell r="BZ43">
            <v>0.33335967244849107</v>
          </cell>
        </row>
        <row r="44">
          <cell r="B44" t="str">
            <v>POPULAR</v>
          </cell>
          <cell r="C44">
            <v>13</v>
          </cell>
          <cell r="D44">
            <v>0.15797809399144772</v>
          </cell>
          <cell r="E44">
            <v>14</v>
          </cell>
          <cell r="F44">
            <v>0.16178785622829528</v>
          </cell>
          <cell r="J44" t="str">
            <v>POPULAR</v>
          </cell>
          <cell r="K44">
            <v>11</v>
          </cell>
          <cell r="L44">
            <v>0.13717913066541984</v>
          </cell>
          <cell r="M44">
            <v>11</v>
          </cell>
          <cell r="N44">
            <v>0.14026368059209166</v>
          </cell>
          <cell r="R44" t="str">
            <v>POPULAR</v>
          </cell>
          <cell r="S44">
            <v>11</v>
          </cell>
          <cell r="T44">
            <v>7.2897385713793588</v>
          </cell>
          <cell r="U44">
            <v>11</v>
          </cell>
          <cell r="V44">
            <v>7.1294293417848751</v>
          </cell>
          <cell r="Z44" t="str">
            <v>POPULAR</v>
          </cell>
          <cell r="AA44">
            <v>21</v>
          </cell>
          <cell r="AB44">
            <v>1.05124159987687</v>
          </cell>
          <cell r="AC44">
            <v>20</v>
          </cell>
          <cell r="AD44">
            <v>1.0633985163241322</v>
          </cell>
          <cell r="AH44" t="str">
            <v>POPULAR</v>
          </cell>
          <cell r="AI44">
            <v>36</v>
          </cell>
          <cell r="AJ44">
            <v>0.23566217897150896</v>
          </cell>
          <cell r="AK44">
            <v>35</v>
          </cell>
          <cell r="AL44">
            <v>0.26630763321285089</v>
          </cell>
          <cell r="AP44" t="str">
            <v>POPULAR</v>
          </cell>
          <cell r="AQ44">
            <v>34</v>
          </cell>
          <cell r="AR44">
            <v>0.14986469458579629</v>
          </cell>
          <cell r="AS44">
            <v>33</v>
          </cell>
          <cell r="AT44">
            <v>0.15173066698762872</v>
          </cell>
          <cell r="AX44" t="str">
            <v>POPULAR</v>
          </cell>
          <cell r="AY44">
            <v>34</v>
          </cell>
          <cell r="AZ44">
            <v>0.19020851793142793</v>
          </cell>
          <cell r="BA44">
            <v>32</v>
          </cell>
          <cell r="BB44">
            <v>0.19219691089915283</v>
          </cell>
          <cell r="BF44" t="str">
            <v>POPULAR</v>
          </cell>
          <cell r="BG44">
            <v>40</v>
          </cell>
          <cell r="BH44">
            <v>9.4290953065983063E-2</v>
          </cell>
          <cell r="BI44">
            <v>40</v>
          </cell>
          <cell r="BJ44">
            <v>8.958105273257766E-2</v>
          </cell>
          <cell r="BN44" t="str">
            <v>POPULAR</v>
          </cell>
          <cell r="BO44">
            <v>23</v>
          </cell>
          <cell r="BP44">
            <v>0.21146385862525058</v>
          </cell>
          <cell r="BQ44">
            <v>23</v>
          </cell>
          <cell r="BR44">
            <v>0.22441983697429879</v>
          </cell>
          <cell r="BV44" t="str">
            <v>POPULAR</v>
          </cell>
          <cell r="BW44">
            <v>26</v>
          </cell>
          <cell r="BX44">
            <v>0.19028813501360634</v>
          </cell>
          <cell r="BY44">
            <v>20</v>
          </cell>
          <cell r="BZ44">
            <v>0.21687949942319767</v>
          </cell>
        </row>
        <row r="45">
          <cell r="B45" t="str">
            <v xml:space="preserve">PROVINCIAL            </v>
          </cell>
          <cell r="C45">
            <v>29</v>
          </cell>
          <cell r="D45">
            <v>0.10917307881167369</v>
          </cell>
          <cell r="E45">
            <v>27</v>
          </cell>
          <cell r="F45">
            <v>0.12011936681955319</v>
          </cell>
          <cell r="J45" t="str">
            <v xml:space="preserve">PROVINCIAL            </v>
          </cell>
          <cell r="K45">
            <v>25</v>
          </cell>
          <cell r="L45">
            <v>8.6288626196917212E-2</v>
          </cell>
          <cell r="M45">
            <v>22</v>
          </cell>
          <cell r="N45">
            <v>9.6270221361931571E-2</v>
          </cell>
          <cell r="R45" t="str">
            <v xml:space="preserve">PROVINCIAL            </v>
          </cell>
          <cell r="S45">
            <v>25</v>
          </cell>
          <cell r="T45">
            <v>11.589012875438808</v>
          </cell>
          <cell r="U45">
            <v>22</v>
          </cell>
          <cell r="V45">
            <v>10.387428073323544</v>
          </cell>
          <cell r="Z45" t="str">
            <v xml:space="preserve">PROVINCIAL            </v>
          </cell>
          <cell r="AA45">
            <v>16</v>
          </cell>
          <cell r="AB45">
            <v>1.2853368655096176</v>
          </cell>
          <cell r="AC45">
            <v>12</v>
          </cell>
          <cell r="AD45">
            <v>1.581635973612453</v>
          </cell>
          <cell r="AH45" t="str">
            <v xml:space="preserve">PROVINCIAL            </v>
          </cell>
          <cell r="AI45">
            <v>30</v>
          </cell>
          <cell r="AJ45">
            <v>0.13891159002635223</v>
          </cell>
          <cell r="AK45">
            <v>32</v>
          </cell>
          <cell r="AL45">
            <v>0.15636360094720991</v>
          </cell>
          <cell r="AP45" t="str">
            <v xml:space="preserve">PROVINCIAL            </v>
          </cell>
          <cell r="AQ45">
            <v>14</v>
          </cell>
          <cell r="AR45">
            <v>5.5289510812767881E-2</v>
          </cell>
          <cell r="AS45">
            <v>10</v>
          </cell>
          <cell r="AT45">
            <v>4.7202833977815675E-2</v>
          </cell>
          <cell r="AX45" t="str">
            <v xml:space="preserve">PROVINCIAL            </v>
          </cell>
          <cell r="AY45">
            <v>18</v>
          </cell>
          <cell r="AZ45">
            <v>9.1685179778290687E-2</v>
          </cell>
          <cell r="BA45">
            <v>17</v>
          </cell>
          <cell r="BB45">
            <v>8.9095340391570771E-2</v>
          </cell>
          <cell r="BF45" t="str">
            <v xml:space="preserve">PROVINCIAL            </v>
          </cell>
          <cell r="BG45">
            <v>24</v>
          </cell>
          <cell r="BH45">
            <v>0.6340531101600444</v>
          </cell>
          <cell r="BI45">
            <v>26</v>
          </cell>
          <cell r="BJ45">
            <v>0.60425690344635585</v>
          </cell>
          <cell r="BN45" t="str">
            <v xml:space="preserve">PROVINCIAL            </v>
          </cell>
          <cell r="BO45">
            <v>24</v>
          </cell>
          <cell r="BP45">
            <v>0.20082809185041228</v>
          </cell>
          <cell r="BQ45">
            <v>24</v>
          </cell>
          <cell r="BR45">
            <v>0.21196394974514421</v>
          </cell>
          <cell r="BV45" t="str">
            <v xml:space="preserve">PROVINCIAL            </v>
          </cell>
          <cell r="BW45">
            <v>10</v>
          </cell>
          <cell r="BX45">
            <v>0.22294528510264683</v>
          </cell>
          <cell r="BY45">
            <v>6</v>
          </cell>
          <cell r="BZ45">
            <v>0.28475098028849954</v>
          </cell>
        </row>
        <row r="46">
          <cell r="B46" t="str">
            <v>REPUBLICA</v>
          </cell>
          <cell r="C46">
            <v>18</v>
          </cell>
          <cell r="D46">
            <v>0.12955482646832148</v>
          </cell>
          <cell r="E46">
            <v>19</v>
          </cell>
          <cell r="F46">
            <v>0.1380074734945643</v>
          </cell>
          <cell r="J46" t="str">
            <v>REPUBLICA</v>
          </cell>
          <cell r="K46">
            <v>26</v>
          </cell>
          <cell r="L46">
            <v>8.3409106126840687E-2</v>
          </cell>
          <cell r="M46">
            <v>24</v>
          </cell>
          <cell r="N46">
            <v>9.008310718618491E-2</v>
          </cell>
          <cell r="R46" t="str">
            <v>REPUBLICA</v>
          </cell>
          <cell r="S46">
            <v>26</v>
          </cell>
          <cell r="T46">
            <v>11.98909863006198</v>
          </cell>
          <cell r="U46">
            <v>24</v>
          </cell>
          <cell r="V46">
            <v>11.100860430282308</v>
          </cell>
          <cell r="Z46" t="str">
            <v>REPUBLICA</v>
          </cell>
          <cell r="AA46">
            <v>29</v>
          </cell>
          <cell r="AB46">
            <v>0.72257123873776918</v>
          </cell>
          <cell r="AC46">
            <v>29</v>
          </cell>
          <cell r="AD46">
            <v>0.74441154247872188</v>
          </cell>
          <cell r="AH46" t="str">
            <v>REPUBLICA</v>
          </cell>
          <cell r="AI46">
            <v>4</v>
          </cell>
          <cell r="AJ46">
            <v>-0.15152770539379629</v>
          </cell>
          <cell r="AK46">
            <v>4</v>
          </cell>
          <cell r="AL46">
            <v>-9.4631641431225294E-2</v>
          </cell>
          <cell r="AP46" t="str">
            <v>REPUBLICA</v>
          </cell>
          <cell r="AQ46">
            <v>25</v>
          </cell>
          <cell r="AR46">
            <v>9.5236536993728166E-2</v>
          </cell>
          <cell r="AS46">
            <v>25</v>
          </cell>
          <cell r="AT46">
            <v>0.10215022634263422</v>
          </cell>
          <cell r="AX46" t="str">
            <v>REPUBLICA</v>
          </cell>
          <cell r="AY46">
            <v>24</v>
          </cell>
          <cell r="AZ46">
            <v>0.11291826482974748</v>
          </cell>
          <cell r="BA46">
            <v>24</v>
          </cell>
          <cell r="BB46">
            <v>0.12280104220486064</v>
          </cell>
          <cell r="BF46" t="str">
            <v>REPUBLICA</v>
          </cell>
          <cell r="BG46">
            <v>31</v>
          </cell>
          <cell r="BH46">
            <v>0.49160357883578937</v>
          </cell>
          <cell r="BI46">
            <v>28</v>
          </cell>
          <cell r="BJ46">
            <v>0.53677222687314807</v>
          </cell>
          <cell r="BN46" t="str">
            <v>REPUBLICA</v>
          </cell>
          <cell r="BO46">
            <v>14</v>
          </cell>
          <cell r="BP46">
            <v>0.36750906930424704</v>
          </cell>
          <cell r="BQ46">
            <v>15</v>
          </cell>
          <cell r="BR46">
            <v>0.34316835686658226</v>
          </cell>
          <cell r="BV46" t="str">
            <v>REPUBLICA</v>
          </cell>
          <cell r="BW46">
            <v>14</v>
          </cell>
          <cell r="BX46">
            <v>0.21874900385890622</v>
          </cell>
          <cell r="BY46">
            <v>15</v>
          </cell>
          <cell r="BZ46">
            <v>0.22776080437534471</v>
          </cell>
        </row>
        <row r="47">
          <cell r="B47" t="str">
            <v xml:space="preserve">SOFITASA              </v>
          </cell>
          <cell r="C47">
            <v>31</v>
          </cell>
          <cell r="D47">
            <v>9.1549271143960179E-2</v>
          </cell>
          <cell r="E47">
            <v>31</v>
          </cell>
          <cell r="F47">
            <v>0.10536784626687858</v>
          </cell>
          <cell r="J47" t="str">
            <v xml:space="preserve">SOFITASA              </v>
          </cell>
          <cell r="K47">
            <v>28</v>
          </cell>
          <cell r="L47">
            <v>7.8450174683855414E-2</v>
          </cell>
          <cell r="M47">
            <v>26</v>
          </cell>
          <cell r="N47">
            <v>8.9504336544935892E-2</v>
          </cell>
          <cell r="R47" t="str">
            <v xml:space="preserve">SOFITASA              </v>
          </cell>
          <cell r="S47">
            <v>28</v>
          </cell>
          <cell r="T47">
            <v>12.746944210511671</v>
          </cell>
          <cell r="U47">
            <v>26</v>
          </cell>
          <cell r="V47">
            <v>11.172643009290923</v>
          </cell>
          <cell r="Z47" t="str">
            <v xml:space="preserve">SOFITASA              </v>
          </cell>
          <cell r="AA47">
            <v>24</v>
          </cell>
          <cell r="AB47">
            <v>0.95509824091849937</v>
          </cell>
          <cell r="AC47">
            <v>25</v>
          </cell>
          <cell r="AD47">
            <v>0.96547867897194184</v>
          </cell>
          <cell r="AH47" t="str">
            <v xml:space="preserve">SOFITASA              </v>
          </cell>
          <cell r="AI47">
            <v>26</v>
          </cell>
          <cell r="AJ47">
            <v>9.4929753076241033E-2</v>
          </cell>
          <cell r="AK47">
            <v>27</v>
          </cell>
          <cell r="AL47">
            <v>0.1251512451708536</v>
          </cell>
          <cell r="AP47" t="str">
            <v xml:space="preserve">SOFITASA              </v>
          </cell>
          <cell r="AQ47">
            <v>20</v>
          </cell>
          <cell r="AR47">
            <v>8.3410104723871323E-2</v>
          </cell>
          <cell r="AS47">
            <v>24</v>
          </cell>
          <cell r="AT47">
            <v>9.5458658156976572E-2</v>
          </cell>
          <cell r="AX47" t="str">
            <v xml:space="preserve">SOFITASA              </v>
          </cell>
          <cell r="AY47">
            <v>22</v>
          </cell>
          <cell r="AZ47">
            <v>0.10604011885167254</v>
          </cell>
          <cell r="BA47">
            <v>25</v>
          </cell>
          <cell r="BB47">
            <v>0.12304664498011694</v>
          </cell>
          <cell r="BF47" t="str">
            <v xml:space="preserve">SOFITASA              </v>
          </cell>
          <cell r="BG47">
            <v>16</v>
          </cell>
          <cell r="BH47">
            <v>0.73903028014061067</v>
          </cell>
          <cell r="BI47">
            <v>14</v>
          </cell>
          <cell r="BJ47">
            <v>0.79304516427864846</v>
          </cell>
          <cell r="BN47" t="str">
            <v xml:space="preserve">SOFITASA              </v>
          </cell>
          <cell r="BO47">
            <v>29</v>
          </cell>
          <cell r="BP47">
            <v>0.11934297908690306</v>
          </cell>
          <cell r="BQ47">
            <v>32</v>
          </cell>
          <cell r="BR47">
            <v>0.10199447838465071</v>
          </cell>
          <cell r="BV47" t="str">
            <v xml:space="preserve">SOFITASA              </v>
          </cell>
          <cell r="BW47">
            <v>22</v>
          </cell>
          <cell r="BX47">
            <v>0.201024343825149</v>
          </cell>
          <cell r="BY47">
            <v>16</v>
          </cell>
          <cell r="BZ47">
            <v>0.22661395991047065</v>
          </cell>
        </row>
        <row r="48">
          <cell r="B48" t="str">
            <v>STANDARD CHARTERED</v>
          </cell>
          <cell r="C48">
            <v>10</v>
          </cell>
          <cell r="D48">
            <v>0.18850595808286583</v>
          </cell>
          <cell r="E48">
            <v>9</v>
          </cell>
          <cell r="F48">
            <v>0.21866473432644476</v>
          </cell>
          <cell r="J48" t="str">
            <v>STANDARD CHARTERED</v>
          </cell>
          <cell r="K48">
            <v>8</v>
          </cell>
          <cell r="L48">
            <v>0.1710318825269237</v>
          </cell>
          <cell r="M48">
            <v>6</v>
          </cell>
          <cell r="N48">
            <v>0.1967363294326136</v>
          </cell>
          <cell r="R48" t="str">
            <v>STANDARD CHARTERED</v>
          </cell>
          <cell r="S48">
            <v>8</v>
          </cell>
          <cell r="T48">
            <v>5.8468630832183051</v>
          </cell>
          <cell r="U48">
            <v>6</v>
          </cell>
          <cell r="V48">
            <v>5.0829452947708944</v>
          </cell>
          <cell r="Z48" t="str">
            <v>STANDARD CHARTERED</v>
          </cell>
          <cell r="AA48">
            <v>4</v>
          </cell>
          <cell r="AB48">
            <v>4.9872021408070921</v>
          </cell>
          <cell r="AC48">
            <v>5</v>
          </cell>
          <cell r="AD48">
            <v>4.3080782447352881</v>
          </cell>
          <cell r="AH48" t="str">
            <v>STANDARD CHARTERED</v>
          </cell>
          <cell r="AI48">
            <v>5</v>
          </cell>
          <cell r="AJ48">
            <v>-0.10849451419522675</v>
          </cell>
          <cell r="AK48">
            <v>5</v>
          </cell>
          <cell r="AL48">
            <v>-2.5942666088787376E-2</v>
          </cell>
          <cell r="AP48" t="str">
            <v>STANDARD CHARTERED</v>
          </cell>
          <cell r="AQ48">
            <v>7</v>
          </cell>
          <cell r="AR48">
            <v>2.4111619431333425E-2</v>
          </cell>
          <cell r="AS48">
            <v>8</v>
          </cell>
          <cell r="AT48">
            <v>3.5337937240084646E-2</v>
          </cell>
          <cell r="AX48" t="str">
            <v>STANDARD CHARTERED</v>
          </cell>
          <cell r="AY48">
            <v>4</v>
          </cell>
          <cell r="AZ48">
            <v>3.7559879158987758E-2</v>
          </cell>
          <cell r="BA48">
            <v>6</v>
          </cell>
          <cell r="BB48">
            <v>4.9554174870154309E-2</v>
          </cell>
          <cell r="BF48" t="str">
            <v>STANDARD CHARTERED</v>
          </cell>
          <cell r="BG48">
            <v>6</v>
          </cell>
          <cell r="BH48">
            <v>0.94367496065412626</v>
          </cell>
          <cell r="BI48">
            <v>7</v>
          </cell>
          <cell r="BJ48">
            <v>1.1342467213654421</v>
          </cell>
          <cell r="BN48" t="str">
            <v>STANDARD CHARTERED</v>
          </cell>
          <cell r="BO48">
            <v>38</v>
          </cell>
          <cell r="BP48">
            <v>3.9892366553578973E-2</v>
          </cell>
          <cell r="BQ48">
            <v>39</v>
          </cell>
          <cell r="BR48">
            <v>1.6098620825874172E-2</v>
          </cell>
          <cell r="BV48" t="str">
            <v>STANDARD CHARTERED</v>
          </cell>
          <cell r="BW48">
            <v>6</v>
          </cell>
          <cell r="BX48">
            <v>0.25907287987015803</v>
          </cell>
          <cell r="BY48">
            <v>3</v>
          </cell>
          <cell r="BZ48">
            <v>0.35542742713465908</v>
          </cell>
        </row>
        <row r="49">
          <cell r="B49" t="str">
            <v xml:space="preserve">TEQUENDAMA            </v>
          </cell>
          <cell r="C49">
            <v>6</v>
          </cell>
          <cell r="D49">
            <v>0.23696053349592552</v>
          </cell>
          <cell r="E49">
            <v>5</v>
          </cell>
          <cell r="F49">
            <v>0.3288224109454968</v>
          </cell>
          <cell r="J49" t="str">
            <v xml:space="preserve">TEQUENDAMA            </v>
          </cell>
          <cell r="K49">
            <v>5</v>
          </cell>
          <cell r="L49">
            <v>0.21435568485046008</v>
          </cell>
          <cell r="M49">
            <v>4</v>
          </cell>
          <cell r="N49">
            <v>0.29272684312882064</v>
          </cell>
          <cell r="R49" t="str">
            <v xml:space="preserve">TEQUENDAMA            </v>
          </cell>
          <cell r="S49">
            <v>5</v>
          </cell>
          <cell r="T49">
            <v>4.6651433606606938</v>
          </cell>
          <cell r="U49">
            <v>4</v>
          </cell>
          <cell r="V49">
            <v>3.4161540817762615</v>
          </cell>
          <cell r="Z49" t="str">
            <v xml:space="preserve">TEQUENDAMA            </v>
          </cell>
          <cell r="AA49">
            <v>3</v>
          </cell>
          <cell r="AB49">
            <v>6.8769939105896354</v>
          </cell>
          <cell r="AC49">
            <v>3</v>
          </cell>
          <cell r="AD49">
            <v>5.9493683355086562</v>
          </cell>
          <cell r="AH49" t="str">
            <v xml:space="preserve">TEQUENDAMA            </v>
          </cell>
          <cell r="AI49">
            <v>6</v>
          </cell>
          <cell r="AJ49">
            <v>-4.8481281880639299E-2</v>
          </cell>
          <cell r="AK49">
            <v>11</v>
          </cell>
          <cell r="AL49">
            <v>1.1273696806835589E-2</v>
          </cell>
          <cell r="AP49" t="str">
            <v xml:space="preserve">TEQUENDAMA            </v>
          </cell>
          <cell r="AQ49">
            <v>4</v>
          </cell>
          <cell r="AR49">
            <v>1.6464366229891409E-2</v>
          </cell>
          <cell r="AS49">
            <v>6</v>
          </cell>
          <cell r="AT49">
            <v>3.0802051261138184E-2</v>
          </cell>
          <cell r="AX49" t="str">
            <v xml:space="preserve">TEQUENDAMA            </v>
          </cell>
          <cell r="AY49">
            <v>2</v>
          </cell>
          <cell r="AZ49">
            <v>3.021270455025464E-2</v>
          </cell>
          <cell r="BA49">
            <v>4</v>
          </cell>
          <cell r="BB49">
            <v>4.4165324307240586E-2</v>
          </cell>
          <cell r="BF49" t="str">
            <v xml:space="preserve">TEQUENDAMA            </v>
          </cell>
          <cell r="BG49">
            <v>9</v>
          </cell>
          <cell r="BH49">
            <v>0.85439766369962666</v>
          </cell>
          <cell r="BI49">
            <v>3</v>
          </cell>
          <cell r="BJ49">
            <v>1.6793460397886115</v>
          </cell>
          <cell r="BN49" t="str">
            <v xml:space="preserve">TEQUENDAMA            </v>
          </cell>
          <cell r="BO49">
            <v>19</v>
          </cell>
          <cell r="BP49">
            <v>0.25042396834369701</v>
          </cell>
          <cell r="BQ49">
            <v>10</v>
          </cell>
          <cell r="BR49">
            <v>0.59722063217138566</v>
          </cell>
          <cell r="BV49" t="str">
            <v xml:space="preserve">TEQUENDAMA            </v>
          </cell>
          <cell r="BW49">
            <v>37</v>
          </cell>
          <cell r="BX49">
            <v>0.1397548273213588</v>
          </cell>
          <cell r="BY49">
            <v>34</v>
          </cell>
          <cell r="BZ49">
            <v>0.17007131260404035</v>
          </cell>
        </row>
        <row r="50">
          <cell r="B50" t="str">
            <v xml:space="preserve">UNION                 </v>
          </cell>
          <cell r="C50">
            <v>35</v>
          </cell>
          <cell r="D50">
            <v>8.1843026314219386E-2</v>
          </cell>
          <cell r="E50">
            <v>35</v>
          </cell>
          <cell r="F50">
            <v>8.7094592017809905E-2</v>
          </cell>
          <cell r="J50" t="str">
            <v xml:space="preserve">UNION                 </v>
          </cell>
          <cell r="K50">
            <v>38</v>
          </cell>
          <cell r="L50">
            <v>4.7180961076612564E-2</v>
          </cell>
          <cell r="M50">
            <v>38</v>
          </cell>
          <cell r="N50">
            <v>5.0352766664484051E-2</v>
          </cell>
          <cell r="R50" t="str">
            <v xml:space="preserve">UNION                 </v>
          </cell>
          <cell r="S50">
            <v>38</v>
          </cell>
          <cell r="T50">
            <v>21.194990037956146</v>
          </cell>
          <cell r="U50">
            <v>38</v>
          </cell>
          <cell r="V50">
            <v>19.859881914003001</v>
          </cell>
          <cell r="Z50" t="str">
            <v xml:space="preserve">UNION                 </v>
          </cell>
          <cell r="AA50">
            <v>39</v>
          </cell>
          <cell r="AB50">
            <v>0.29923171684709676</v>
          </cell>
          <cell r="AC50">
            <v>39</v>
          </cell>
          <cell r="AD50">
            <v>0.30186242876420277</v>
          </cell>
          <cell r="AH50" t="str">
            <v xml:space="preserve">UNION                 </v>
          </cell>
          <cell r="AI50">
            <v>32</v>
          </cell>
          <cell r="AJ50">
            <v>0.1778011531051692</v>
          </cell>
          <cell r="AK50">
            <v>34</v>
          </cell>
          <cell r="AL50">
            <v>0.2471747089993844</v>
          </cell>
          <cell r="AP50" t="str">
            <v xml:space="preserve">UNION                 </v>
          </cell>
          <cell r="AQ50">
            <v>35</v>
          </cell>
          <cell r="AR50">
            <v>0.16135799434799147</v>
          </cell>
          <cell r="AS50">
            <v>37</v>
          </cell>
          <cell r="AT50">
            <v>0.17354102157079307</v>
          </cell>
          <cell r="AX50" t="str">
            <v xml:space="preserve">UNION                 </v>
          </cell>
          <cell r="AY50">
            <v>33</v>
          </cell>
          <cell r="AZ50">
            <v>0.18973278706958954</v>
          </cell>
          <cell r="BA50">
            <v>36</v>
          </cell>
          <cell r="BB50">
            <v>0.20402428012235541</v>
          </cell>
          <cell r="BF50" t="str">
            <v xml:space="preserve">UNION                 </v>
          </cell>
          <cell r="BG50">
            <v>23</v>
          </cell>
          <cell r="BH50">
            <v>0.656714793934154</v>
          </cell>
          <cell r="BI50">
            <v>21</v>
          </cell>
          <cell r="BJ50">
            <v>0.65573891831443964</v>
          </cell>
          <cell r="BN50" t="str">
            <v xml:space="preserve">UNION                 </v>
          </cell>
          <cell r="BO50">
            <v>26</v>
          </cell>
          <cell r="BP50">
            <v>0.15261632239092424</v>
          </cell>
          <cell r="BQ50">
            <v>27</v>
          </cell>
          <cell r="BR50">
            <v>0.16368745930262546</v>
          </cell>
          <cell r="BV50" t="str">
            <v xml:space="preserve">UNION                 </v>
          </cell>
          <cell r="BW50">
            <v>25</v>
          </cell>
          <cell r="BX50">
            <v>0.19085649836865903</v>
          </cell>
          <cell r="BY50">
            <v>24</v>
          </cell>
          <cell r="BZ50">
            <v>0.20741400850388544</v>
          </cell>
        </row>
        <row r="51">
          <cell r="B51" t="str">
            <v xml:space="preserve">VENEZOLANO DE CREDITO </v>
          </cell>
          <cell r="C51">
            <v>7</v>
          </cell>
          <cell r="D51">
            <v>0.22965303314645327</v>
          </cell>
          <cell r="E51">
            <v>8</v>
          </cell>
          <cell r="F51">
            <v>0.22974597926521076</v>
          </cell>
          <cell r="J51" t="str">
            <v xml:space="preserve">VENEZOLANO DE CREDITO </v>
          </cell>
          <cell r="K51">
            <v>6</v>
          </cell>
          <cell r="L51">
            <v>0.18081976816279058</v>
          </cell>
          <cell r="M51">
            <v>8</v>
          </cell>
          <cell r="N51">
            <v>0.18136689763570246</v>
          </cell>
          <cell r="R51" t="str">
            <v xml:space="preserve">VENEZOLANO DE CREDITO </v>
          </cell>
          <cell r="S51">
            <v>6</v>
          </cell>
          <cell r="T51">
            <v>5.5303687763812865</v>
          </cell>
          <cell r="U51">
            <v>8</v>
          </cell>
          <cell r="V51">
            <v>5.5136853143323981</v>
          </cell>
          <cell r="Z51" t="str">
            <v xml:space="preserve">VENEZOLANO DE CREDITO </v>
          </cell>
          <cell r="AA51">
            <v>9</v>
          </cell>
          <cell r="AB51">
            <v>2.1327014309938361</v>
          </cell>
          <cell r="AC51">
            <v>9</v>
          </cell>
          <cell r="AD51">
            <v>2.033433316544933</v>
          </cell>
          <cell r="AH51" t="str">
            <v xml:space="preserve">VENEZOLANO DE CREDITO </v>
          </cell>
          <cell r="AI51">
            <v>16</v>
          </cell>
          <cell r="AJ51">
            <v>5.4796917018314829E-2</v>
          </cell>
          <cell r="AK51">
            <v>16</v>
          </cell>
          <cell r="AL51">
            <v>5.1622991789241623E-2</v>
          </cell>
          <cell r="AP51" t="str">
            <v xml:space="preserve">VENEZOLANO DE CREDITO </v>
          </cell>
          <cell r="AQ51">
            <v>16</v>
          </cell>
          <cell r="AR51">
            <v>6.0556336234040775E-2</v>
          </cell>
          <cell r="AS51">
            <v>18</v>
          </cell>
          <cell r="AT51">
            <v>6.7308372668102787E-2</v>
          </cell>
          <cell r="AX51" t="str">
            <v xml:space="preserve">VENEZOLANO DE CREDITO </v>
          </cell>
          <cell r="AY51">
            <v>11</v>
          </cell>
          <cell r="AZ51">
            <v>7.2140993205839055E-2</v>
          </cell>
          <cell r="BA51">
            <v>12</v>
          </cell>
          <cell r="BB51">
            <v>7.8657900330179858E-2</v>
          </cell>
          <cell r="BF51" t="str">
            <v xml:space="preserve">VENEZOLANO DE CREDITO </v>
          </cell>
          <cell r="BG51">
            <v>5</v>
          </cell>
          <cell r="BH51">
            <v>1.0507216700106676</v>
          </cell>
          <cell r="BI51">
            <v>6</v>
          </cell>
          <cell r="BJ51">
            <v>1.2733878804798704</v>
          </cell>
          <cell r="BN51" t="str">
            <v xml:space="preserve">VENEZOLANO DE CREDITO </v>
          </cell>
          <cell r="BO51">
            <v>34</v>
          </cell>
          <cell r="BP51">
            <v>6.7033857142780859E-2</v>
          </cell>
          <cell r="BQ51">
            <v>37</v>
          </cell>
          <cell r="BR51">
            <v>3.0570333978171191E-2</v>
          </cell>
          <cell r="BV51" t="str">
            <v xml:space="preserve">VENEZOLANO DE CREDITO </v>
          </cell>
          <cell r="BW51">
            <v>36</v>
          </cell>
          <cell r="BX51">
            <v>0.14008664331200563</v>
          </cell>
          <cell r="BY51">
            <v>38</v>
          </cell>
          <cell r="BZ51">
            <v>0.13807884366132162</v>
          </cell>
        </row>
        <row r="52">
          <cell r="B52" t="str">
            <v>VENEZUELA</v>
          </cell>
          <cell r="C52">
            <v>12</v>
          </cell>
          <cell r="D52">
            <v>0.15986969376636609</v>
          </cell>
          <cell r="E52">
            <v>13</v>
          </cell>
          <cell r="F52">
            <v>0.16572913656353871</v>
          </cell>
          <cell r="J52" t="str">
            <v>VENEZUELA</v>
          </cell>
          <cell r="K52">
            <v>20</v>
          </cell>
          <cell r="L52">
            <v>9.8295666266522044E-2</v>
          </cell>
          <cell r="M52">
            <v>20</v>
          </cell>
          <cell r="N52">
            <v>0.10325728198260206</v>
          </cell>
          <cell r="R52" t="str">
            <v>VENEZUELA</v>
          </cell>
          <cell r="S52">
            <v>20</v>
          </cell>
          <cell r="T52">
            <v>10.173388491905307</v>
          </cell>
          <cell r="U52">
            <v>20</v>
          </cell>
          <cell r="V52">
            <v>9.6845469956151966</v>
          </cell>
          <cell r="Z52" t="str">
            <v>VENEZUELA</v>
          </cell>
          <cell r="AA52">
            <v>33</v>
          </cell>
          <cell r="AB52">
            <v>0.55697103734937403</v>
          </cell>
          <cell r="AC52">
            <v>32</v>
          </cell>
          <cell r="AD52">
            <v>0.59149526628855109</v>
          </cell>
          <cell r="AH52" t="str">
            <v>VENEZUELA</v>
          </cell>
          <cell r="AI52">
            <v>33</v>
          </cell>
          <cell r="AJ52">
            <v>0.1783716150835552</v>
          </cell>
          <cell r="AK52">
            <v>33</v>
          </cell>
          <cell r="AL52">
            <v>0.19350761016849943</v>
          </cell>
          <cell r="AP52" t="str">
            <v>VENEZUELA</v>
          </cell>
          <cell r="AQ52">
            <v>36</v>
          </cell>
          <cell r="AR52">
            <v>0.17379440751865788</v>
          </cell>
          <cell r="AS52">
            <v>35</v>
          </cell>
          <cell r="AT52">
            <v>0.17085564538197143</v>
          </cell>
          <cell r="AX52" t="str">
            <v>VENEZUELA</v>
          </cell>
          <cell r="AY52">
            <v>35</v>
          </cell>
          <cell r="AZ52">
            <v>0.19675227553892641</v>
          </cell>
          <cell r="BA52">
            <v>34</v>
          </cell>
          <cell r="BB52">
            <v>0.1968755270805784</v>
          </cell>
          <cell r="BF52" t="str">
            <v>VENEZUELA</v>
          </cell>
          <cell r="BG52">
            <v>26</v>
          </cell>
          <cell r="BH52">
            <v>0.59893956858745145</v>
          </cell>
          <cell r="BI52">
            <v>25</v>
          </cell>
          <cell r="BJ52">
            <v>0.61182538456850932</v>
          </cell>
          <cell r="BN52" t="str">
            <v>VENEZUELA</v>
          </cell>
          <cell r="BO52">
            <v>13</v>
          </cell>
          <cell r="BP52">
            <v>0.38717036145563921</v>
          </cell>
          <cell r="BQ52">
            <v>12</v>
          </cell>
          <cell r="BR52">
            <v>0.40388995280275342</v>
          </cell>
          <cell r="BV52" t="str">
            <v>VENEZUELA</v>
          </cell>
          <cell r="BW52">
            <v>31</v>
          </cell>
          <cell r="BX52">
            <v>0.17195493843145365</v>
          </cell>
          <cell r="BY52">
            <v>33</v>
          </cell>
          <cell r="BZ52">
            <v>0.18163618335957954</v>
          </cell>
        </row>
        <row r="54">
          <cell r="B54" t="str">
            <v>TOTAL</v>
          </cell>
          <cell r="D54">
            <v>0.1399</v>
          </cell>
          <cell r="F54">
            <v>0.14850486633960008</v>
          </cell>
          <cell r="J54" t="str">
            <v>TOTAL</v>
          </cell>
          <cell r="L54">
            <v>8.7900000000000006E-2</v>
          </cell>
          <cell r="N54">
            <v>9.4375935835344996E-2</v>
          </cell>
          <cell r="R54" t="str">
            <v>TOTAL</v>
          </cell>
          <cell r="T54">
            <v>11.37</v>
          </cell>
          <cell r="V54">
            <v>10.595921419467262</v>
          </cell>
          <cell r="Z54" t="str">
            <v>TOTAL</v>
          </cell>
          <cell r="AB54">
            <v>0.69810000000000005</v>
          </cell>
          <cell r="AD54">
            <v>0.73384077191693886</v>
          </cell>
          <cell r="AH54" t="str">
            <v>TOTAL</v>
          </cell>
          <cell r="AJ54">
            <v>0.1381</v>
          </cell>
          <cell r="AL54">
            <v>0.16528740809721829</v>
          </cell>
          <cell r="AP54" t="str">
            <v>TOTAL</v>
          </cell>
          <cell r="AR54">
            <v>0.10489999999999999</v>
          </cell>
          <cell r="AT54">
            <v>0.1073856692613715</v>
          </cell>
          <cell r="AX54" t="str">
            <v>TOTAL</v>
          </cell>
          <cell r="AZ54">
            <v>0.13519999999999999</v>
          </cell>
          <cell r="BB54">
            <v>0.14070778176777424</v>
          </cell>
          <cell r="BF54" t="str">
            <v>TOTAL</v>
          </cell>
          <cell r="BH54">
            <v>0.65690000000000004</v>
          </cell>
          <cell r="BJ54">
            <v>0.65742937334214424</v>
          </cell>
          <cell r="BN54" t="str">
            <v>TOTAL</v>
          </cell>
          <cell r="BP54">
            <v>0.25669999999999998</v>
          </cell>
          <cell r="BR54">
            <v>0.26758843489874901</v>
          </cell>
          <cell r="BV54" t="str">
            <v>TOTAL</v>
          </cell>
          <cell r="BX54">
            <v>0.19881776956423469</v>
          </cell>
          <cell r="BZ54">
            <v>0.22855209035007024</v>
          </cell>
        </row>
      </sheetData>
      <sheetData sheetId="41" refreshError="1"/>
      <sheetData sheetId="42" refreshError="1"/>
      <sheetData sheetId="4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 3.1.3"/>
      <sheetName val="3.1.3"/>
    </sheetNames>
    <definedNames>
      <definedName name="____________asd1" refersTo="#¡REF!"/>
      <definedName name="____________tnt1" refersTo="#¡REF!"/>
      <definedName name="__________asd1" refersTo="#¡REF!"/>
      <definedName name="__________tnt1" refersTo="#¡REF!"/>
      <definedName name="_________asd1" refersTo="#¡REF!"/>
      <definedName name="_________tnt1" refersTo="#¡REF!"/>
      <definedName name="________asd1" refersTo="#¡REF!"/>
      <definedName name="________tnt1" refersTo="#¡REF!"/>
      <definedName name="_______asd1" refersTo="#¡REF!"/>
      <definedName name="_______tnt1" refersTo="#¡REF!"/>
      <definedName name="______asd1" refersTo="#¡REF!"/>
      <definedName name="______tnt1" refersTo="#¡REF!"/>
      <definedName name="__asd1" refersTo="#¡REF!"/>
      <definedName name="__tnt1" refersTo="#¡REF!"/>
      <definedName name="adsftreagtrgtqergt" refersTo="#¡REF!"/>
      <definedName name="df" refersTo="#¡REF!"/>
      <definedName name="grafico" refersTo="#¡REF!"/>
      <definedName name="njkg" refersTo="#¡REF!"/>
      <definedName name="prueba" refersTo="#¡REF!"/>
      <definedName name="rjyktuk" refersTo="#¡REF!"/>
    </definedNames>
    <sheetDataSet>
      <sheetData sheetId="0" refreshError="1"/>
      <sheetData sheetId="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Fto__a_partir_del_impuesto"/>
      <sheetName val="COP_FED"/>
      <sheetName val="22_PCIAS"/>
      <sheetName val="Tesoro_Nacional"/>
      <sheetName val="Fondo_ATN"/>
      <sheetName val="Coop__Eléct_"/>
      <sheetName val="C_F_E_E_"/>
      <sheetName val="Codigos"/>
      <sheetName val="Annual Tables"/>
      <sheetName val="Index"/>
      <sheetName val="Annual Raw Data"/>
      <sheetName val="Quarterly Raw Data"/>
      <sheetName val="Quarterly MacroFlow"/>
      <sheetName val="M 2"/>
      <sheetName val="Soportes"/>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 val="Cam_Relief"/>
      <sheetName val="W-Tables"/>
      <sheetName val="COP FED"/>
      <sheetName val="Codigos"/>
    </sheetNames>
    <sheetDataSet>
      <sheetData sheetId="0" refreshError="1"/>
      <sheetData sheetId="1" refreshError="1"/>
      <sheetData sheetId="2" refreshError="1"/>
      <sheetData sheetId="3" refreshError="1"/>
      <sheetData sheetId="4" refreshError="1"/>
      <sheetData sheetId="5" refreshError="1">
        <row r="59">
          <cell r="C59">
            <v>4.6040363843444024E-2</v>
          </cell>
        </row>
        <row r="60">
          <cell r="C60">
            <v>5.4123279308905134E-2</v>
          </cell>
        </row>
        <row r="61">
          <cell r="C61">
            <v>5.0408734278118296E-2</v>
          </cell>
        </row>
        <row r="62">
          <cell r="C62">
            <v>4.6120000000000008E-2</v>
          </cell>
        </row>
        <row r="63">
          <cell r="C63">
            <v>5.9950000000000003E-2</v>
          </cell>
        </row>
        <row r="64">
          <cell r="C64">
            <v>5.1588915167871709E-2</v>
          </cell>
        </row>
        <row r="65">
          <cell r="C65">
            <v>4.8712733333333327E-2</v>
          </cell>
        </row>
        <row r="67">
          <cell r="C67">
            <v>5.9950000000000003E-2</v>
          </cell>
        </row>
        <row r="68">
          <cell r="C68">
            <v>4.8712733333333327E-2</v>
          </cell>
        </row>
        <row r="69">
          <cell r="C69">
            <v>4.6120000000000001E-2</v>
          </cell>
        </row>
        <row r="70">
          <cell r="C70">
            <v>4.6120000000000001E-2</v>
          </cell>
        </row>
        <row r="79">
          <cell r="C79">
            <v>4.6120000000000001E-2</v>
          </cell>
        </row>
        <row r="81">
          <cell r="C81">
            <v>4.6120000000000001E-2</v>
          </cell>
        </row>
        <row r="84">
          <cell r="C84">
            <v>4.6120000000000001E-2</v>
          </cell>
        </row>
        <row r="87">
          <cell r="C87">
            <v>4.6120000000000001E-2</v>
          </cell>
        </row>
        <row r="99">
          <cell r="C99">
            <v>4.6120000000000001E-2</v>
          </cell>
        </row>
        <row r="109">
          <cell r="C109">
            <v>1.3359000000000001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hared Data"/>
      <sheetName val="Output_q"/>
      <sheetName val="Output_a"/>
      <sheetName val="GDP defl."/>
      <sheetName val="NGDP_q"/>
      <sheetName val="RGDP_q"/>
      <sheetName val="NGDP_a"/>
      <sheetName val="RGDP_a"/>
      <sheetName val="Expenditure &amp; Saving"/>
      <sheetName val="REAL_MACRO"/>
      <sheetName val="Chart1"/>
      <sheetName val="Chart2"/>
      <sheetName val="Chart3"/>
      <sheetName val="Sheet1 (2)"/>
      <sheetName val="Panel1"/>
    </sheetNames>
    <sheetDataSet>
      <sheetData sheetId="0"/>
      <sheetData sheetId="1"/>
      <sheetData sheetId="2"/>
      <sheetData sheetId="3"/>
      <sheetData sheetId="4"/>
      <sheetData sheetId="5"/>
      <sheetData sheetId="6"/>
      <sheetData sheetId="7"/>
      <sheetData sheetId="8"/>
      <sheetData sheetId="9" refreshError="1">
        <row r="9">
          <cell r="AF9">
            <v>2007</v>
          </cell>
        </row>
        <row r="13">
          <cell r="AF13">
            <v>683933.17362196709</v>
          </cell>
        </row>
        <row r="14">
          <cell r="AF14">
            <v>7933.0886628489825</v>
          </cell>
        </row>
        <row r="15">
          <cell r="AF15">
            <v>86.212722772765346</v>
          </cell>
        </row>
        <row r="16">
          <cell r="AF16">
            <v>128021.67684491353</v>
          </cell>
        </row>
        <row r="18">
          <cell r="AF18">
            <v>-45737.561527682468</v>
          </cell>
        </row>
        <row r="19">
          <cell r="AF19">
            <v>368282.16169571079</v>
          </cell>
        </row>
        <row r="20">
          <cell r="AF20">
            <v>414019.72322339326</v>
          </cell>
        </row>
        <row r="22">
          <cell r="AF22">
            <v>729670.73514964955</v>
          </cell>
        </row>
        <row r="23">
          <cell r="AF23">
            <v>729670.73514964955</v>
          </cell>
        </row>
        <row r="24">
          <cell r="AF24">
            <v>582681.39654189209</v>
          </cell>
        </row>
        <row r="25">
          <cell r="AF25">
            <v>533200.99116939015</v>
          </cell>
        </row>
        <row r="26">
          <cell r="AF26">
            <v>49480.40537250194</v>
          </cell>
        </row>
        <row r="27">
          <cell r="AF27">
            <v>158499.18383578243</v>
          </cell>
        </row>
        <row r="28">
          <cell r="AF28">
            <v>115641.39657325322</v>
          </cell>
        </row>
        <row r="29">
          <cell r="AF29">
            <v>42857.787262529208</v>
          </cell>
        </row>
        <row r="30">
          <cell r="AF30">
            <v>-11509.845228024991</v>
          </cell>
        </row>
        <row r="32">
          <cell r="AF32">
            <v>0</v>
          </cell>
        </row>
        <row r="35">
          <cell r="AF35">
            <v>146989.33860775744</v>
          </cell>
        </row>
        <row r="36">
          <cell r="AF36">
            <v>146989.33860775744</v>
          </cell>
        </row>
        <row r="37">
          <cell r="AF37">
            <v>42857.787262529208</v>
          </cell>
        </row>
        <row r="38">
          <cell r="AF38">
            <v>104131.55134522823</v>
          </cell>
        </row>
        <row r="39">
          <cell r="AF39">
            <v>104131.55134522823</v>
          </cell>
        </row>
        <row r="40">
          <cell r="AF40">
            <v>104131.55134522823</v>
          </cell>
        </row>
        <row r="41">
          <cell r="AF41">
            <v>135904.06141996395</v>
          </cell>
        </row>
        <row r="42">
          <cell r="AF42">
            <v>58095.69413738836</v>
          </cell>
        </row>
        <row r="43">
          <cell r="AF43">
            <v>77808.367282575593</v>
          </cell>
        </row>
        <row r="45">
          <cell r="AF45">
            <v>11085.277187793474</v>
          </cell>
        </row>
        <row r="49">
          <cell r="AF49">
            <v>21.491769119683525</v>
          </cell>
        </row>
        <row r="50">
          <cell r="AF50">
            <v>21.491769119683525</v>
          </cell>
        </row>
        <row r="51">
          <cell r="AF51">
            <v>6.2663705922558668</v>
          </cell>
        </row>
        <row r="52">
          <cell r="AF52">
            <v>15.225398527427657</v>
          </cell>
        </row>
        <row r="53">
          <cell r="AF53">
            <v>15.225398527427657</v>
          </cell>
        </row>
        <row r="55">
          <cell r="AF55">
            <v>19.870956207642987</v>
          </cell>
        </row>
        <row r="56">
          <cell r="AF56">
            <v>8.4943524276978284</v>
          </cell>
        </row>
        <row r="57">
          <cell r="AF57">
            <v>11.376603779945158</v>
          </cell>
        </row>
        <row r="58">
          <cell r="AF58">
            <v>19.870956207642987</v>
          </cell>
        </row>
        <row r="60">
          <cell r="AF60">
            <v>1.6208129120405381</v>
          </cell>
        </row>
        <row r="63">
          <cell r="AF63">
            <v>0.75</v>
          </cell>
        </row>
        <row r="64">
          <cell r="AF64">
            <v>0.80237454101357886</v>
          </cell>
        </row>
        <row r="65">
          <cell r="AF65">
            <v>14.804337760642138</v>
          </cell>
        </row>
      </sheetData>
      <sheetData sheetId="10"/>
      <sheetData sheetId="11" refreshError="1"/>
      <sheetData sheetId="12" refreshError="1"/>
      <sheetData sheetId="13" refreshError="1"/>
      <sheetData sheetId="14"/>
      <sheetData sheetId="15"/>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 val="Expenditure &amp; Saving"/>
      <sheetName val="CIRRs"/>
    </sheetNames>
    <sheetDataSet>
      <sheetData sheetId="0">
        <row r="2">
          <cell r="A2" t="str">
            <v>FACTORES DE CALCULOS EN BASE A PLAZOS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2">
          <cell r="A2" t="str">
            <v>FACTORES DE CALCULOS EN BASE A PLAZOS</v>
          </cell>
        </row>
      </sheetData>
      <sheetData sheetId="19"/>
      <sheetData sheetId="20"/>
      <sheetData sheetId="21"/>
      <sheetData sheetId="22"/>
      <sheetData sheetId="23"/>
      <sheetData sheetId="24"/>
      <sheetData sheetId="25" refreshError="1"/>
      <sheetData sheetId="26"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2">
          <cell r="A2" t="str">
            <v>FACTORES DE CALCULOS EN BASE A PLAZOS</v>
          </cell>
        </row>
      </sheetData>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pter2 - bivariate charts"/>
      <sheetName val="Counterfactual"/>
      <sheetName val="100 BP hit"/>
      <sheetName val="Imp of IR on potential"/>
      <sheetName val="Pre-post shock KO ratio"/>
      <sheetName val="Interest rate graph"/>
      <sheetName val="Change in fin cond and ITV"/>
      <sheetName val="DC Int rates"/>
      <sheetName val="Resp of risk to synthetic"/>
      <sheetName val="IntRate Margins"/>
      <sheetName val="Synth risk data"/>
      <sheetName val="Updated Price of risk"/>
      <sheetName val="Data for delta spreads calc"/>
      <sheetName val="ITV rate chart"/>
      <sheetName val="DSAFO32ADVVERINF32"/>
      <sheetName val="Real policyrates"/>
      <sheetName val="Calc of range for spreads"/>
      <sheetName val="Int rate table spreads"/>
      <sheetName val="Sheet7"/>
      <sheetName val="Shock-ctrol Table"/>
      <sheetName val="BRIC intrates"/>
      <sheetName val="US G yields"/>
      <sheetName val="Reserve import cover"/>
      <sheetName val="yields"/>
      <sheetName val="Sheet1"/>
      <sheetName val="FDI_ITV by region"/>
      <sheetName val="FDI_ITV by income"/>
      <sheetName val="Sheet5"/>
      <sheetName val="Impl Cok"/>
      <sheetName val="K-O ratios"/>
      <sheetName val="GDP Shock - control"/>
      <sheetName val="K-O ratio shock-ctrl"/>
      <sheetName val="Scatter plots"/>
      <sheetName val="ITV Counterfactual graph"/>
      <sheetName val="ITV CF sensitivity analysis"/>
      <sheetName val="Cont to risk table"/>
      <sheetName val="Nominal GDP and cre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7">
          <cell r="C7">
            <v>0.26533333333333331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cro"/>
      <sheetName val="Q1"/>
      <sheetName val="Q2"/>
      <sheetName val="Q3"/>
      <sheetName val="Q4"/>
      <sheetName val="Q5"/>
      <sheetName val="Q6"/>
      <sheetName val="Q7"/>
      <sheetName val="Q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lance Trimestral enviado a Ros"/>
      <sheetName val="Blance%20Trimestral%20enviado%2"/>
      <sheetName val="BCP"/>
      <sheetName val="ponder a y p "/>
    </sheetNames>
    <sheetDataSet>
      <sheetData sheetId="0" refreshError="1"/>
      <sheetData sheetId="1" refreshError="1"/>
      <sheetData sheetId="2" refreshError="1"/>
      <sheetData sheetId="3" refreshError="1"/>
      <sheetData sheetId="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text charts"/>
      <sheetName val="Chart Main Panel"/>
      <sheetName val="Chart Fuel panel"/>
      <sheetName val="Chart Variability panel"/>
      <sheetName val="Contribution"/>
      <sheetName val="Sheet1"/>
      <sheetName val="Inflation and trimmed 5 percent"/>
      <sheetName val="Inflation trimmed 10 percent"/>
      <sheetName val="Data"/>
      <sheetName val="Input for regression"/>
      <sheetName val="Relative prices"/>
      <sheetName val="Canasta"/>
    </sheetNames>
    <sheetDataSet>
      <sheetData sheetId="0" refreshError="1"/>
      <sheetData sheetId="1" refreshError="1"/>
      <sheetData sheetId="2" refreshError="1"/>
      <sheetData sheetId="3" refreshError="1"/>
      <sheetData sheetId="4" refreshError="1"/>
      <sheetData sheetId="5">
        <row r="51">
          <cell r="K51">
            <v>36161</v>
          </cell>
          <cell r="L51">
            <v>36192</v>
          </cell>
          <cell r="M51">
            <v>36220</v>
          </cell>
          <cell r="N51">
            <v>36251</v>
          </cell>
          <cell r="O51">
            <v>36281</v>
          </cell>
          <cell r="P51">
            <v>36312</v>
          </cell>
          <cell r="Q51">
            <v>36342</v>
          </cell>
          <cell r="R51">
            <v>36373</v>
          </cell>
          <cell r="S51">
            <v>36404</v>
          </cell>
          <cell r="T51">
            <v>36434</v>
          </cell>
          <cell r="U51">
            <v>36465</v>
          </cell>
          <cell r="V51">
            <v>36495</v>
          </cell>
          <cell r="W51">
            <v>36526</v>
          </cell>
          <cell r="X51">
            <v>36557</v>
          </cell>
          <cell r="Y51">
            <v>36586</v>
          </cell>
          <cell r="Z51">
            <v>36617</v>
          </cell>
          <cell r="AA51">
            <v>36647</v>
          </cell>
          <cell r="AB51">
            <v>36678</v>
          </cell>
          <cell r="AC51">
            <v>36708</v>
          </cell>
          <cell r="AD51">
            <v>36739</v>
          </cell>
          <cell r="AE51">
            <v>36770</v>
          </cell>
          <cell r="AF51">
            <v>36800</v>
          </cell>
          <cell r="AG51">
            <v>36831</v>
          </cell>
          <cell r="AH51">
            <v>36861</v>
          </cell>
          <cell r="AI51">
            <v>36892</v>
          </cell>
          <cell r="AJ51">
            <v>36923</v>
          </cell>
          <cell r="AK51">
            <v>36951</v>
          </cell>
          <cell r="AL51">
            <v>36982</v>
          </cell>
          <cell r="AM51">
            <v>37012</v>
          </cell>
          <cell r="AN51">
            <v>37043</v>
          </cell>
          <cell r="AO51">
            <v>37073</v>
          </cell>
          <cell r="AP51">
            <v>37104</v>
          </cell>
          <cell r="AQ51">
            <v>37135</v>
          </cell>
          <cell r="AR51">
            <v>37165</v>
          </cell>
          <cell r="AS51">
            <v>37196</v>
          </cell>
          <cell r="AT51">
            <v>37226</v>
          </cell>
          <cell r="AU51">
            <v>37257</v>
          </cell>
          <cell r="AV51">
            <v>37288</v>
          </cell>
          <cell r="AW51">
            <v>37316</v>
          </cell>
          <cell r="AX51">
            <v>37347</v>
          </cell>
          <cell r="AY51">
            <v>37377</v>
          </cell>
          <cell r="AZ51">
            <v>37408</v>
          </cell>
          <cell r="BA51">
            <v>37438</v>
          </cell>
          <cell r="BB51">
            <v>37469</v>
          </cell>
          <cell r="BC51">
            <v>37500</v>
          </cell>
          <cell r="BD51">
            <v>37530</v>
          </cell>
          <cell r="BE51">
            <v>37561</v>
          </cell>
          <cell r="BF51">
            <v>37591</v>
          </cell>
          <cell r="BG51">
            <v>37622</v>
          </cell>
          <cell r="BH51">
            <v>37653</v>
          </cell>
          <cell r="BI51">
            <v>37681</v>
          </cell>
          <cell r="BJ51">
            <v>37712</v>
          </cell>
          <cell r="BK51">
            <v>37742</v>
          </cell>
          <cell r="BL51">
            <v>37773</v>
          </cell>
          <cell r="BM51">
            <v>37803</v>
          </cell>
          <cell r="BN51">
            <v>37834</v>
          </cell>
          <cell r="BO51">
            <v>37865</v>
          </cell>
          <cell r="BP51">
            <v>37895</v>
          </cell>
          <cell r="BQ51">
            <v>37926</v>
          </cell>
          <cell r="BR51">
            <v>37956</v>
          </cell>
          <cell r="BS51">
            <v>37987</v>
          </cell>
          <cell r="BT51">
            <v>38018</v>
          </cell>
          <cell r="BU51">
            <v>38047</v>
          </cell>
          <cell r="BV51">
            <v>38078</v>
          </cell>
          <cell r="BW51">
            <v>38108</v>
          </cell>
          <cell r="BX51">
            <v>38139</v>
          </cell>
          <cell r="BY51">
            <v>38169</v>
          </cell>
          <cell r="BZ51">
            <v>38200</v>
          </cell>
          <cell r="CA51">
            <v>38231</v>
          </cell>
          <cell r="CB51">
            <v>38261</v>
          </cell>
          <cell r="CC51">
            <v>38292</v>
          </cell>
          <cell r="CD51">
            <v>38322</v>
          </cell>
          <cell r="CE51">
            <v>38353</v>
          </cell>
          <cell r="CF51">
            <v>38384</v>
          </cell>
          <cell r="CG51">
            <v>38412</v>
          </cell>
          <cell r="CH51">
            <v>38443</v>
          </cell>
          <cell r="CI51">
            <v>38473</v>
          </cell>
          <cell r="CJ51">
            <v>38504</v>
          </cell>
          <cell r="CK51">
            <v>38534</v>
          </cell>
          <cell r="CL51">
            <v>38565</v>
          </cell>
          <cell r="CM51">
            <v>38596</v>
          </cell>
          <cell r="CN51">
            <v>38626</v>
          </cell>
          <cell r="CO51">
            <v>38657</v>
          </cell>
          <cell r="CP51">
            <v>38687</v>
          </cell>
          <cell r="CQ51">
            <v>38718</v>
          </cell>
          <cell r="CR51">
            <v>38749</v>
          </cell>
          <cell r="CS51">
            <v>38777</v>
          </cell>
          <cell r="CT51">
            <v>38808</v>
          </cell>
          <cell r="CU51">
            <v>38838</v>
          </cell>
          <cell r="CV51">
            <v>38869</v>
          </cell>
          <cell r="CW51">
            <v>38899</v>
          </cell>
          <cell r="CX51">
            <v>38930</v>
          </cell>
          <cell r="CY51">
            <v>38961</v>
          </cell>
          <cell r="CZ51">
            <v>38991</v>
          </cell>
          <cell r="DA51">
            <v>39022</v>
          </cell>
          <cell r="DB51">
            <v>39052</v>
          </cell>
        </row>
        <row r="52">
          <cell r="K52">
            <v>9</v>
          </cell>
          <cell r="L52">
            <v>10</v>
          </cell>
          <cell r="M52">
            <v>11</v>
          </cell>
          <cell r="N52">
            <v>12</v>
          </cell>
          <cell r="O52">
            <v>13</v>
          </cell>
          <cell r="P52">
            <v>14</v>
          </cell>
          <cell r="Q52">
            <v>15</v>
          </cell>
          <cell r="R52">
            <v>16</v>
          </cell>
          <cell r="S52">
            <v>17</v>
          </cell>
          <cell r="T52">
            <v>18</v>
          </cell>
          <cell r="U52">
            <v>19</v>
          </cell>
          <cell r="V52">
            <v>20</v>
          </cell>
          <cell r="W52">
            <v>21</v>
          </cell>
          <cell r="X52">
            <v>22</v>
          </cell>
          <cell r="Y52">
            <v>23</v>
          </cell>
          <cell r="Z52">
            <v>24</v>
          </cell>
          <cell r="AA52">
            <v>25</v>
          </cell>
          <cell r="AB52">
            <v>26</v>
          </cell>
          <cell r="AC52">
            <v>27</v>
          </cell>
          <cell r="AD52">
            <v>28</v>
          </cell>
          <cell r="AE52">
            <v>29</v>
          </cell>
          <cell r="AF52">
            <v>30</v>
          </cell>
          <cell r="AG52">
            <v>31</v>
          </cell>
          <cell r="AH52">
            <v>32</v>
          </cell>
          <cell r="AI52">
            <v>33</v>
          </cell>
          <cell r="AJ52">
            <v>34</v>
          </cell>
          <cell r="AK52">
            <v>35</v>
          </cell>
          <cell r="AL52">
            <v>36</v>
          </cell>
          <cell r="AM52">
            <v>37</v>
          </cell>
          <cell r="AN52">
            <v>38</v>
          </cell>
          <cell r="AO52">
            <v>39</v>
          </cell>
          <cell r="AP52">
            <v>40</v>
          </cell>
          <cell r="AQ52">
            <v>41</v>
          </cell>
          <cell r="AR52">
            <v>42</v>
          </cell>
          <cell r="AS52">
            <v>43</v>
          </cell>
          <cell r="AT52">
            <v>44</v>
          </cell>
          <cell r="AU52">
            <v>45</v>
          </cell>
          <cell r="AV52">
            <v>46</v>
          </cell>
          <cell r="AW52">
            <v>47</v>
          </cell>
          <cell r="AX52">
            <v>48</v>
          </cell>
          <cell r="AY52">
            <v>49</v>
          </cell>
          <cell r="AZ52">
            <v>50</v>
          </cell>
          <cell r="BA52">
            <v>51</v>
          </cell>
          <cell r="BB52">
            <v>52</v>
          </cell>
          <cell r="BC52">
            <v>53</v>
          </cell>
          <cell r="BD52">
            <v>54</v>
          </cell>
          <cell r="BE52">
            <v>55</v>
          </cell>
          <cell r="BF52">
            <v>56</v>
          </cell>
          <cell r="BG52">
            <v>57</v>
          </cell>
          <cell r="BH52">
            <v>58</v>
          </cell>
          <cell r="BI52">
            <v>59</v>
          </cell>
          <cell r="BJ52">
            <v>60</v>
          </cell>
          <cell r="BK52">
            <v>61</v>
          </cell>
          <cell r="BL52">
            <v>62</v>
          </cell>
          <cell r="BM52">
            <v>63</v>
          </cell>
          <cell r="BN52">
            <v>64</v>
          </cell>
          <cell r="BO52">
            <v>65</v>
          </cell>
          <cell r="BP52">
            <v>66</v>
          </cell>
          <cell r="BQ52">
            <v>67</v>
          </cell>
          <cell r="BR52">
            <v>68</v>
          </cell>
          <cell r="BS52">
            <v>69</v>
          </cell>
          <cell r="BT52">
            <v>70</v>
          </cell>
          <cell r="BU52">
            <v>71</v>
          </cell>
          <cell r="BV52">
            <v>72</v>
          </cell>
          <cell r="BW52">
            <v>73</v>
          </cell>
          <cell r="BX52">
            <v>74</v>
          </cell>
          <cell r="BY52">
            <v>75</v>
          </cell>
          <cell r="BZ52">
            <v>76</v>
          </cell>
          <cell r="CA52">
            <v>77</v>
          </cell>
          <cell r="CB52">
            <v>78</v>
          </cell>
          <cell r="CC52">
            <v>79</v>
          </cell>
          <cell r="CD52">
            <v>80</v>
          </cell>
          <cell r="CE52">
            <v>81</v>
          </cell>
          <cell r="CF52">
            <v>82</v>
          </cell>
          <cell r="CG52">
            <v>83</v>
          </cell>
          <cell r="CH52">
            <v>84</v>
          </cell>
          <cell r="CI52">
            <v>85</v>
          </cell>
          <cell r="CJ52">
            <v>86</v>
          </cell>
          <cell r="CK52">
            <v>87</v>
          </cell>
          <cell r="CL52">
            <v>88</v>
          </cell>
          <cell r="CM52">
            <v>89</v>
          </cell>
          <cell r="CN52">
            <v>90</v>
          </cell>
          <cell r="CO52">
            <v>91</v>
          </cell>
          <cell r="CP52">
            <v>92</v>
          </cell>
          <cell r="CQ52">
            <v>93</v>
          </cell>
          <cell r="CR52">
            <v>94</v>
          </cell>
          <cell r="CS52">
            <v>95</v>
          </cell>
          <cell r="CT52">
            <v>96</v>
          </cell>
          <cell r="CU52">
            <v>97</v>
          </cell>
          <cell r="CV52">
            <v>98</v>
          </cell>
          <cell r="CW52">
            <v>99</v>
          </cell>
          <cell r="CX52">
            <v>100</v>
          </cell>
          <cell r="CY52">
            <v>101</v>
          </cell>
          <cell r="CZ52">
            <v>102</v>
          </cell>
          <cell r="DA52">
            <v>103</v>
          </cell>
          <cell r="DB52">
            <v>104</v>
          </cell>
        </row>
        <row r="326">
          <cell r="C326" t="str">
            <v>Headline Inflation</v>
          </cell>
          <cell r="W326">
            <v>5.9847334690191758</v>
          </cell>
          <cell r="X326">
            <v>6.3221456085898069</v>
          </cell>
          <cell r="Y326">
            <v>5.7293101625914176</v>
          </cell>
          <cell r="Z326">
            <v>5.5187104454408598</v>
          </cell>
          <cell r="AA326">
            <v>5.6510754357038877</v>
          </cell>
          <cell r="AB326">
            <v>7.2822029891440536</v>
          </cell>
          <cell r="AC326">
            <v>8.0317280966578863</v>
          </cell>
          <cell r="AD326">
            <v>8.9705510452627664</v>
          </cell>
          <cell r="AE326">
            <v>12.70059068289298</v>
          </cell>
          <cell r="AF326">
            <v>9.1820158894827273</v>
          </cell>
          <cell r="AG326">
            <v>8.1444259126810579</v>
          </cell>
          <cell r="AH326">
            <v>9.0164071945341107</v>
          </cell>
          <cell r="AI326">
            <v>11.398369316447017</v>
          </cell>
          <cell r="AJ326">
            <v>11.498377921279172</v>
          </cell>
          <cell r="AK326">
            <v>11.072630822052545</v>
          </cell>
          <cell r="AL326">
            <v>11.69732783949209</v>
          </cell>
          <cell r="AM326">
            <v>11.896542371052576</v>
          </cell>
          <cell r="AN326">
            <v>10.183782190274741</v>
          </cell>
          <cell r="AO326">
            <v>9.4281766831975915</v>
          </cell>
          <cell r="AP326">
            <v>8.9927772083855757</v>
          </cell>
          <cell r="AQ326">
            <v>5.9148069757111585</v>
          </cell>
          <cell r="AR326">
            <v>5.8890471801772009</v>
          </cell>
          <cell r="AS326">
            <v>5.2833604066292423</v>
          </cell>
          <cell r="AT326">
            <v>4.3894599876600324</v>
          </cell>
          <cell r="AU326">
            <v>2.4212027717948956</v>
          </cell>
          <cell r="AV326">
            <v>2.3121435021657817</v>
          </cell>
          <cell r="AW326">
            <v>3.9269237949840203</v>
          </cell>
          <cell r="AX326">
            <v>3.9835477042284566</v>
          </cell>
          <cell r="AY326">
            <v>3.3432874838055682</v>
          </cell>
          <cell r="AZ326">
            <v>4.0473032990087461</v>
          </cell>
          <cell r="BA326">
            <v>4.7142750933000457</v>
          </cell>
          <cell r="BB326">
            <v>4.8627812129568468</v>
          </cell>
          <cell r="BC326">
            <v>5.3845648011493665</v>
          </cell>
          <cell r="BD326">
            <v>8.1811810853196647</v>
          </cell>
          <cell r="BE326">
            <v>8.8018420698261934</v>
          </cell>
          <cell r="BF326">
            <v>10.505637793986523</v>
          </cell>
          <cell r="BG326">
            <v>13.497191645740742</v>
          </cell>
          <cell r="BH326">
            <v>17.9723411976763</v>
          </cell>
          <cell r="BI326">
            <v>18.711119605019718</v>
          </cell>
          <cell r="BJ326">
            <v>18.253193121622331</v>
          </cell>
          <cell r="BK326">
            <v>20.092941194651658</v>
          </cell>
          <cell r="BL326">
            <v>26.116106823903735</v>
          </cell>
          <cell r="BM326">
            <v>30.20784461972778</v>
          </cell>
          <cell r="BN326">
            <v>33.014727005119369</v>
          </cell>
          <cell r="BO326">
            <v>33.137357119133299</v>
          </cell>
          <cell r="BP326">
            <v>32.729554147258455</v>
          </cell>
          <cell r="BQ326">
            <v>40.052450927929584</v>
          </cell>
          <cell r="BR326">
            <v>42.660748738357086</v>
          </cell>
          <cell r="BS326">
            <v>50.868757356826933</v>
          </cell>
          <cell r="BT326">
            <v>61.424000269054972</v>
          </cell>
          <cell r="BU326">
            <v>62.325799806638742</v>
          </cell>
          <cell r="BV326">
            <v>62.975876902513278</v>
          </cell>
          <cell r="BW326">
            <v>65.29561940558068</v>
          </cell>
          <cell r="BX326">
            <v>60.348690528189309</v>
          </cell>
          <cell r="BY326">
            <v>55.642615635442354</v>
          </cell>
          <cell r="BZ326">
            <v>51.836466474876062</v>
          </cell>
          <cell r="CA326">
            <v>47.890540268112431</v>
          </cell>
          <cell r="CB326">
            <v>46.092680637629911</v>
          </cell>
          <cell r="CC326">
            <v>35.532169037028694</v>
          </cell>
          <cell r="CD326">
            <v>28.736313463604745</v>
          </cell>
          <cell r="CE326">
            <v>18.785907439830993</v>
          </cell>
          <cell r="CF326">
            <v>6.8144010167423801</v>
          </cell>
          <cell r="CG326">
            <v>4.2889038207544132</v>
          </cell>
          <cell r="CH326">
            <v>3.8993744044762764</v>
          </cell>
          <cell r="CI326">
            <v>0.9295894438980099</v>
          </cell>
          <cell r="CJ326">
            <v>-0.97988430383337288</v>
          </cell>
          <cell r="CK326">
            <v>-1.002106427312853</v>
          </cell>
          <cell r="CL326">
            <v>-0.21807830486369539</v>
          </cell>
          <cell r="CM326">
            <v>4.2173260742071221</v>
          </cell>
          <cell r="CN326">
            <v>3.9758901013446319</v>
          </cell>
          <cell r="CO326">
            <v>4.8295155547593822</v>
          </cell>
          <cell r="CP326">
            <v>7.4389911996843239</v>
          </cell>
          <cell r="CQ326">
            <v>8.2492396845458273</v>
          </cell>
          <cell r="CR326">
            <v>8.0738436026886404</v>
          </cell>
          <cell r="CS326">
            <v>8.2572906682183174</v>
          </cell>
          <cell r="CT326">
            <v>8.5566382287578904</v>
          </cell>
          <cell r="CU326">
            <v>9.5096863256136004</v>
          </cell>
          <cell r="CV326">
            <v>10.272387117199841</v>
          </cell>
          <cell r="CW326">
            <v>10.6030033005555</v>
          </cell>
          <cell r="CX326">
            <v>9.3477299494585395</v>
          </cell>
          <cell r="CY326">
            <v>4.7274641339037515</v>
          </cell>
        </row>
        <row r="327">
          <cell r="C327" t="str">
            <v>Core Inflation Measures</v>
          </cell>
        </row>
        <row r="328">
          <cell r="C328" t="str">
            <v>Exclusion method</v>
          </cell>
        </row>
        <row r="329">
          <cell r="C329" t="str">
            <v>Excluding fuel and electricity 1/</v>
          </cell>
          <cell r="W329">
            <v>4.7495216000213105</v>
          </cell>
          <cell r="X329">
            <v>5.1172105920418431</v>
          </cell>
          <cell r="Y329">
            <v>4.4711234526710939</v>
          </cell>
          <cell r="Z329">
            <v>4.2481969740443759</v>
          </cell>
          <cell r="AA329">
            <v>4.3922088766355643</v>
          </cell>
          <cell r="AB329">
            <v>6.1808149387968143</v>
          </cell>
          <cell r="AC329">
            <v>7.0037438319029661</v>
          </cell>
          <cell r="AD329">
            <v>7.9365024671020308</v>
          </cell>
          <cell r="AE329">
            <v>10.117960338672987</v>
          </cell>
          <cell r="AF329">
            <v>7.5611912551097475</v>
          </cell>
          <cell r="AG329">
            <v>6.7707083219770823</v>
          </cell>
          <cell r="AH329">
            <v>7.6398724420642594</v>
          </cell>
          <cell r="AI329">
            <v>9.9143116531412545</v>
          </cell>
          <cell r="AJ329">
            <v>10.297335350545239</v>
          </cell>
          <cell r="AK329">
            <v>10.464266264395249</v>
          </cell>
          <cell r="AL329">
            <v>10.40447932724102</v>
          </cell>
          <cell r="AM329">
            <v>10.568699466488312</v>
          </cell>
          <cell r="AN329">
            <v>9.4409052496434924</v>
          </cell>
          <cell r="AO329">
            <v>9.1187344161417485</v>
          </cell>
          <cell r="AP329">
            <v>8.3548354145006556</v>
          </cell>
          <cell r="AQ329">
            <v>6.4486465349947224</v>
          </cell>
          <cell r="AR329">
            <v>7.3849915158067319</v>
          </cell>
          <cell r="AS329">
            <v>6.8413220260240166</v>
          </cell>
          <cell r="AT329">
            <v>5.967122029238908</v>
          </cell>
          <cell r="AU329">
            <v>3.8894658497704739</v>
          </cell>
          <cell r="AV329">
            <v>3.5560196916742939</v>
          </cell>
          <cell r="AW329">
            <v>4.1176491447712635</v>
          </cell>
          <cell r="AX329">
            <v>4.4087204110630154</v>
          </cell>
          <cell r="AY329">
            <v>3.8696322503118239</v>
          </cell>
          <cell r="AZ329">
            <v>4.0082854714073903</v>
          </cell>
          <cell r="BA329">
            <v>4.0926192876561345</v>
          </cell>
          <cell r="BB329">
            <v>4.811983413147189</v>
          </cell>
          <cell r="BC329">
            <v>5.5320867490145247</v>
          </cell>
          <cell r="BD329">
            <v>4.9050352119762266</v>
          </cell>
          <cell r="BE329">
            <v>5.342472100961885</v>
          </cell>
          <cell r="BF329">
            <v>6.8386277291014892</v>
          </cell>
          <cell r="BG329">
            <v>9.9195247212438886</v>
          </cell>
          <cell r="BH329">
            <v>12.942746583529967</v>
          </cell>
          <cell r="BI329">
            <v>14.343890561363608</v>
          </cell>
          <cell r="BJ329">
            <v>14.973959974876095</v>
          </cell>
          <cell r="BK329">
            <v>16.905215301902587</v>
          </cell>
          <cell r="BL329">
            <v>22.503357535366831</v>
          </cell>
          <cell r="BM329">
            <v>25.719686544629468</v>
          </cell>
          <cell r="BN329">
            <v>28.127947561555175</v>
          </cell>
          <cell r="BO329">
            <v>29.415436332463798</v>
          </cell>
          <cell r="BP329">
            <v>32.147997022569484</v>
          </cell>
          <cell r="BQ329">
            <v>39.263112888863134</v>
          </cell>
          <cell r="BR329">
            <v>42.256431408200882</v>
          </cell>
          <cell r="BS329">
            <v>49.614877681638973</v>
          </cell>
          <cell r="BT329">
            <v>61.861072362163611</v>
          </cell>
          <cell r="BU329">
            <v>62.96553573142171</v>
          </cell>
          <cell r="BV329">
            <v>62.83718081169161</v>
          </cell>
          <cell r="BW329">
            <v>64.590928600571289</v>
          </cell>
          <cell r="BX329">
            <v>58.996857469165946</v>
          </cell>
          <cell r="BY329">
            <v>56.212093237462625</v>
          </cell>
          <cell r="BZ329">
            <v>53.26335137271812</v>
          </cell>
          <cell r="CA329">
            <v>48.59485841312511</v>
          </cell>
          <cell r="CB329">
            <v>46.45493149240113</v>
          </cell>
          <cell r="CC329">
            <v>36.568558870744027</v>
          </cell>
          <cell r="CD329">
            <v>30.085108076913428</v>
          </cell>
          <cell r="CE329">
            <v>20.210627710305815</v>
          </cell>
          <cell r="CF329">
            <v>7.9722978699404194</v>
          </cell>
          <cell r="CG329">
            <v>4.6595439281313276</v>
          </cell>
          <cell r="CH329">
            <v>3.7255579832170298</v>
          </cell>
          <cell r="CI329">
            <v>1.1101440199153814</v>
          </cell>
          <cell r="CJ329">
            <v>-0.45161790123326284</v>
          </cell>
          <cell r="CK329">
            <v>-1.2921731261325249</v>
          </cell>
          <cell r="CL329">
            <v>-1.4460258572440665</v>
          </cell>
          <cell r="CM329">
            <v>1.2054379248054374</v>
          </cell>
          <cell r="CN329">
            <v>0.75878122630537348</v>
          </cell>
          <cell r="CO329">
            <v>2.4855871611724893</v>
          </cell>
          <cell r="CP329">
            <v>4.2692183332139706</v>
          </cell>
          <cell r="CQ329">
            <v>4.9494912231689625</v>
          </cell>
          <cell r="CR329">
            <v>5.0724405077528587</v>
          </cell>
          <cell r="CS329">
            <v>5.4745615525630029</v>
          </cell>
          <cell r="CT329">
            <v>5.5027566588655645</v>
          </cell>
          <cell r="CU329">
            <v>5.9178566296778996</v>
          </cell>
          <cell r="CV329">
            <v>6.582973494942209</v>
          </cell>
          <cell r="CW329">
            <v>6.77909587636438</v>
          </cell>
          <cell r="CX329">
            <v>6.4964904315092156</v>
          </cell>
          <cell r="CY329">
            <v>5.1564346072478457</v>
          </cell>
        </row>
        <row r="330">
          <cell r="C330" t="str">
            <v>Excluding administered and volatile prices 2/</v>
          </cell>
          <cell r="W330">
            <v>5.7445527023055547</v>
          </cell>
          <cell r="X330">
            <v>5.5982663317613657</v>
          </cell>
          <cell r="Y330">
            <v>5.4883082090365178</v>
          </cell>
          <cell r="Z330">
            <v>5.3364847140602762</v>
          </cell>
          <cell r="AA330">
            <v>5.2277849856885439</v>
          </cell>
          <cell r="AB330">
            <v>5.3344600982192532</v>
          </cell>
          <cell r="AC330">
            <v>5.4435697211831098</v>
          </cell>
          <cell r="AD330">
            <v>5.4422156510316171</v>
          </cell>
          <cell r="AE330">
            <v>6.0103103004228302</v>
          </cell>
          <cell r="AF330">
            <v>5.7014159755782003</v>
          </cell>
          <cell r="AG330">
            <v>5.0119295061343365</v>
          </cell>
          <cell r="AH330">
            <v>5.2212034431454128</v>
          </cell>
          <cell r="AI330">
            <v>7.3362085650345392</v>
          </cell>
          <cell r="AJ330">
            <v>7.547085520857749</v>
          </cell>
          <cell r="AK330">
            <v>7.5796049465322426</v>
          </cell>
          <cell r="AL330">
            <v>7.6054633192720331</v>
          </cell>
          <cell r="AM330">
            <v>7.689138189865119</v>
          </cell>
          <cell r="AN330">
            <v>7.5193569318252145</v>
          </cell>
          <cell r="AO330">
            <v>7.2621817778256315</v>
          </cell>
          <cell r="AP330">
            <v>6.9088142877247236</v>
          </cell>
          <cell r="AQ330">
            <v>6.2315267639400957</v>
          </cell>
          <cell r="AR330">
            <v>6.0865664599581066</v>
          </cell>
          <cell r="AS330">
            <v>5.7420816242433688</v>
          </cell>
          <cell r="AT330">
            <v>5.2406643212832051</v>
          </cell>
          <cell r="AU330">
            <v>3.1006134143571416</v>
          </cell>
          <cell r="AV330">
            <v>2.6840000649797702</v>
          </cell>
          <cell r="AW330">
            <v>2.8718805199248578</v>
          </cell>
          <cell r="AX330">
            <v>3.1171753240189162</v>
          </cell>
          <cell r="AY330">
            <v>3.0255467655146049</v>
          </cell>
          <cell r="AZ330">
            <v>3.1025642247934684</v>
          </cell>
          <cell r="BA330">
            <v>3.1657994923044157</v>
          </cell>
          <cell r="BB330">
            <v>3.9031987855530019</v>
          </cell>
          <cell r="BC330">
            <v>4.0440310470174268</v>
          </cell>
          <cell r="BD330">
            <v>4.3095644866608041</v>
          </cell>
          <cell r="BE330">
            <v>4.6467180165004294</v>
          </cell>
          <cell r="BF330">
            <v>5.8463922803150297</v>
          </cell>
          <cell r="BG330">
            <v>7.5410559500389098</v>
          </cell>
          <cell r="BH330">
            <v>8.881521743133618</v>
          </cell>
          <cell r="BI330">
            <v>9.5464763882136481</v>
          </cell>
          <cell r="BJ330">
            <v>10.179653503145531</v>
          </cell>
          <cell r="BK330">
            <v>11.377510922555345</v>
          </cell>
          <cell r="BL330">
            <v>15.847464449757155</v>
          </cell>
          <cell r="BM330">
            <v>20.538644397564426</v>
          </cell>
          <cell r="BN330">
            <v>23.419312971033477</v>
          </cell>
          <cell r="BO330">
            <v>25.350879416999007</v>
          </cell>
          <cell r="BP330">
            <v>27.933950559558028</v>
          </cell>
          <cell r="BQ330">
            <v>33.547746746207025</v>
          </cell>
          <cell r="BR330">
            <v>38.678495931759926</v>
          </cell>
          <cell r="BS330">
            <v>46.528947863439157</v>
          </cell>
          <cell r="BT330">
            <v>62.986187512455814</v>
          </cell>
          <cell r="BU330">
            <v>68.31351500522905</v>
          </cell>
          <cell r="BV330">
            <v>69.568753760264002</v>
          </cell>
          <cell r="BW330">
            <v>71.677471422115502</v>
          </cell>
          <cell r="BX330">
            <v>66.394875834054858</v>
          </cell>
          <cell r="BY330">
            <v>61.907065521910198</v>
          </cell>
          <cell r="BZ330">
            <v>59.44710440346455</v>
          </cell>
          <cell r="CA330">
            <v>55.195079148144288</v>
          </cell>
          <cell r="CB330">
            <v>52.773286940069028</v>
          </cell>
          <cell r="CC330">
            <v>43.995577956625453</v>
          </cell>
          <cell r="CD330">
            <v>34.943169220150054</v>
          </cell>
          <cell r="CE330">
            <v>25.192100640530171</v>
          </cell>
          <cell r="CF330">
            <v>11.193040293896502</v>
          </cell>
          <cell r="CG330">
            <v>6.6494461764215202</v>
          </cell>
          <cell r="CH330">
            <v>4.6485398001003091</v>
          </cell>
          <cell r="CI330">
            <v>1.9507463369557598</v>
          </cell>
          <cell r="CJ330">
            <v>0.83975149642523661</v>
          </cell>
          <cell r="CK330">
            <v>-0.35899228886717083</v>
          </cell>
          <cell r="CL330">
            <v>-1.6910585771786657</v>
          </cell>
          <cell r="CM330">
            <v>-0.26118496138070668</v>
          </cell>
          <cell r="CN330">
            <v>-0.67210599314235253</v>
          </cell>
          <cell r="CO330">
            <v>0.90488026698918134</v>
          </cell>
          <cell r="CP330">
            <v>3.0294732311805461</v>
          </cell>
          <cell r="CQ330">
            <v>4.1179232768420349</v>
          </cell>
          <cell r="CR330">
            <v>4.44160924314059</v>
          </cell>
          <cell r="CS330">
            <v>4.7601295367115171</v>
          </cell>
          <cell r="CT330">
            <v>5.2193830615003804</v>
          </cell>
          <cell r="CU330">
            <v>5.6441205223737683</v>
          </cell>
          <cell r="CV330">
            <v>5.8983135065082735</v>
          </cell>
          <cell r="CW330">
            <v>6.1663663500255694</v>
          </cell>
          <cell r="CX330">
            <v>6.2592330204251994</v>
          </cell>
          <cell r="CY330">
            <v>6.1287953931590096</v>
          </cell>
        </row>
        <row r="331">
          <cell r="C331" t="str">
            <v>Trimming method</v>
          </cell>
        </row>
        <row r="332">
          <cell r="C332" t="str">
            <v>Five-percent window 3/</v>
          </cell>
          <cell r="W332">
            <v>4.4567986340134667</v>
          </cell>
          <cell r="X332">
            <v>4.2799172477982381</v>
          </cell>
          <cell r="Y332">
            <v>4.0039720726944523</v>
          </cell>
          <cell r="Z332">
            <v>3.8562863281683519</v>
          </cell>
          <cell r="AA332">
            <v>3.8369824462305928</v>
          </cell>
          <cell r="AB332">
            <v>3.9783898254454897</v>
          </cell>
          <cell r="AC332">
            <v>4.1167434367853701</v>
          </cell>
          <cell r="AD332">
            <v>4.3548058288967297</v>
          </cell>
          <cell r="AE332">
            <v>5.6122683070339434</v>
          </cell>
          <cell r="AF332">
            <v>4.8029280004790849</v>
          </cell>
          <cell r="AG332">
            <v>4.0490299211785441</v>
          </cell>
          <cell r="AH332">
            <v>4.5220438645252585</v>
          </cell>
          <cell r="AI332">
            <v>5.9756009856532017</v>
          </cell>
          <cell r="AJ332">
            <v>6.0946639501152902</v>
          </cell>
          <cell r="AK332">
            <v>6.1225368164198812</v>
          </cell>
          <cell r="AL332">
            <v>6.1925693066255008</v>
          </cell>
          <cell r="AM332">
            <v>6.264937493485931</v>
          </cell>
          <cell r="AN332">
            <v>6.2100082431238945</v>
          </cell>
          <cell r="AO332">
            <v>6.0641882885440452</v>
          </cell>
          <cell r="AP332">
            <v>5.6765469580187329</v>
          </cell>
          <cell r="AQ332">
            <v>4.6057075368536999</v>
          </cell>
          <cell r="AR332">
            <v>4.562054339574459</v>
          </cell>
          <cell r="AS332">
            <v>4.1730954196168852</v>
          </cell>
          <cell r="AT332">
            <v>3.5704135632356611</v>
          </cell>
          <cell r="AU332">
            <v>2.2069724568240616</v>
          </cell>
          <cell r="AV332">
            <v>2.0034123136054518</v>
          </cell>
          <cell r="AW332">
            <v>2.4408694147589642</v>
          </cell>
          <cell r="AX332">
            <v>2.5402264370871563</v>
          </cell>
          <cell r="AY332">
            <v>2.2867464130386281</v>
          </cell>
          <cell r="AZ332">
            <v>2.3104666446970015</v>
          </cell>
          <cell r="BA332">
            <v>2.4001446869176277</v>
          </cell>
          <cell r="BB332">
            <v>2.8546055027533157</v>
          </cell>
          <cell r="BC332">
            <v>2.9333870671457873</v>
          </cell>
          <cell r="BD332">
            <v>3.1065873207417383</v>
          </cell>
          <cell r="BE332">
            <v>3.3061893183363225</v>
          </cell>
          <cell r="BF332">
            <v>4.5785249010544362</v>
          </cell>
          <cell r="BG332">
            <v>6.5833474337323707</v>
          </cell>
          <cell r="BH332">
            <v>7.879928675197263</v>
          </cell>
          <cell r="BI332">
            <v>8.2819712832084917</v>
          </cell>
          <cell r="BJ332">
            <v>8.5674398527897182</v>
          </cell>
          <cell r="BK332">
            <v>9.5574866749780369</v>
          </cell>
          <cell r="BL332">
            <v>14.156351826647935</v>
          </cell>
          <cell r="BM332">
            <v>17.31348064107992</v>
          </cell>
          <cell r="BN332">
            <v>19.47927631073685</v>
          </cell>
          <cell r="BO332">
            <v>20.602669223928416</v>
          </cell>
          <cell r="BP332">
            <v>22.553748652056143</v>
          </cell>
          <cell r="BQ332">
            <v>28.785129574698573</v>
          </cell>
          <cell r="BR332">
            <v>32.10180048381477</v>
          </cell>
          <cell r="BS332">
            <v>39.592783508419672</v>
          </cell>
          <cell r="BT332">
            <v>51.310425818437665</v>
          </cell>
          <cell r="BU332">
            <v>54.223078983052773</v>
          </cell>
          <cell r="BV332">
            <v>54.827028498412091</v>
          </cell>
          <cell r="BW332">
            <v>56.352782601153876</v>
          </cell>
          <cell r="BX332">
            <v>52.325567394843034</v>
          </cell>
          <cell r="BY332">
            <v>49.997175497157627</v>
          </cell>
          <cell r="BZ332">
            <v>47.748174313498595</v>
          </cell>
          <cell r="CA332">
            <v>44.780147658970122</v>
          </cell>
          <cell r="CB332">
            <v>43.49393707265267</v>
          </cell>
          <cell r="CC332">
            <v>34.818575394941718</v>
          </cell>
          <cell r="CD332">
            <v>28.937355077835065</v>
          </cell>
          <cell r="CE332">
            <v>19.729851347028628</v>
          </cell>
          <cell r="CF332">
            <v>9.3691373940680194</v>
          </cell>
          <cell r="CG332">
            <v>6.3628524414872913</v>
          </cell>
          <cell r="CH332">
            <v>5.2959849766810692</v>
          </cell>
          <cell r="CI332">
            <v>3.3053008352440685</v>
          </cell>
          <cell r="CJ332">
            <v>1.6968617072657963</v>
          </cell>
          <cell r="CK332">
            <v>0.65401698389439389</v>
          </cell>
          <cell r="CL332">
            <v>0.29743388816282845</v>
          </cell>
          <cell r="CM332">
            <v>2.0612194821035104</v>
          </cell>
          <cell r="CN332">
            <v>1.6246412340979504</v>
          </cell>
          <cell r="CO332">
            <v>3.0745638796296788</v>
          </cell>
          <cell r="CP332">
            <v>4.2570582967867523</v>
          </cell>
          <cell r="CQ332">
            <v>5.0410806389256351</v>
          </cell>
          <cell r="CR332">
            <v>4.9419134861159648</v>
          </cell>
          <cell r="CS332">
            <v>5.1522931146650279</v>
          </cell>
          <cell r="CT332">
            <v>5.3828131153026817</v>
          </cell>
          <cell r="CU332">
            <v>5.9236081746437748</v>
          </cell>
          <cell r="CV332">
            <v>6.2061722817406491</v>
          </cell>
          <cell r="CW332">
            <v>6.3658001564365492</v>
          </cell>
          <cell r="CX332">
            <v>6.0583538933770598</v>
          </cell>
          <cell r="CY332">
            <v>5.1972000555719404</v>
          </cell>
        </row>
        <row r="333">
          <cell r="C333" t="str">
            <v>Ten-percent window 4/</v>
          </cell>
          <cell r="W333">
            <v>4.0881563403950736</v>
          </cell>
          <cell r="X333">
            <v>3.9346098698479892</v>
          </cell>
          <cell r="Y333">
            <v>3.7683606711186144</v>
          </cell>
          <cell r="Z333">
            <v>3.5985633844144189</v>
          </cell>
          <cell r="AA333">
            <v>3.4668347555728332</v>
          </cell>
          <cell r="AB333">
            <v>3.5260179650692862</v>
          </cell>
          <cell r="AC333">
            <v>3.5783827073537537</v>
          </cell>
          <cell r="AD333">
            <v>3.658172634414143</v>
          </cell>
          <cell r="AE333">
            <v>4.3943564305719747</v>
          </cell>
          <cell r="AF333">
            <v>3.7868561002190972</v>
          </cell>
          <cell r="AG333">
            <v>3.1683757013090741</v>
          </cell>
          <cell r="AH333">
            <v>3.4957230338076357</v>
          </cell>
          <cell r="AI333">
            <v>4.4683794913369326</v>
          </cell>
          <cell r="AJ333">
            <v>4.6449877431869311</v>
          </cell>
          <cell r="AK333">
            <v>4.6860958020193806</v>
          </cell>
          <cell r="AL333">
            <v>4.7304343756184579</v>
          </cell>
          <cell r="AM333">
            <v>4.7306277681165056</v>
          </cell>
          <cell r="AN333">
            <v>4.7044232376485695</v>
          </cell>
          <cell r="AO333">
            <v>4.6137749795002776</v>
          </cell>
          <cell r="AP333">
            <v>4.38704247795188</v>
          </cell>
          <cell r="AQ333">
            <v>3.6828118630160276</v>
          </cell>
          <cell r="AR333">
            <v>3.6199907332214991</v>
          </cell>
          <cell r="AS333">
            <v>3.4208863836975922</v>
          </cell>
          <cell r="AT333">
            <v>2.9505176140985014</v>
          </cell>
          <cell r="AU333">
            <v>1.9420897673304296</v>
          </cell>
          <cell r="AV333">
            <v>1.6482010195577175</v>
          </cell>
          <cell r="AW333">
            <v>1.834718024711961</v>
          </cell>
          <cell r="AX333">
            <v>1.923953017805303</v>
          </cell>
          <cell r="AY333">
            <v>1.8586993363375086</v>
          </cell>
          <cell r="AZ333">
            <v>1.8259971402439845</v>
          </cell>
          <cell r="BA333">
            <v>1.7926380710380698</v>
          </cell>
          <cell r="BB333">
            <v>1.8888866010054102</v>
          </cell>
          <cell r="BC333">
            <v>2.070226139159459</v>
          </cell>
          <cell r="BD333">
            <v>2.1084907207048929</v>
          </cell>
          <cell r="BE333">
            <v>2.2559244948481734</v>
          </cell>
          <cell r="BF333">
            <v>3.191060985669921</v>
          </cell>
          <cell r="BG333">
            <v>4.1856505565618107</v>
          </cell>
          <cell r="BH333">
            <v>5.3276148193813953</v>
          </cell>
          <cell r="BI333">
            <v>5.7099701390970239</v>
          </cell>
          <cell r="BJ333">
            <v>5.9123367496456609</v>
          </cell>
          <cell r="BK333">
            <v>6.5015199703607323</v>
          </cell>
          <cell r="BL333">
            <v>10.595484930680101</v>
          </cell>
          <cell r="BM333">
            <v>13.190309227585999</v>
          </cell>
          <cell r="BN333">
            <v>15.401646768988371</v>
          </cell>
          <cell r="BO333">
            <v>16.280838870633289</v>
          </cell>
          <cell r="BP333">
            <v>18.077480212344071</v>
          </cell>
          <cell r="BQ333">
            <v>22.779741381968478</v>
          </cell>
          <cell r="BR333">
            <v>25.980240214275724</v>
          </cell>
          <cell r="BS333">
            <v>32.662694848895001</v>
          </cell>
          <cell r="BT333">
            <v>44.066890046280548</v>
          </cell>
          <cell r="BU333">
            <v>47.18921483251458</v>
          </cell>
          <cell r="BV333">
            <v>48.63868078950631</v>
          </cell>
          <cell r="BW333">
            <v>50.196670645778369</v>
          </cell>
          <cell r="BX333">
            <v>46.329637641829237</v>
          </cell>
          <cell r="BY333">
            <v>44.489191913683413</v>
          </cell>
          <cell r="BZ333">
            <v>42.926912472244396</v>
          </cell>
          <cell r="CA333">
            <v>40.552459733417493</v>
          </cell>
          <cell r="CB333">
            <v>39.30481574135257</v>
          </cell>
          <cell r="CC333">
            <v>32.496233458337713</v>
          </cell>
          <cell r="CD333">
            <v>26.992345744684783</v>
          </cell>
          <cell r="CE333">
            <v>19.315685529818708</v>
          </cell>
          <cell r="CF333">
            <v>8.9450701988276933</v>
          </cell>
          <cell r="CG333">
            <v>6.0343445902981614</v>
          </cell>
          <cell r="CH333">
            <v>4.4789152564530497</v>
          </cell>
          <cell r="CI333">
            <v>2.7498953686157819</v>
          </cell>
          <cell r="CJ333">
            <v>1.6200849906193184</v>
          </cell>
          <cell r="CK333">
            <v>0.67106196753492497</v>
          </cell>
          <cell r="CL333">
            <v>7.4042244500276411E-3</v>
          </cell>
          <cell r="CM333">
            <v>1.2963309331162804</v>
          </cell>
          <cell r="CN333">
            <v>0.93711108468761495</v>
          </cell>
          <cell r="CO333">
            <v>2.2197116737896891</v>
          </cell>
          <cell r="CP333">
            <v>3.3454691493923718</v>
          </cell>
          <cell r="CQ333">
            <v>4.1999736819184506</v>
          </cell>
          <cell r="CR333">
            <v>4.130885277503495</v>
          </cell>
          <cell r="CS333">
            <v>4.141599139532687</v>
          </cell>
          <cell r="CT333">
            <v>4.4289478337158954</v>
          </cell>
          <cell r="CU333">
            <v>4.7574600450258657</v>
          </cell>
          <cell r="CV333">
            <v>4.8231314946060735</v>
          </cell>
          <cell r="CW333">
            <v>4.8760446942542615</v>
          </cell>
          <cell r="CX333">
            <v>4.7405086724601375</v>
          </cell>
          <cell r="CY333">
            <v>4.2872091182901926</v>
          </cell>
        </row>
        <row r="334">
          <cell r="C334" t="str">
            <v>Noncore inflation measures</v>
          </cell>
        </row>
        <row r="335">
          <cell r="C335" t="str">
            <v>Fuel and electricity</v>
          </cell>
          <cell r="W335">
            <v>18.158599758972471</v>
          </cell>
          <cell r="X335">
            <v>18.16229507402771</v>
          </cell>
          <cell r="Y335">
            <v>18.162663345546861</v>
          </cell>
          <cell r="Z335">
            <v>18.102959556970717</v>
          </cell>
          <cell r="AA335">
            <v>18.113324366899519</v>
          </cell>
          <cell r="AB335">
            <v>18.118575681389231</v>
          </cell>
          <cell r="AC335">
            <v>18.118713704930528</v>
          </cell>
          <cell r="AD335">
            <v>18.927950493223534</v>
          </cell>
          <cell r="AE335">
            <v>37.681266248043102</v>
          </cell>
          <cell r="AF335">
            <v>23.638417193560485</v>
          </cell>
          <cell r="AG335">
            <v>20.197158109433616</v>
          </cell>
          <cell r="AH335">
            <v>21.132968732623397</v>
          </cell>
          <cell r="AI335">
            <v>24.364922917109453</v>
          </cell>
          <cell r="AJ335">
            <v>21.9973521702737</v>
          </cell>
          <cell r="AK335">
            <v>16.387873226343856</v>
          </cell>
          <cell r="AL335">
            <v>23.000580724332892</v>
          </cell>
          <cell r="AM335">
            <v>23.514575650904021</v>
          </cell>
          <cell r="AN335">
            <v>16.754129144100148</v>
          </cell>
          <cell r="AO335">
            <v>12.178823511950384</v>
          </cell>
          <cell r="AP335">
            <v>14.568105558781809</v>
          </cell>
          <cell r="AQ335">
            <v>1.7849406953351519</v>
          </cell>
          <cell r="AR335">
            <v>-5.718535004574079</v>
          </cell>
          <cell r="AS335">
            <v>-6.8589890123599417</v>
          </cell>
          <cell r="AT335">
            <v>-7.9505923619691288</v>
          </cell>
          <cell r="AU335">
            <v>-8.9167332254254035</v>
          </cell>
          <cell r="AV335">
            <v>-7.5184613480379738</v>
          </cell>
          <cell r="AW335">
            <v>2.3453783684074097</v>
          </cell>
          <cell r="AX335">
            <v>0.64697406626932263</v>
          </cell>
          <cell r="AY335">
            <v>-0.77930321148608073</v>
          </cell>
          <cell r="AZ335">
            <v>4.3707792058753228</v>
          </cell>
          <cell r="BA335">
            <v>10.089462758049919</v>
          </cell>
          <cell r="BB335">
            <v>5.2826550959041043</v>
          </cell>
          <cell r="BC335">
            <v>4.1910206448848299</v>
          </cell>
          <cell r="BD335">
            <v>37.135065040387815</v>
          </cell>
          <cell r="BE335">
            <v>39.729090886012017</v>
          </cell>
          <cell r="BF335">
            <v>43.524740633820841</v>
          </cell>
          <cell r="BG335">
            <v>45.008246662228487</v>
          </cell>
          <cell r="BH335">
            <v>62.482215732092072</v>
          </cell>
          <cell r="BI335">
            <v>55.552452802815367</v>
          </cell>
          <cell r="BJ335">
            <v>44.94903874171419</v>
          </cell>
          <cell r="BK335">
            <v>46.230631094251038</v>
          </cell>
          <cell r="BL335">
            <v>55.963450704794525</v>
          </cell>
          <cell r="BM335">
            <v>66.901076605116174</v>
          </cell>
          <cell r="BN335">
            <v>73.226276488814335</v>
          </cell>
          <cell r="BO335">
            <v>63.637593971068242</v>
          </cell>
          <cell r="BP335">
            <v>36.661285143058421</v>
          </cell>
          <cell r="BQ335">
            <v>45.372602214128307</v>
          </cell>
          <cell r="BR335">
            <v>45.370797181715915</v>
          </cell>
          <cell r="BS335">
            <v>59.240214171956637</v>
          </cell>
          <cell r="BT335">
            <v>58.735383037795657</v>
          </cell>
          <cell r="BU335">
            <v>58.358763188694525</v>
          </cell>
          <cell r="BV335">
            <v>63.871488600937624</v>
          </cell>
          <cell r="BW335">
            <v>69.914964069923769</v>
          </cell>
          <cell r="BX335">
            <v>69.121043225845625</v>
          </cell>
          <cell r="BY335">
            <v>52.135592579178649</v>
          </cell>
          <cell r="BZ335">
            <v>43.151920664327946</v>
          </cell>
          <cell r="CA335">
            <v>43.325885268434234</v>
          </cell>
          <cell r="CB335">
            <v>43.724494040008523</v>
          </cell>
          <cell r="CC335">
            <v>28.840451079142667</v>
          </cell>
          <cell r="CD335">
            <v>19.889329131714277</v>
          </cell>
          <cell r="CE335">
            <v>9.8488034624873819</v>
          </cell>
          <cell r="CF335">
            <v>-0.44857219857964026</v>
          </cell>
          <cell r="CG335">
            <v>1.9236837792917498</v>
          </cell>
          <cell r="CH335">
            <v>5.0146867693931796</v>
          </cell>
          <cell r="CI335">
            <v>-0.21688540066189432</v>
          </cell>
          <cell r="CJ335">
            <v>-4.2027106405918886</v>
          </cell>
          <cell r="CK335">
            <v>0.83208081066518957</v>
          </cell>
          <cell r="CL335">
            <v>7.7835638537142131</v>
          </cell>
          <cell r="CM335">
            <v>24.454835824608296</v>
          </cell>
          <cell r="CN335">
            <v>25.407039823913394</v>
          </cell>
          <cell r="CO335">
            <v>20.871471293720973</v>
          </cell>
          <cell r="CP335">
            <v>29.99823983829296</v>
          </cell>
          <cell r="CQ335">
            <v>30.90066718629393</v>
          </cell>
          <cell r="CR335">
            <v>28.492809596845206</v>
          </cell>
          <cell r="CS335">
            <v>26.49178799132406</v>
          </cell>
          <cell r="CT335">
            <v>27.911659038392656</v>
          </cell>
          <cell r="CU335">
            <v>32.620191575145896</v>
          </cell>
          <cell r="CV335">
            <v>33.661957548631676</v>
          </cell>
          <cell r="CW335">
            <v>34.273426664839974</v>
          </cell>
          <cell r="CX335">
            <v>26.336213405129882</v>
          </cell>
          <cell r="CY335">
            <v>2.3835715571470644</v>
          </cell>
        </row>
        <row r="336">
          <cell r="C336" t="str">
            <v>Administered and volatile prices</v>
          </cell>
          <cell r="W336">
            <v>6.311991483415639</v>
          </cell>
          <cell r="X336">
            <v>7.3277351510438109</v>
          </cell>
          <cell r="Y336">
            <v>6.0632275801156084</v>
          </cell>
          <cell r="Z336">
            <v>5.7719009842943194</v>
          </cell>
          <cell r="AA336">
            <v>6.245096601567667</v>
          </cell>
          <cell r="AB336">
            <v>10.067490289400368</v>
          </cell>
          <cell r="AC336">
            <v>11.778679066083612</v>
          </cell>
          <cell r="AD336">
            <v>14.100367749694215</v>
          </cell>
          <cell r="AE336">
            <v>22.407086517391988</v>
          </cell>
          <cell r="AF336">
            <v>13.908732929910443</v>
          </cell>
          <cell r="AG336">
            <v>12.370336962952592</v>
          </cell>
          <cell r="AH336">
            <v>14.156564188107197</v>
          </cell>
          <cell r="AI336">
            <v>16.903719144942841</v>
          </cell>
          <cell r="AJ336">
            <v>16.898935452733468</v>
          </cell>
          <cell r="AK336">
            <v>15.886117799595809</v>
          </cell>
          <cell r="AL336">
            <v>17.359297374925788</v>
          </cell>
          <cell r="AM336">
            <v>17.744432664859104</v>
          </cell>
          <cell r="AN336">
            <v>13.830089958836396</v>
          </cell>
          <cell r="AO336">
            <v>12.386228108266636</v>
          </cell>
          <cell r="AP336">
            <v>11.792721899311104</v>
          </cell>
          <cell r="AQ336">
            <v>5.516851122786278</v>
          </cell>
          <cell r="AR336">
            <v>5.6401392250467524</v>
          </cell>
          <cell r="AS336">
            <v>4.7050439462938272</v>
          </cell>
          <cell r="AT336">
            <v>3.3268412041352065</v>
          </cell>
          <cell r="AU336">
            <v>1.5757719373604289</v>
          </cell>
          <cell r="AV336">
            <v>1.8445559212364486</v>
          </cell>
          <cell r="AW336">
            <v>5.2765913346290176</v>
          </cell>
          <cell r="AX336">
            <v>5.0827248805140925</v>
          </cell>
          <cell r="AY336">
            <v>3.7472019199882709</v>
          </cell>
          <cell r="AZ336">
            <v>5.2685157902931081</v>
          </cell>
          <cell r="BA336">
            <v>6.7325772603842609</v>
          </cell>
          <cell r="BB336">
            <v>6.0957206205323473</v>
          </cell>
          <cell r="BC336">
            <v>7.08034302028328</v>
          </cell>
          <cell r="BD336">
            <v>13.080695675862415</v>
          </cell>
          <cell r="BE336">
            <v>14.092150247113125</v>
          </cell>
          <cell r="BF336">
            <v>16.429837445274558</v>
          </cell>
          <cell r="BG336">
            <v>21.020024957461359</v>
          </cell>
          <cell r="BH336">
            <v>29.497727992200822</v>
          </cell>
          <cell r="BI336">
            <v>30.167223822303015</v>
          </cell>
          <cell r="BJ336">
            <v>28.304597980159144</v>
          </cell>
          <cell r="BK336">
            <v>31.094997687350485</v>
          </cell>
          <cell r="BL336">
            <v>39.116705608850481</v>
          </cell>
          <cell r="BM336">
            <v>42.389635080510516</v>
          </cell>
          <cell r="BN336">
            <v>45.088811691450417</v>
          </cell>
          <cell r="BO336">
            <v>42.707970211541465</v>
          </cell>
          <cell r="BP336">
            <v>38.327641219157812</v>
          </cell>
          <cell r="BQ336">
            <v>47.648615675233231</v>
          </cell>
          <cell r="BR336">
            <v>47.263894065535993</v>
          </cell>
          <cell r="BS336">
            <v>55.739605381229097</v>
          </cell>
          <cell r="BT336">
            <v>59.758757345289041</v>
          </cell>
          <cell r="BU336">
            <v>56.02668825889964</v>
          </cell>
          <cell r="BV336">
            <v>55.92737321181832</v>
          </cell>
          <cell r="BW336">
            <v>58.451096910165887</v>
          </cell>
          <cell r="BX336">
            <v>53.974294698395425</v>
          </cell>
          <cell r="BY336">
            <v>48.96146233361037</v>
          </cell>
          <cell r="BZ336">
            <v>43.690159703106588</v>
          </cell>
          <cell r="CA336">
            <v>40.004287798399332</v>
          </cell>
          <cell r="CB336">
            <v>38.880126412957082</v>
          </cell>
          <cell r="CC336">
            <v>26.592543348339333</v>
          </cell>
          <cell r="CD336">
            <v>21.979991227723943</v>
          </cell>
          <cell r="CE336">
            <v>12.021055320816075</v>
          </cell>
          <cell r="CF336">
            <v>2.0526157660453919</v>
          </cell>
          <cell r="CG336">
            <v>1.6100435550539629</v>
          </cell>
          <cell r="CH336">
            <v>3.0283644029020138</v>
          </cell>
          <cell r="CI336">
            <v>-0.25701769567108101</v>
          </cell>
          <cell r="CJ336">
            <v>-3.0530488445938033</v>
          </cell>
          <cell r="CK336">
            <v>-1.7476077689529177</v>
          </cell>
          <cell r="CL336">
            <v>1.5314712138329298</v>
          </cell>
          <cell r="CM336">
            <v>9.5771204683965152</v>
          </cell>
          <cell r="CN336">
            <v>9.4959817247703739</v>
          </cell>
          <cell r="CO336">
            <v>9.5448700102554085</v>
          </cell>
          <cell r="CP336">
            <v>12.74896191981702</v>
          </cell>
          <cell r="CQ336">
            <v>13.124794009937602</v>
          </cell>
          <cell r="CR336">
            <v>12.377701897290663</v>
          </cell>
          <cell r="CS336">
            <v>12.42287444235582</v>
          </cell>
          <cell r="CT336">
            <v>12.49768160375065</v>
          </cell>
          <cell r="CU336">
            <v>14.100985727995806</v>
          </cell>
          <cell r="CV336">
            <v>15.456005219971189</v>
          </cell>
          <cell r="CW336">
            <v>15.81866292784089</v>
          </cell>
          <cell r="CX336">
            <v>12.899696138175699</v>
          </cell>
          <cell r="CY336">
            <v>3.200954280697843</v>
          </cell>
        </row>
        <row r="337">
          <cell r="C337" t="str">
            <v>Tradable (WHD)</v>
          </cell>
          <cell r="W337">
            <v>7.1836639714655064</v>
          </cell>
          <cell r="X337">
            <v>7.2156136904827406</v>
          </cell>
          <cell r="Y337">
            <v>6.4140932747390593</v>
          </cell>
          <cell r="Z337">
            <v>6.2177042450205704</v>
          </cell>
          <cell r="AA337">
            <v>6.1887856862014701</v>
          </cell>
          <cell r="AB337">
            <v>6.4601184443048254</v>
          </cell>
          <cell r="AC337">
            <v>6.9479141859513476</v>
          </cell>
          <cell r="AD337">
            <v>7.6788096147203788</v>
          </cell>
          <cell r="AE337">
            <v>11.536735223178866</v>
          </cell>
          <cell r="AF337">
            <v>8.5249543638125829</v>
          </cell>
          <cell r="AG337">
            <v>6.8319415377027042</v>
          </cell>
          <cell r="AH337">
            <v>7.8171115377847258</v>
          </cell>
          <cell r="AI337">
            <v>10.803220034384807</v>
          </cell>
          <cell r="AJ337">
            <v>10.761565797434798</v>
          </cell>
          <cell r="AK337">
            <v>9.959332067007054</v>
          </cell>
          <cell r="AL337">
            <v>10.993683985735686</v>
          </cell>
          <cell r="AM337">
            <v>11.154462404284772</v>
          </cell>
          <cell r="AN337">
            <v>10.402562648387502</v>
          </cell>
          <cell r="AO337">
            <v>9.1316055716199855</v>
          </cell>
          <cell r="AP337">
            <v>8.8166270634571191</v>
          </cell>
          <cell r="AQ337">
            <v>5.5597327378988268</v>
          </cell>
          <cell r="AR337">
            <v>4.4012077116488229</v>
          </cell>
          <cell r="AS337">
            <v>3.9120178945293986</v>
          </cell>
          <cell r="AT337">
            <v>3.0078797481906321</v>
          </cell>
          <cell r="AU337">
            <v>0.96900900347836227</v>
          </cell>
          <cell r="AV337">
            <v>1.119937389684452</v>
          </cell>
          <cell r="AW337">
            <v>3.3004374308707582</v>
          </cell>
          <cell r="AX337">
            <v>3.116826218141739</v>
          </cell>
          <cell r="AY337">
            <v>2.2084379089049264</v>
          </cell>
          <cell r="AZ337">
            <v>3.1895474555176122</v>
          </cell>
          <cell r="BA337">
            <v>4.4253371109378605</v>
          </cell>
          <cell r="BB337">
            <v>4.4289452340507722</v>
          </cell>
          <cell r="BC337">
            <v>5.2638198222118859</v>
          </cell>
          <cell r="BD337">
            <v>7.7504953293950649</v>
          </cell>
          <cell r="BE337">
            <v>8.3788659525495746</v>
          </cell>
          <cell r="BF337">
            <v>11.20405871024775</v>
          </cell>
          <cell r="BG337">
            <v>14.508978135702336</v>
          </cell>
          <cell r="BH337">
            <v>19.861945072154768</v>
          </cell>
          <cell r="BI337">
            <v>19.401064435441384</v>
          </cell>
          <cell r="BJ337">
            <v>18.299182792591239</v>
          </cell>
          <cell r="BK337">
            <v>20.643283978958067</v>
          </cell>
          <cell r="BL337">
            <v>28.742715424089766</v>
          </cell>
          <cell r="BM337">
            <v>33.073332147659983</v>
          </cell>
          <cell r="BN337">
            <v>36.869236451357438</v>
          </cell>
          <cell r="BO337">
            <v>35.909811127896432</v>
          </cell>
          <cell r="BP337">
            <v>37.903453856946129</v>
          </cell>
          <cell r="BQ337">
            <v>48.743703558386841</v>
          </cell>
          <cell r="BR337">
            <v>49.098185581042827</v>
          </cell>
          <cell r="BS337">
            <v>57.523665592187342</v>
          </cell>
          <cell r="BT337">
            <v>69.37609482271094</v>
          </cell>
          <cell r="BU337">
            <v>71.62535971182291</v>
          </cell>
          <cell r="BV337">
            <v>73.70957642251085</v>
          </cell>
          <cell r="BW337">
            <v>78.283359792535379</v>
          </cell>
          <cell r="BX337">
            <v>71.322918530577311</v>
          </cell>
          <cell r="BY337">
            <v>64.955565945091763</v>
          </cell>
          <cell r="BZ337">
            <v>59.617628092997393</v>
          </cell>
          <cell r="CA337">
            <v>54.100017996977357</v>
          </cell>
          <cell r="CB337">
            <v>51.154329859288481</v>
          </cell>
          <cell r="CC337">
            <v>36.227933638070738</v>
          </cell>
          <cell r="CD337">
            <v>28.635743915663625</v>
          </cell>
          <cell r="CE337">
            <v>18.695414445745584</v>
          </cell>
          <cell r="CF337">
            <v>4.8161663448886998</v>
          </cell>
          <cell r="CG337">
            <v>2.1537538866341066</v>
          </cell>
          <cell r="CH337">
            <v>1.7969366056221077</v>
          </cell>
          <cell r="CI337">
            <v>-2.7698500688247236</v>
          </cell>
          <cell r="CJ337">
            <v>-5.3474622873586242</v>
          </cell>
          <cell r="CK337">
            <v>-4.9378065496325405</v>
          </cell>
          <cell r="CL337">
            <v>-4.1087878317196243</v>
          </cell>
          <cell r="CM337">
            <v>2.3406387346434343</v>
          </cell>
          <cell r="CN337">
            <v>3.0181511859470334</v>
          </cell>
          <cell r="CO337">
            <v>3.8635245881315683</v>
          </cell>
          <cell r="CP337">
            <v>8.0556756602317705</v>
          </cell>
          <cell r="CQ337">
            <v>8.3689224001159772</v>
          </cell>
          <cell r="CR337">
            <v>8.5714826293082922</v>
          </cell>
          <cell r="CS337">
            <v>8.7644819350339844</v>
          </cell>
          <cell r="CT337">
            <v>8.8506956860733226</v>
          </cell>
          <cell r="CU337">
            <v>10.415874425719579</v>
          </cell>
          <cell r="CV337">
            <v>11.478008010628329</v>
          </cell>
          <cell r="CW337">
            <v>12.108298984893693</v>
          </cell>
          <cell r="CX337">
            <v>10.105102601616352</v>
          </cell>
          <cell r="CY337">
            <v>3.521353538640156</v>
          </cell>
        </row>
        <row r="338">
          <cell r="C338" t="str">
            <v>Nontradable (WHD)</v>
          </cell>
          <cell r="W338">
            <v>4.1924223549599589</v>
          </cell>
          <cell r="X338">
            <v>4.9720357987956163</v>
          </cell>
          <cell r="Y338">
            <v>4.6858755148136595</v>
          </cell>
          <cell r="Z338">
            <v>4.450877383042311</v>
          </cell>
          <cell r="AA338">
            <v>4.8230802530120798</v>
          </cell>
          <cell r="AB338">
            <v>8.5548973184294397</v>
          </cell>
          <cell r="AC338">
            <v>9.7287077028656057</v>
          </cell>
          <cell r="AD338">
            <v>11.018992120477861</v>
          </cell>
          <cell r="AE338">
            <v>14.534299786657769</v>
          </cell>
          <cell r="AF338">
            <v>10.197618814204219</v>
          </cell>
          <cell r="AG338">
            <v>10.184375160977098</v>
          </cell>
          <cell r="AH338">
            <v>10.868780860805003</v>
          </cell>
          <cell r="AI338">
            <v>12.313615162364485</v>
          </cell>
          <cell r="AJ338">
            <v>12.63556320172701</v>
          </cell>
          <cell r="AK338">
            <v>12.797018834110048</v>
          </cell>
          <cell r="AL338">
            <v>12.790447628898249</v>
          </cell>
          <cell r="AM338">
            <v>13.054124834810366</v>
          </cell>
          <cell r="AN338">
            <v>9.8516173372888289</v>
          </cell>
          <cell r="AO338">
            <v>9.8807644402470771</v>
          </cell>
          <cell r="AP338">
            <v>9.2637114255304169</v>
          </cell>
          <cell r="AQ338">
            <v>6.4596017328381521</v>
          </cell>
          <cell r="AR338">
            <v>8.1538551362319964</v>
          </cell>
          <cell r="AS338">
            <v>7.3499406274915486</v>
          </cell>
          <cell r="AT338">
            <v>6.4646452344261149</v>
          </cell>
          <cell r="AU338">
            <v>4.6244153183635888</v>
          </cell>
          <cell r="AV338">
            <v>4.1215634008402873</v>
          </cell>
          <cell r="AW338">
            <v>4.8728763744209971</v>
          </cell>
          <cell r="AX338">
            <v>5.3085613993516461</v>
          </cell>
          <cell r="AY338">
            <v>5.0838115032080253</v>
          </cell>
          <cell r="AZ338">
            <v>5.3561281543195634</v>
          </cell>
          <cell r="BA338">
            <v>5.1522078843958781</v>
          </cell>
          <cell r="BB338">
            <v>5.5273282561144015</v>
          </cell>
          <cell r="BC338">
            <v>5.5682593551298822</v>
          </cell>
          <cell r="BD338">
            <v>8.8140289710250954</v>
          </cell>
          <cell r="BE338">
            <v>9.4188434638209628</v>
          </cell>
          <cell r="BF338">
            <v>9.4906448290507512</v>
          </cell>
          <cell r="BG338">
            <v>12.015780004256811</v>
          </cell>
          <cell r="BH338">
            <v>15.187150729385962</v>
          </cell>
          <cell r="BI338">
            <v>17.684969039348132</v>
          </cell>
          <cell r="BJ338">
            <v>18.184348983973493</v>
          </cell>
          <cell r="BK338">
            <v>19.271973755860699</v>
          </cell>
          <cell r="BL338">
            <v>22.190659838999565</v>
          </cell>
          <cell r="BM338">
            <v>25.894751429840568</v>
          </cell>
          <cell r="BN338">
            <v>27.171870414659921</v>
          </cell>
          <cell r="BO338">
            <v>28.931666553816427</v>
          </cell>
          <cell r="BP338">
            <v>25.201352984021995</v>
          </cell>
          <cell r="BQ338">
            <v>27.494894015677616</v>
          </cell>
          <cell r="BR338">
            <v>33.159024958724586</v>
          </cell>
          <cell r="BS338">
            <v>40.908070657471058</v>
          </cell>
          <cell r="BT338">
            <v>49.227283182109375</v>
          </cell>
          <cell r="BU338">
            <v>48.292935641634529</v>
          </cell>
          <cell r="BV338">
            <v>46.892476552917259</v>
          </cell>
          <cell r="BW338">
            <v>45.698555947930913</v>
          </cell>
          <cell r="BX338">
            <v>43.068346345849136</v>
          </cell>
          <cell r="BY338">
            <v>40.825590692400112</v>
          </cell>
          <cell r="BZ338">
            <v>39.141974244177248</v>
          </cell>
          <cell r="CA338">
            <v>37.961226103239852</v>
          </cell>
          <cell r="CB338">
            <v>37.980616505985211</v>
          </cell>
          <cell r="CC338">
            <v>34.35935026454041</v>
          </cell>
          <cell r="CD338">
            <v>28.902523662747228</v>
          </cell>
          <cell r="CE338">
            <v>18.937323557735226</v>
          </cell>
          <cell r="CF338">
            <v>10.293059452443899</v>
          </cell>
          <cell r="CG338">
            <v>8.0177399697879395</v>
          </cell>
          <cell r="CH338">
            <v>7.6247992226755343</v>
          </cell>
          <cell r="CI338">
            <v>7.7600327873558683</v>
          </cell>
          <cell r="CJ338">
            <v>7.2556348993797002</v>
          </cell>
          <cell r="CK338">
            <v>6.3325726954603709</v>
          </cell>
          <cell r="CL338">
            <v>7.0634475920002586</v>
          </cell>
          <cell r="CM338">
            <v>7.5693086042063555</v>
          </cell>
          <cell r="CN338">
            <v>5.6573595315220047</v>
          </cell>
          <cell r="CO338">
            <v>6.4804883577040329</v>
          </cell>
          <cell r="CP338">
            <v>6.4219128275951221</v>
          </cell>
          <cell r="CQ338">
            <v>8.049389587211536</v>
          </cell>
          <cell r="CR338">
            <v>7.2505403765677556</v>
          </cell>
          <cell r="CS338">
            <v>7.4196149362515342</v>
          </cell>
          <cell r="CT338">
            <v>8.0637968093151642</v>
          </cell>
          <cell r="CU338">
            <v>8.0000422816740979</v>
          </cell>
          <cell r="CV338">
            <v>8.2661917368659346</v>
          </cell>
          <cell r="CW338">
            <v>8.0950326805633068</v>
          </cell>
          <cell r="CX338">
            <v>8.0782063055546303</v>
          </cell>
          <cell r="CY338">
            <v>6.7770055600273338</v>
          </cell>
        </row>
        <row r="339">
          <cell r="C339" t="str">
            <v>Tradable (authorities)</v>
          </cell>
          <cell r="W339">
            <v>3.8461972022915631</v>
          </cell>
          <cell r="X339">
            <v>4.2499249019160743</v>
          </cell>
          <cell r="Y339">
            <v>3.7442060981878029</v>
          </cell>
          <cell r="Z339">
            <v>3.5330167485791719</v>
          </cell>
          <cell r="AA339">
            <v>3.7487618456127478</v>
          </cell>
          <cell r="AB339">
            <v>4.2947005540866883</v>
          </cell>
          <cell r="AC339">
            <v>5.2696761335299698</v>
          </cell>
          <cell r="AD339">
            <v>6.8920228426967611</v>
          </cell>
          <cell r="AE339">
            <v>11.535362369036093</v>
          </cell>
          <cell r="AF339">
            <v>8.1729430696070722</v>
          </cell>
          <cell r="AG339">
            <v>6.5914134683224148</v>
          </cell>
          <cell r="AH339">
            <v>6.3347803868574033</v>
          </cell>
          <cell r="AI339">
            <v>9.556289624746924</v>
          </cell>
          <cell r="AJ339">
            <v>10.191433536720496</v>
          </cell>
          <cell r="AK339">
            <v>9.974604375248731</v>
          </cell>
          <cell r="AL339">
            <v>11.338835964556225</v>
          </cell>
          <cell r="AM339">
            <v>11.132843358834336</v>
          </cell>
          <cell r="AN339">
            <v>9.6394397621995438</v>
          </cell>
          <cell r="AO339">
            <v>8.2825470256556315</v>
          </cell>
          <cell r="AP339">
            <v>8.2716730086044237</v>
          </cell>
          <cell r="AQ339">
            <v>4.9699688270242035</v>
          </cell>
          <cell r="AR339">
            <v>3.1677868363148178</v>
          </cell>
          <cell r="AS339">
            <v>2.602029989355799</v>
          </cell>
          <cell r="AT339">
            <v>2.7153045380456291</v>
          </cell>
          <cell r="AU339">
            <v>0.50070500312126853</v>
          </cell>
          <cell r="AV339">
            <v>-0.18668256804335215</v>
          </cell>
          <cell r="AW339">
            <v>2.0419500481540638</v>
          </cell>
          <cell r="AX339">
            <v>1.8170940516862402</v>
          </cell>
          <cell r="AY339">
            <v>1.5939485054033042</v>
          </cell>
          <cell r="AZ339">
            <v>3.0558419088367401</v>
          </cell>
          <cell r="BA339">
            <v>4.4300952563421419</v>
          </cell>
          <cell r="BB339">
            <v>3.9649929250121545</v>
          </cell>
          <cell r="BC339">
            <v>4.0267378860261402</v>
          </cell>
          <cell r="BD339">
            <v>6.7922193737420571</v>
          </cell>
          <cell r="BE339">
            <v>6.6488874298273402</v>
          </cell>
          <cell r="BF339">
            <v>8.3063221126391369</v>
          </cell>
          <cell r="BG339">
            <v>9.931487091764609</v>
          </cell>
          <cell r="BH339">
            <v>15.969258900736975</v>
          </cell>
          <cell r="BI339">
            <v>15.178425878312126</v>
          </cell>
          <cell r="BJ339">
            <v>13.826457137771214</v>
          </cell>
          <cell r="BK339">
            <v>16.489204817923863</v>
          </cell>
          <cell r="BL339">
            <v>25.155773420562809</v>
          </cell>
          <cell r="BM339">
            <v>30.765199764948335</v>
          </cell>
          <cell r="BN339">
            <v>34.701828748484729</v>
          </cell>
          <cell r="BO339">
            <v>33.420944044018484</v>
          </cell>
          <cell r="BP339">
            <v>35.791834950344281</v>
          </cell>
          <cell r="BQ339">
            <v>47.176161731350675</v>
          </cell>
          <cell r="BR339">
            <v>50.271927267466026</v>
          </cell>
          <cell r="BS339">
            <v>65.095718020199655</v>
          </cell>
          <cell r="BT339">
            <v>76.578625470179077</v>
          </cell>
          <cell r="BU339">
            <v>78.203312486417843</v>
          </cell>
          <cell r="BV339">
            <v>80.332140373695069</v>
          </cell>
          <cell r="BW339">
            <v>82.261271807169436</v>
          </cell>
          <cell r="BX339">
            <v>74.315624677429071</v>
          </cell>
          <cell r="BY339">
            <v>65.920162776183957</v>
          </cell>
          <cell r="BZ339">
            <v>59.777947883614075</v>
          </cell>
          <cell r="CA339">
            <v>55.338229313699628</v>
          </cell>
          <cell r="CB339">
            <v>52.639915774699716</v>
          </cell>
          <cell r="CC339">
            <v>37.848783567603846</v>
          </cell>
          <cell r="CD339">
            <v>28.464766146588886</v>
          </cell>
          <cell r="CE339">
            <v>15.718065673411317</v>
          </cell>
          <cell r="CF339">
            <v>3.1224754579814089</v>
          </cell>
          <cell r="CG339">
            <v>1.5773310163087189</v>
          </cell>
          <cell r="CH339">
            <v>0.89898175868935937</v>
          </cell>
          <cell r="CI339">
            <v>-2.4721415378959932</v>
          </cell>
          <cell r="CJ339">
            <v>-4.7216640939541321</v>
          </cell>
          <cell r="CK339">
            <v>-3.9378579523689439</v>
          </cell>
          <cell r="CL339">
            <v>-2.1583024828639452</v>
          </cell>
          <cell r="CM339">
            <v>4.6901716278225081</v>
          </cell>
          <cell r="CN339">
            <v>5.0722433107958267</v>
          </cell>
          <cell r="CO339">
            <v>5.5779017969094866</v>
          </cell>
          <cell r="CP339">
            <v>10.219784379105306</v>
          </cell>
          <cell r="CQ339">
            <v>11.186505776462582</v>
          </cell>
          <cell r="CR339">
            <v>10.664754271156852</v>
          </cell>
          <cell r="CS339">
            <v>10.150064983187647</v>
          </cell>
          <cell r="CT339">
            <v>11.195609031216279</v>
          </cell>
          <cell r="CU339">
            <v>12.217079363680924</v>
          </cell>
          <cell r="CV339">
            <v>12.760613421514805</v>
          </cell>
          <cell r="CW339">
            <v>13.358053196760139</v>
          </cell>
          <cell r="CX339">
            <v>11.421016703763073</v>
          </cell>
          <cell r="CY339">
            <v>4.117432388964076</v>
          </cell>
        </row>
        <row r="340">
          <cell r="C340" t="str">
            <v>Nontradable (authorities)</v>
          </cell>
          <cell r="W340">
            <v>8.0702639860060259</v>
          </cell>
          <cell r="X340">
            <v>8.3377995254528798</v>
          </cell>
          <cell r="Y340">
            <v>7.6543613821480108</v>
          </cell>
          <cell r="Z340">
            <v>7.4441133620879469</v>
          </cell>
          <cell r="AA340">
            <v>7.4915437373526288</v>
          </cell>
          <cell r="AB340">
            <v>10.166203648258332</v>
          </cell>
          <cell r="AC340">
            <v>10.685989377925836</v>
          </cell>
          <cell r="AD340">
            <v>10.932140464500776</v>
          </cell>
          <cell r="AE340">
            <v>13.783572214864876</v>
          </cell>
          <cell r="AF340">
            <v>10.119097745252986</v>
          </cell>
          <cell r="AG340">
            <v>9.6007845863181842</v>
          </cell>
          <cell r="AH340">
            <v>11.539155694817055</v>
          </cell>
          <cell r="AI340">
            <v>13.124575743432302</v>
          </cell>
          <cell r="AJ340">
            <v>12.721677441325085</v>
          </cell>
          <cell r="AK340">
            <v>12.098764718085576</v>
          </cell>
          <cell r="AL340">
            <v>12.032281653579929</v>
          </cell>
          <cell r="AM340">
            <v>12.609686125005751</v>
          </cell>
          <cell r="AN340">
            <v>10.681259332950304</v>
          </cell>
          <cell r="AO340">
            <v>10.475224969748822</v>
          </cell>
          <cell r="AP340">
            <v>9.6485269324448382</v>
          </cell>
          <cell r="AQ340">
            <v>6.7756034114048873</v>
          </cell>
          <cell r="AR340">
            <v>8.3715006380489854</v>
          </cell>
          <cell r="AS340">
            <v>7.7287738985191368</v>
          </cell>
          <cell r="AT340">
            <v>5.890939410495875</v>
          </cell>
          <cell r="AU340">
            <v>4.1641268655006485</v>
          </cell>
          <cell r="AV340">
            <v>4.5985430027748464</v>
          </cell>
          <cell r="AW340">
            <v>5.6551003958084749</v>
          </cell>
          <cell r="AX340">
            <v>5.9952258990062575</v>
          </cell>
          <cell r="AY340">
            <v>4.9554005764214253</v>
          </cell>
          <cell r="AZ340">
            <v>4.9448756526456066</v>
          </cell>
          <cell r="BA340">
            <v>4.9688463059542016</v>
          </cell>
          <cell r="BB340">
            <v>5.6689501741227843</v>
          </cell>
          <cell r="BC340">
            <v>6.6006961593236895</v>
          </cell>
          <cell r="BD340">
            <v>9.3874116338493536</v>
          </cell>
          <cell r="BE340">
            <v>10.671925944379907</v>
          </cell>
          <cell r="BF340">
            <v>12.418957443283276</v>
          </cell>
          <cell r="BG340">
            <v>16.619393323518224</v>
          </cell>
          <cell r="BH340">
            <v>19.721292576247421</v>
          </cell>
          <cell r="BI340">
            <v>21.83919407867856</v>
          </cell>
          <cell r="BJ340">
            <v>22.201647458317169</v>
          </cell>
          <cell r="BK340">
            <v>23.307620058743723</v>
          </cell>
          <cell r="BL340">
            <v>26.96984966377866</v>
          </cell>
          <cell r="BM340">
            <v>29.711122734170146</v>
          </cell>
          <cell r="BN340">
            <v>31.524222999887286</v>
          </cell>
          <cell r="BO340">
            <v>32.889496679182685</v>
          </cell>
          <cell r="BP340">
            <v>30.133239478625939</v>
          </cell>
          <cell r="BQ340">
            <v>34.089635762404157</v>
          </cell>
          <cell r="BR340">
            <v>36.281550114939932</v>
          </cell>
          <cell r="BS340">
            <v>39.125757573077976</v>
          </cell>
          <cell r="BT340">
            <v>48.606727459484233</v>
          </cell>
          <cell r="BU340">
            <v>49.035410992066005</v>
          </cell>
          <cell r="BV340">
            <v>48.555855969298705</v>
          </cell>
          <cell r="BW340">
            <v>50.998422084767071</v>
          </cell>
          <cell r="BX340">
            <v>48.109395383600003</v>
          </cell>
          <cell r="BY340">
            <v>46.408703848161593</v>
          </cell>
          <cell r="BZ340">
            <v>44.65089781091126</v>
          </cell>
          <cell r="CA340">
            <v>41.355084173045014</v>
          </cell>
          <cell r="CB340">
            <v>40.300318987448719</v>
          </cell>
          <cell r="CC340">
            <v>33.403828560134059</v>
          </cell>
          <cell r="CD340">
            <v>28.987271162442056</v>
          </cell>
          <cell r="CE340">
            <v>21.790794441938473</v>
          </cell>
          <cell r="CF340">
            <v>10.524649747335687</v>
          </cell>
          <cell r="CG340">
            <v>7.0028597485443385</v>
          </cell>
          <cell r="CH340">
            <v>6.925389639909568</v>
          </cell>
          <cell r="CI340">
            <v>4.3897981871446206</v>
          </cell>
          <cell r="CJ340">
            <v>2.8792265561944532</v>
          </cell>
          <cell r="CK340">
            <v>1.9870442553574463</v>
          </cell>
          <cell r="CL340">
            <v>1.721053090761643</v>
          </cell>
          <cell r="CM340">
            <v>3.7613515361882861</v>
          </cell>
          <cell r="CN340">
            <v>2.9206344597498202</v>
          </cell>
          <cell r="CO340">
            <v>4.1190422440328405</v>
          </cell>
          <cell r="CP340">
            <v>4.8794573791271887</v>
          </cell>
          <cell r="CQ340">
            <v>5.5157012588517205</v>
          </cell>
          <cell r="CR340">
            <v>5.6444565577314023</v>
          </cell>
          <cell r="CS340">
            <v>6.4589094102668128</v>
          </cell>
          <cell r="CT340">
            <v>6.0451361313676273</v>
          </cell>
          <cell r="CU340">
            <v>6.9367782413711581</v>
          </cell>
          <cell r="CV340">
            <v>7.8957362975739613</v>
          </cell>
          <cell r="CW340">
            <v>7.9608060094657844</v>
          </cell>
          <cell r="CX340">
            <v>7.3546357278000585</v>
          </cell>
          <cell r="CY340">
            <v>5.3209959576803385</v>
          </cell>
        </row>
        <row r="378">
          <cell r="C378" t="str">
            <v>Headline Inflation</v>
          </cell>
          <cell r="W378">
            <v>3.7424589154811656</v>
          </cell>
          <cell r="X378">
            <v>2.1706123778203619</v>
          </cell>
          <cell r="Y378">
            <v>1.2510943003263719</v>
          </cell>
          <cell r="Z378">
            <v>1.1227416316875036</v>
          </cell>
          <cell r="AA378">
            <v>1.0907122526906221</v>
          </cell>
          <cell r="AB378">
            <v>2.8981382122045716</v>
          </cell>
          <cell r="AC378">
            <v>3.2761587842430373</v>
          </cell>
          <cell r="AD378">
            <v>4.634521557905245</v>
          </cell>
          <cell r="AE378">
            <v>9.4761958552951739</v>
          </cell>
          <cell r="AF378">
            <v>8.8445886056597089</v>
          </cell>
          <cell r="AG378">
            <v>8.5671839442944986</v>
          </cell>
          <cell r="AH378">
            <v>9.0164071945341107</v>
          </cell>
          <cell r="AI378">
            <v>34.462183423631501</v>
          </cell>
          <cell r="AJ378">
            <v>16.946196562140187</v>
          </cell>
          <cell r="AK378">
            <v>9.1089809087880838</v>
          </cell>
          <cell r="AL378">
            <v>8.7681122171072872</v>
          </cell>
          <cell r="AM378">
            <v>7.6194531487908677</v>
          </cell>
          <cell r="AN378">
            <v>5.1136552726250386</v>
          </cell>
          <cell r="AO378">
            <v>3.9457825031219897</v>
          </cell>
          <cell r="AP378">
            <v>4.6005031238354377</v>
          </cell>
          <cell r="AQ378">
            <v>5.3431053505908892</v>
          </cell>
          <cell r="AR378">
            <v>5.1085034615061744</v>
          </cell>
          <cell r="AS378">
            <v>4.517929627185751</v>
          </cell>
          <cell r="AT378">
            <v>4.3894599876600324</v>
          </cell>
          <cell r="AU378">
            <v>7.0037029316003725</v>
          </cell>
          <cell r="AV378">
            <v>3.6595447150831149</v>
          </cell>
          <cell r="AW378">
            <v>7.1880044355630019</v>
          </cell>
          <cell r="AX378">
            <v>7.5042242895604545</v>
          </cell>
          <cell r="AY378">
            <v>5.0490849045297921</v>
          </cell>
          <cell r="AZ378">
            <v>4.4257237795885231</v>
          </cell>
          <cell r="BA378">
            <v>4.5008577439072042</v>
          </cell>
          <cell r="BB378">
            <v>5.3127261411171105</v>
          </cell>
          <cell r="BC378">
            <v>6.684155509497586</v>
          </cell>
          <cell r="BD378">
            <v>9.7063923790059192</v>
          </cell>
          <cell r="BE378">
            <v>9.3465045006612542</v>
          </cell>
          <cell r="BF378">
            <v>10.505637793986523</v>
          </cell>
          <cell r="BG378">
            <v>47.437163755667285</v>
          </cell>
          <cell r="BH378">
            <v>53.455999897730123</v>
          </cell>
          <cell r="BI378">
            <v>42.749319805679733</v>
          </cell>
          <cell r="BJ378">
            <v>31.737935452944185</v>
          </cell>
          <cell r="BK378">
            <v>28.26600945382711</v>
          </cell>
          <cell r="BL378">
            <v>36.012785367707153</v>
          </cell>
          <cell r="BM378">
            <v>38.44184090235666</v>
          </cell>
          <cell r="BN378">
            <v>39.0765129318346</v>
          </cell>
          <cell r="BO378">
            <v>36.768867857311648</v>
          </cell>
          <cell r="BP378">
            <v>36.688435868322301</v>
          </cell>
          <cell r="BQ378">
            <v>41.600992868120528</v>
          </cell>
          <cell r="BR378">
            <v>42.660748738357086</v>
          </cell>
          <cell r="BS378">
            <v>188.49928316018031</v>
          </cell>
          <cell r="BT378">
            <v>222.08130086436051</v>
          </cell>
          <cell r="BU378">
            <v>139.27992117685889</v>
          </cell>
          <cell r="BV378">
            <v>96.411691298638971</v>
          </cell>
          <cell r="BW378">
            <v>82.645094291380218</v>
          </cell>
          <cell r="BX378">
            <v>71.831021439987325</v>
          </cell>
          <cell r="BY378">
            <v>60.734293473692645</v>
          </cell>
          <cell r="BZ378">
            <v>52.707784717181738</v>
          </cell>
          <cell r="CA378">
            <v>43.494453269785254</v>
          </cell>
          <cell r="CB378">
            <v>40.643778202161201</v>
          </cell>
          <cell r="CC378">
            <v>33.899933106642834</v>
          </cell>
          <cell r="CD378">
            <v>28.736313463604745</v>
          </cell>
          <cell r="CE378">
            <v>9.8780528786600428</v>
          </cell>
          <cell r="CF378">
            <v>5.0843296295906839</v>
          </cell>
          <cell r="CG378">
            <v>3.0515181008449161</v>
          </cell>
          <cell r="CH378">
            <v>3.253059247683197</v>
          </cell>
          <cell r="CI378">
            <v>1.852070920838301</v>
          </cell>
          <cell r="CJ378">
            <v>1.6591078048147097</v>
          </cell>
          <cell r="CK378">
            <v>2.4592580509197148</v>
          </cell>
          <cell r="CL378">
            <v>4.2047149877673604</v>
          </cell>
          <cell r="CM378">
            <v>8.2647118427827735</v>
          </cell>
          <cell r="CN378">
            <v>8.8424775263036537</v>
          </cell>
          <cell r="CO378">
            <v>7.0168564282476922</v>
          </cell>
          <cell r="CP378">
            <v>7.4389911996843239</v>
          </cell>
          <cell r="CQ378">
            <v>20.244756812326756</v>
          </cell>
          <cell r="CR378">
            <v>8.8654345309195008</v>
          </cell>
          <cell r="CS378">
            <v>6.2270991911222069</v>
          </cell>
          <cell r="CT378">
            <v>6.5090030237316796</v>
          </cell>
          <cell r="CU378">
            <v>6.6270355946881523</v>
          </cell>
          <cell r="CV378">
            <v>7.0917467325492822</v>
          </cell>
          <cell r="CW378">
            <v>7.6861312549767717</v>
          </cell>
          <cell r="CX378">
            <v>6.9939311584488451</v>
          </cell>
          <cell r="CY378">
            <v>4.6369676413528822</v>
          </cell>
        </row>
        <row r="379">
          <cell r="C379" t="str">
            <v>Core Inflation Measures</v>
          </cell>
        </row>
        <row r="380">
          <cell r="C380" t="str">
            <v>Exclusion method</v>
          </cell>
        </row>
        <row r="381">
          <cell r="C381" t="str">
            <v>Excluding fuel and electricity 1/</v>
          </cell>
          <cell r="W381">
            <v>2.8024255447384121</v>
          </cell>
          <cell r="X381">
            <v>1.7376417525832011</v>
          </cell>
          <cell r="Y381">
            <v>0.94295110038858354</v>
          </cell>
          <cell r="Z381">
            <v>0.91306699597856777</v>
          </cell>
          <cell r="AA381">
            <v>0.94188323338792657</v>
          </cell>
          <cell r="AB381">
            <v>2.9984856251898719</v>
          </cell>
          <cell r="AC381">
            <v>3.452822093430413</v>
          </cell>
          <cell r="AD381">
            <v>4.5198200363873724</v>
          </cell>
          <cell r="AE381">
            <v>7.4572662747357725</v>
          </cell>
          <cell r="AF381">
            <v>7.0803557208436274</v>
          </cell>
          <cell r="AG381">
            <v>7.0250228732547271</v>
          </cell>
          <cell r="AH381">
            <v>7.6398724420642594</v>
          </cell>
          <cell r="AI381">
            <v>32.122323255126133</v>
          </cell>
          <cell r="AJ381">
            <v>17.769476139787741</v>
          </cell>
          <cell r="AK381">
            <v>11.961974376154842</v>
          </cell>
          <cell r="AL381">
            <v>8.8899915607744759</v>
          </cell>
          <cell r="AM381">
            <v>7.659675768500378</v>
          </cell>
          <cell r="AN381">
            <v>6.4740671763379822</v>
          </cell>
          <cell r="AO381">
            <v>5.9013385601234916</v>
          </cell>
          <cell r="AP381">
            <v>5.5629059015836759</v>
          </cell>
          <cell r="AQ381">
            <v>5.8745913634276121</v>
          </cell>
          <cell r="AR381">
            <v>6.7761605609723432</v>
          </cell>
          <cell r="AS381">
            <v>6.1591457803684193</v>
          </cell>
          <cell r="AT381">
            <v>5.967122029238908</v>
          </cell>
          <cell r="AU381">
            <v>4.1791209087336512</v>
          </cell>
          <cell r="AV381">
            <v>2.578891831929468</v>
          </cell>
          <cell r="AW381">
            <v>4.3478259899098788</v>
          </cell>
          <cell r="AX381">
            <v>4.1561373405832853</v>
          </cell>
          <cell r="AY381">
            <v>2.6159708775826545</v>
          </cell>
          <cell r="AZ381">
            <v>2.5740349250907428</v>
          </cell>
          <cell r="BA381">
            <v>2.7102233437699113</v>
          </cell>
          <cell r="BB381">
            <v>3.8415200607261397</v>
          </cell>
          <cell r="BC381">
            <v>5.2954477225505769</v>
          </cell>
          <cell r="BD381">
            <v>5.4932164048775149</v>
          </cell>
          <cell r="BE381">
            <v>5.476657904399147</v>
          </cell>
          <cell r="BF381">
            <v>6.8386277291014892</v>
          </cell>
          <cell r="BG381">
            <v>46.534260537181183</v>
          </cell>
          <cell r="BH381">
            <v>43.165464028482774</v>
          </cell>
          <cell r="BI381">
            <v>36.905867282238603</v>
          </cell>
          <cell r="BJ381">
            <v>29.807095164512191</v>
          </cell>
          <cell r="BK381">
            <v>27.370355877616376</v>
          </cell>
          <cell r="BL381">
            <v>34.858033032209079</v>
          </cell>
          <cell r="BM381">
            <v>35.759677146501701</v>
          </cell>
          <cell r="BN381">
            <v>36.378022605003736</v>
          </cell>
          <cell r="BO381">
            <v>35.962758921218523</v>
          </cell>
          <cell r="BP381">
            <v>36.151764565100422</v>
          </cell>
          <cell r="BQ381">
            <v>40.840806411046515</v>
          </cell>
          <cell r="BR381">
            <v>42.256431408200882</v>
          </cell>
          <cell r="BS381">
            <v>168.39451731399089</v>
          </cell>
          <cell r="BT381">
            <v>210.64279540529009</v>
          </cell>
          <cell r="BU381">
            <v>135.78571810745612</v>
          </cell>
          <cell r="BV381">
            <v>94.68990181054798</v>
          </cell>
          <cell r="BW381">
            <v>80.746512983247754</v>
          </cell>
          <cell r="BX381">
            <v>68.465153679590372</v>
          </cell>
          <cell r="BY381">
            <v>59.383760200256631</v>
          </cell>
          <cell r="BZ381">
            <v>52.508482988028845</v>
          </cell>
          <cell r="CA381">
            <v>44.099497157021062</v>
          </cell>
          <cell r="CB381">
            <v>40.98788070109228</v>
          </cell>
          <cell r="CC381">
            <v>34.708904090688776</v>
          </cell>
          <cell r="CD381">
            <v>30.085108076913428</v>
          </cell>
          <cell r="CE381">
            <v>4.0775436622488144</v>
          </cell>
          <cell r="CF381">
            <v>1.5710303132555623</v>
          </cell>
          <cell r="CG381">
            <v>-1.2078313904657847</v>
          </cell>
          <cell r="CH381">
            <v>-1.299803104845509</v>
          </cell>
          <cell r="CI381">
            <v>-1.2741048864108251</v>
          </cell>
          <cell r="CJ381">
            <v>-1.3440392107359997</v>
          </cell>
          <cell r="CK381">
            <v>-0.7015729676931528</v>
          </cell>
          <cell r="CL381">
            <v>0.56893255216921546</v>
          </cell>
          <cell r="CM381">
            <v>3.109216577027496</v>
          </cell>
          <cell r="CN381">
            <v>3.7643501678996643</v>
          </cell>
          <cell r="CO381">
            <v>3.8523991210061723</v>
          </cell>
          <cell r="CP381">
            <v>4.2692183332139706</v>
          </cell>
          <cell r="CQ381">
            <v>12.524649957323604</v>
          </cell>
          <cell r="CR381">
            <v>6.3569976492748026</v>
          </cell>
          <cell r="CS381">
            <v>3.4401073392124886</v>
          </cell>
          <cell r="CT381">
            <v>2.2447665598188706</v>
          </cell>
          <cell r="CU381">
            <v>2.5138250003928562</v>
          </cell>
          <cell r="CV381">
            <v>3.0829311604369423</v>
          </cell>
          <cell r="CW381">
            <v>3.4311012221337194</v>
          </cell>
          <cell r="CX381">
            <v>3.8084263842304011</v>
          </cell>
          <cell r="CY381">
            <v>4.2806669765723058</v>
          </cell>
        </row>
        <row r="382">
          <cell r="C382" t="str">
            <v>Excluding administered and volatile prices 2/</v>
          </cell>
          <cell r="W382">
            <v>4.0918335565984734</v>
          </cell>
          <cell r="X382">
            <v>4.5650733086978619</v>
          </cell>
          <cell r="Y382">
            <v>4.257376819889032</v>
          </cell>
          <cell r="Z382">
            <v>3.9040448475282261</v>
          </cell>
          <cell r="AA382">
            <v>3.773763879971554</v>
          </cell>
          <cell r="AB382">
            <v>3.8068376349833102</v>
          </cell>
          <cell r="AC382">
            <v>3.9011023092056831</v>
          </cell>
          <cell r="AD382">
            <v>4.1002021005806171</v>
          </cell>
          <cell r="AE382">
            <v>4.8258830227024987</v>
          </cell>
          <cell r="AF382">
            <v>4.8371981041419616</v>
          </cell>
          <cell r="AG382">
            <v>4.949080261904129</v>
          </cell>
          <cell r="AH382">
            <v>5.2212034431454128</v>
          </cell>
          <cell r="AI382">
            <v>32.169878503969841</v>
          </cell>
          <cell r="AJ382">
            <v>19.222694423774996</v>
          </cell>
          <cell r="AK382">
            <v>13.923551562491213</v>
          </cell>
          <cell r="AL382">
            <v>11.128544404588411</v>
          </cell>
          <cell r="AM382">
            <v>9.7115364605385679</v>
          </cell>
          <cell r="AN382">
            <v>8.390881464810704</v>
          </cell>
          <cell r="AO382">
            <v>7.3799163273680364</v>
          </cell>
          <cell r="AP382">
            <v>6.6146646017174646</v>
          </cell>
          <cell r="AQ382">
            <v>6.1700628005848586</v>
          </cell>
          <cell r="AR382">
            <v>5.8726930049151918</v>
          </cell>
          <cell r="AS382">
            <v>5.5159687845512764</v>
          </cell>
          <cell r="AT382">
            <v>5.2406643212832051</v>
          </cell>
          <cell r="AU382">
            <v>3.2914825205438518</v>
          </cell>
          <cell r="AV382">
            <v>2.8665364675384097</v>
          </cell>
          <cell r="AW382">
            <v>4.0077994284398955</v>
          </cell>
          <cell r="AX382">
            <v>4.5364883833407958</v>
          </cell>
          <cell r="AY382">
            <v>4.250832184721304</v>
          </cell>
          <cell r="AZ382">
            <v>4.0314183314156224</v>
          </cell>
          <cell r="BA382">
            <v>3.7763054083959133</v>
          </cell>
          <cell r="BB382">
            <v>4.5887447618919026</v>
          </cell>
          <cell r="BC382">
            <v>4.5635195929663297</v>
          </cell>
          <cell r="BD382">
            <v>4.7496598999441773</v>
          </cell>
          <cell r="BE382">
            <v>4.8664993159456031</v>
          </cell>
          <cell r="BF382">
            <v>5.8463922803150297</v>
          </cell>
          <cell r="BG382">
            <v>24.980814362977682</v>
          </cell>
          <cell r="BH382">
            <v>21.882919894732765</v>
          </cell>
          <cell r="BI382">
            <v>19.331560390068447</v>
          </cell>
          <cell r="BJ382">
            <v>17.908179555926779</v>
          </cell>
          <cell r="BK382">
            <v>17.806975368473616</v>
          </cell>
          <cell r="BL382">
            <v>24.619345332879178</v>
          </cell>
          <cell r="BM382">
            <v>29.679118704594487</v>
          </cell>
          <cell r="BN382">
            <v>31.687801634208796</v>
          </cell>
          <cell r="BO382">
            <v>31.013272107064438</v>
          </cell>
          <cell r="BP382">
            <v>31.499567020049511</v>
          </cell>
          <cell r="BQ382">
            <v>35.137382644422757</v>
          </cell>
          <cell r="BR382">
            <v>38.678495931759926</v>
          </cell>
          <cell r="BS382">
            <v>141.99982472206324</v>
          </cell>
          <cell r="BT382">
            <v>221.21285664999459</v>
          </cell>
          <cell r="BU382">
            <v>158.93740270027132</v>
          </cell>
          <cell r="BV382">
            <v>115.55298969595862</v>
          </cell>
          <cell r="BW382">
            <v>96.635103280635064</v>
          </cell>
          <cell r="BX382">
            <v>79.410194004586998</v>
          </cell>
          <cell r="BY382">
            <v>69.109191782034088</v>
          </cell>
          <cell r="BZ382">
            <v>62.35169184081488</v>
          </cell>
          <cell r="CA382">
            <v>52.220703732987744</v>
          </cell>
          <cell r="CB382">
            <v>47.696526812710715</v>
          </cell>
          <cell r="CC382">
            <v>40.79946131359327</v>
          </cell>
          <cell r="CD382">
            <v>34.943169220150054</v>
          </cell>
          <cell r="CE382">
            <v>-1.6153592369442151</v>
          </cell>
          <cell r="CF382">
            <v>0.54329565207275721</v>
          </cell>
          <cell r="CG382">
            <v>1.0242379538330226</v>
          </cell>
          <cell r="CH382">
            <v>0.53119675805936595</v>
          </cell>
          <cell r="CI382">
            <v>0.33116607490481442</v>
          </cell>
          <cell r="CJ382">
            <v>0.18641539985524958</v>
          </cell>
          <cell r="CK382">
            <v>0.54809618374082447</v>
          </cell>
          <cell r="CL382">
            <v>0.95317678945549744</v>
          </cell>
          <cell r="CM382">
            <v>1.7243187881355908</v>
          </cell>
          <cell r="CN382">
            <v>2.2526728020639126</v>
          </cell>
          <cell r="CO382">
            <v>2.5382758131533336</v>
          </cell>
          <cell r="CP382">
            <v>3.0294732311805461</v>
          </cell>
          <cell r="CQ382">
            <v>11.608049266610564</v>
          </cell>
          <cell r="CR382">
            <v>9.100205703155666</v>
          </cell>
          <cell r="CS382">
            <v>7.9850845634791057</v>
          </cell>
          <cell r="CT382">
            <v>7.0788424243830406</v>
          </cell>
          <cell r="CU382">
            <v>6.5508959919055911</v>
          </cell>
          <cell r="CV382">
            <v>5.8434450144136889</v>
          </cell>
          <cell r="CW382">
            <v>5.8530158652535818</v>
          </cell>
          <cell r="CX382">
            <v>5.7371951995523176</v>
          </cell>
          <cell r="CY382">
            <v>5.824720676465688</v>
          </cell>
        </row>
        <row r="383">
          <cell r="C383" t="str">
            <v>Trimming method</v>
          </cell>
        </row>
        <row r="384">
          <cell r="C384" t="str">
            <v>Five-percent window 3/</v>
          </cell>
          <cell r="W384">
            <v>2.070745721424359</v>
          </cell>
          <cell r="X384">
            <v>1.9526445245269741</v>
          </cell>
          <cell r="Y384">
            <v>1.4819292518770908</v>
          </cell>
          <cell r="Z384">
            <v>1.4532851533050746</v>
          </cell>
          <cell r="AA384">
            <v>1.4886532923201798</v>
          </cell>
          <cell r="AB384">
            <v>1.5705741900919463</v>
          </cell>
          <cell r="AC384">
            <v>1.7905344302690196</v>
          </cell>
          <cell r="AD384">
            <v>2.356916343716378</v>
          </cell>
          <cell r="AE384">
            <v>4.0196276372914639</v>
          </cell>
          <cell r="AF384">
            <v>3.9751026532863136</v>
          </cell>
          <cell r="AG384">
            <v>4.0987601486093865</v>
          </cell>
          <cell r="AH384">
            <v>4.5220438645252585</v>
          </cell>
          <cell r="AI384">
            <v>20.469531993387676</v>
          </cell>
          <cell r="AJ384">
            <v>11.509632240079398</v>
          </cell>
          <cell r="AK384">
            <v>7.841925416648877</v>
          </cell>
          <cell r="AL384">
            <v>6.3958821473784297</v>
          </cell>
          <cell r="AM384">
            <v>5.5977157716464063</v>
          </cell>
          <cell r="AN384">
            <v>4.8776640395167448</v>
          </cell>
          <cell r="AO384">
            <v>4.3786700122459905</v>
          </cell>
          <cell r="AP384">
            <v>4.0574728596341174</v>
          </cell>
          <cell r="AQ384">
            <v>4.130657802261851</v>
          </cell>
          <cell r="AR384">
            <v>4.0228658120593934</v>
          </cell>
          <cell r="AS384">
            <v>3.7196883156204166</v>
          </cell>
          <cell r="AT384">
            <v>3.5704135632356611</v>
          </cell>
          <cell r="AU384">
            <v>2.7578444475399237</v>
          </cell>
          <cell r="AV384">
            <v>1.7621616114272314</v>
          </cell>
          <cell r="AW384">
            <v>3.2138110536733535</v>
          </cell>
          <cell r="AX384">
            <v>3.2524831489290023</v>
          </cell>
          <cell r="AY384">
            <v>2.4838173741646301</v>
          </cell>
          <cell r="AZ384">
            <v>2.3414853450314297</v>
          </cell>
          <cell r="BA384">
            <v>2.3650065510715734</v>
          </cell>
          <cell r="BB384">
            <v>2.9805775048142209</v>
          </cell>
          <cell r="BC384">
            <v>3.2775712502386227</v>
          </cell>
          <cell r="BD384">
            <v>3.4640934753683723</v>
          </cell>
          <cell r="BE384">
            <v>3.4310617408091844</v>
          </cell>
          <cell r="BF384">
            <v>4.5785249010544362</v>
          </cell>
          <cell r="BG384">
            <v>29.055677571315897</v>
          </cell>
          <cell r="BH384">
            <v>22.623909180345919</v>
          </cell>
          <cell r="BI384">
            <v>18.629412991351884</v>
          </cell>
          <cell r="BJ384">
            <v>15.523878221100446</v>
          </cell>
          <cell r="BK384">
            <v>14.586699749828853</v>
          </cell>
          <cell r="BL384">
            <v>21.945802194186669</v>
          </cell>
          <cell r="BM384">
            <v>24.653261911742931</v>
          </cell>
          <cell r="BN384">
            <v>25.756496732665184</v>
          </cell>
          <cell r="BO384">
            <v>24.898884724521423</v>
          </cell>
          <cell r="BP384">
            <v>25.155679585107777</v>
          </cell>
          <cell r="BQ384">
            <v>29.805914727627226</v>
          </cell>
          <cell r="BR384">
            <v>32.10180048381477</v>
          </cell>
          <cell r="BS384">
            <v>150.16576691149277</v>
          </cell>
          <cell r="BT384">
            <v>176.90822551787141</v>
          </cell>
          <cell r="BU384">
            <v>120.37123789578362</v>
          </cell>
          <cell r="BV384">
            <v>85.98841166111589</v>
          </cell>
          <cell r="BW384">
            <v>71.714400616833416</v>
          </cell>
          <cell r="BX384">
            <v>62.141800076681335</v>
          </cell>
          <cell r="BY384">
            <v>54.984489750087448</v>
          </cell>
          <cell r="BZ384">
            <v>48.74778584535062</v>
          </cell>
          <cell r="CA384">
            <v>41.132033199226271</v>
          </cell>
          <cell r="CB384">
            <v>38.216642921791077</v>
          </cell>
          <cell r="CC384">
            <v>32.720865688206089</v>
          </cell>
          <cell r="CD384">
            <v>28.937355077835065</v>
          </cell>
          <cell r="CE384">
            <v>2.8281715083607679</v>
          </cell>
          <cell r="CF384">
            <v>3.1411654196391794</v>
          </cell>
          <cell r="CG384">
            <v>2.0468927818847078</v>
          </cell>
          <cell r="CH384">
            <v>1.2943095467072112</v>
          </cell>
          <cell r="CI384">
            <v>0.87695332016031102</v>
          </cell>
          <cell r="CJ384">
            <v>0.867806826552183</v>
          </cell>
          <cell r="CK384">
            <v>1.3726607505136599</v>
          </cell>
          <cell r="CL384">
            <v>2.0509628576051568</v>
          </cell>
          <cell r="CM384">
            <v>3.3399529677581938</v>
          </cell>
          <cell r="CN384">
            <v>3.8734753456222819</v>
          </cell>
          <cell r="CO384">
            <v>3.9616379860867994</v>
          </cell>
          <cell r="CP384">
            <v>4.2570582967867523</v>
          </cell>
          <cell r="CQ384">
            <v>12.501078108818064</v>
          </cell>
          <cell r="CR384">
            <v>7.2736619652120567</v>
          </cell>
          <cell r="CS384">
            <v>5.5973234763998789</v>
          </cell>
          <cell r="CT384">
            <v>4.6111583116007324</v>
          </cell>
          <cell r="CU384">
            <v>4.7903945849331961</v>
          </cell>
          <cell r="CV384">
            <v>4.67456347193189</v>
          </cell>
          <cell r="CW384">
            <v>4.9129763643516355</v>
          </cell>
          <cell r="CX384">
            <v>4.7071237457145969</v>
          </cell>
          <cell r="CY384">
            <v>4.5843122527073916</v>
          </cell>
        </row>
        <row r="385">
          <cell r="C385" t="str">
            <v>Ten-percent window 4/</v>
          </cell>
          <cell r="W385">
            <v>2.1668524628878316</v>
          </cell>
          <cell r="X385">
            <v>2.0613930450999334</v>
          </cell>
          <cell r="Y385">
            <v>1.9591688480697229</v>
          </cell>
          <cell r="Z385">
            <v>1.8220747447469137</v>
          </cell>
          <cell r="AA385">
            <v>1.7453206022705245</v>
          </cell>
          <cell r="AB385">
            <v>1.7726584193086978</v>
          </cell>
          <cell r="AC385">
            <v>1.9323884684151977</v>
          </cell>
          <cell r="AD385">
            <v>2.2268033324502454</v>
          </cell>
          <cell r="AE385">
            <v>3.1525888210253754</v>
          </cell>
          <cell r="AF385">
            <v>3.1641357564505626</v>
          </cell>
          <cell r="AG385">
            <v>3.1800482574840601</v>
          </cell>
          <cell r="AH385">
            <v>3.4957230338076357</v>
          </cell>
          <cell r="AI385">
            <v>14.303485811971186</v>
          </cell>
          <cell r="AJ385">
            <v>9.0530114591627466</v>
          </cell>
          <cell r="AK385">
            <v>6.731518517930084</v>
          </cell>
          <cell r="AL385">
            <v>5.5099573995808413</v>
          </cell>
          <cell r="AM385">
            <v>4.6833407521259289</v>
          </cell>
          <cell r="AN385">
            <v>4.1636934488411157</v>
          </cell>
          <cell r="AO385">
            <v>3.8273728407948227</v>
          </cell>
          <cell r="AP385">
            <v>3.5502295327626001</v>
          </cell>
          <cell r="AQ385">
            <v>3.4012884263322007</v>
          </cell>
          <cell r="AR385">
            <v>3.312797072020814</v>
          </cell>
          <cell r="AS385">
            <v>3.0986599633243515</v>
          </cell>
          <cell r="AT385">
            <v>2.9505176140985014</v>
          </cell>
          <cell r="AU385">
            <v>1.5685955156599789</v>
          </cell>
          <cell r="AV385">
            <v>1.033322961389743</v>
          </cell>
          <cell r="AW385">
            <v>2.1790854271434057</v>
          </cell>
          <cell r="AX385">
            <v>2.3850675492010254</v>
          </cell>
          <cell r="AY385">
            <v>2.0386241160010883</v>
          </cell>
          <cell r="AZ385">
            <v>1.9005774448056769</v>
          </cell>
          <cell r="BA385">
            <v>1.8335798660085771</v>
          </cell>
          <cell r="BB385">
            <v>1.9526430096957341</v>
          </cell>
          <cell r="BC385">
            <v>2.2241104996076473</v>
          </cell>
          <cell r="BD385">
            <v>2.2996402732338197</v>
          </cell>
          <cell r="BE385">
            <v>2.3400648469742436</v>
          </cell>
          <cell r="BF385">
            <v>3.191060985669921</v>
          </cell>
          <cell r="BG385">
            <v>13.959204352161649</v>
          </cell>
          <cell r="BH385">
            <v>14.252488375736732</v>
          </cell>
          <cell r="BI385">
            <v>12.52719690583595</v>
          </cell>
          <cell r="BJ385">
            <v>10.700616067438801</v>
          </cell>
          <cell r="BK385">
            <v>10.072173363287646</v>
          </cell>
          <cell r="BL385">
            <v>17.048885790171411</v>
          </cell>
          <cell r="BM385">
            <v>19.329827979553869</v>
          </cell>
          <cell r="BN385">
            <v>20.573920254314899</v>
          </cell>
          <cell r="BO385">
            <v>19.869339262627662</v>
          </cell>
          <cell r="BP385">
            <v>20.255266535999496</v>
          </cell>
          <cell r="BQ385">
            <v>23.706512619704739</v>
          </cell>
          <cell r="BR385">
            <v>25.980240214275724</v>
          </cell>
          <cell r="BS385">
            <v>111.88782566655993</v>
          </cell>
          <cell r="BT385">
            <v>155.52662700207773</v>
          </cell>
          <cell r="BU385">
            <v>109.6774501172674</v>
          </cell>
          <cell r="BV385">
            <v>81.818582681379525</v>
          </cell>
          <cell r="BW385">
            <v>67.855833470745694</v>
          </cell>
          <cell r="BX385">
            <v>57.916319683409597</v>
          </cell>
          <cell r="BY385">
            <v>50.940389426441811</v>
          </cell>
          <cell r="BZ385">
            <v>45.703757406966332</v>
          </cell>
          <cell r="CA385">
            <v>38.704154421030125</v>
          </cell>
          <cell r="CB385">
            <v>35.675222632122257</v>
          </cell>
          <cell r="CC385">
            <v>30.702734424164589</v>
          </cell>
          <cell r="CD385">
            <v>26.992345744684783</v>
          </cell>
          <cell r="CE385">
            <v>0.26421318393101956</v>
          </cell>
          <cell r="CF385">
            <v>1.8629826063050245</v>
          </cell>
          <cell r="CG385">
            <v>1.9125739141904603</v>
          </cell>
          <cell r="CH385">
            <v>1.2491991414322712</v>
          </cell>
          <cell r="CI385">
            <v>0.95914451503307419</v>
          </cell>
          <cell r="CJ385">
            <v>1.1185959874860316</v>
          </cell>
          <cell r="CK385">
            <v>1.3632443415249327</v>
          </cell>
          <cell r="CL385">
            <v>1.8245890201601327</v>
          </cell>
          <cell r="CM385">
            <v>2.6071666412441346</v>
          </cell>
          <cell r="CN385">
            <v>2.9979387018690176</v>
          </cell>
          <cell r="CO385">
            <v>3.1511903421241243</v>
          </cell>
          <cell r="CP385">
            <v>3.3454691493923718</v>
          </cell>
          <cell r="CQ385">
            <v>10.677659808550516</v>
          </cell>
          <cell r="CR385">
            <v>6.5970301568429193</v>
          </cell>
          <cell r="CS385">
            <v>5.0894150020205871</v>
          </cell>
          <cell r="CT385">
            <v>4.4672061801638705</v>
          </cell>
          <cell r="CU385">
            <v>4.3013926069371848</v>
          </cell>
          <cell r="CV385">
            <v>4.0309125353470421</v>
          </cell>
          <cell r="CW385">
            <v>3.9503545345815496</v>
          </cell>
          <cell r="CX385">
            <v>3.8932954854284958</v>
          </cell>
          <cell r="CY385">
            <v>3.8557391046429643</v>
          </cell>
        </row>
        <row r="386">
          <cell r="C386" t="str">
            <v>Noncore inflation measures</v>
          </cell>
        </row>
        <row r="387">
          <cell r="C387" t="str">
            <v>Fuel and electricity</v>
          </cell>
          <cell r="W387">
            <v>12.3633042164182</v>
          </cell>
          <cell r="X387">
            <v>6.0484006926497642</v>
          </cell>
          <cell r="Y387">
            <v>3.9939712537739211</v>
          </cell>
          <cell r="Z387">
            <v>2.9808874012922928</v>
          </cell>
          <cell r="AA387">
            <v>2.4062602714255377</v>
          </cell>
          <cell r="AB387">
            <v>2.0169680620224</v>
          </cell>
          <cell r="AC387">
            <v>1.7265617662260127</v>
          </cell>
          <cell r="AD387">
            <v>5.6459566410867552</v>
          </cell>
          <cell r="AE387">
            <v>27.641457650556347</v>
          </cell>
          <cell r="AF387">
            <v>24.5744158809391</v>
          </cell>
          <cell r="AG387">
            <v>22.21816907083732</v>
          </cell>
          <cell r="AH387">
            <v>21.132968732623397</v>
          </cell>
          <cell r="AI387">
            <v>54.117171310652509</v>
          </cell>
          <cell r="AJ387">
            <v>10.670630988812221</v>
          </cell>
          <cell r="AK387">
            <v>-11.368183921528896</v>
          </cell>
          <cell r="AL387">
            <v>7.8179406293817664</v>
          </cell>
          <cell r="AM387">
            <v>7.3051449677093814</v>
          </cell>
          <cell r="AN387">
            <v>-5.2253503359556106</v>
          </cell>
          <cell r="AO387">
            <v>-10.821451309615611</v>
          </cell>
          <cell r="AP387">
            <v>-2.8249134100147586</v>
          </cell>
          <cell r="AQ387">
            <v>1.2091966472799669</v>
          </cell>
          <cell r="AR387">
            <v>-7.7798948973873649</v>
          </cell>
          <cell r="AS387">
            <v>-8.2428985641760448</v>
          </cell>
          <cell r="AT387">
            <v>-7.9505923619691288</v>
          </cell>
          <cell r="AU387">
            <v>35.788263734081625</v>
          </cell>
          <cell r="AV387">
            <v>13.824742834467401</v>
          </cell>
          <cell r="AW387">
            <v>35.449872201528223</v>
          </cell>
          <cell r="AX387">
            <v>40.938681890506359</v>
          </cell>
          <cell r="AY387">
            <v>28.474106068035155</v>
          </cell>
          <cell r="AZ387">
            <v>21.845092853212321</v>
          </cell>
          <cell r="BA387">
            <v>21.200060387914661</v>
          </cell>
          <cell r="BB387">
            <v>18.866283006577532</v>
          </cell>
          <cell r="BC387">
            <v>19.389381789077007</v>
          </cell>
          <cell r="BD387">
            <v>48.791675884839293</v>
          </cell>
          <cell r="BE387">
            <v>44.671916147624955</v>
          </cell>
          <cell r="BF387">
            <v>43.524740633820841</v>
          </cell>
          <cell r="BG387">
            <v>53.621995911597168</v>
          </cell>
          <cell r="BH387">
            <v>139.61337169198282</v>
          </cell>
          <cell r="BI387">
            <v>86.886947735982147</v>
          </cell>
          <cell r="BJ387">
            <v>45.176362994379247</v>
          </cell>
          <cell r="BK387">
            <v>34.364148771400608</v>
          </cell>
          <cell r="BL387">
            <v>43.879915027378019</v>
          </cell>
          <cell r="BM387">
            <v>56.979896169492775</v>
          </cell>
          <cell r="BN387">
            <v>57.611964335229288</v>
          </cell>
          <cell r="BO387">
            <v>42.202573512244328</v>
          </cell>
          <cell r="BP387">
            <v>40.294650360669095</v>
          </cell>
          <cell r="BQ387">
            <v>46.705062111814499</v>
          </cell>
          <cell r="BR387">
            <v>45.370797181715915</v>
          </cell>
          <cell r="BS387">
            <v>358.52220827358457</v>
          </cell>
          <cell r="BT387">
            <v>306.15376554028188</v>
          </cell>
          <cell r="BU387">
            <v>163.17139814031469</v>
          </cell>
          <cell r="BV387">
            <v>107.95750226600808</v>
          </cell>
          <cell r="BW387">
            <v>95.386295796403772</v>
          </cell>
          <cell r="BX387">
            <v>94.733704847054668</v>
          </cell>
          <cell r="BY387">
            <v>69.710007216074587</v>
          </cell>
          <cell r="BZ387">
            <v>54.017188977421171</v>
          </cell>
          <cell r="CA387">
            <v>39.541719624985774</v>
          </cell>
          <cell r="CB387">
            <v>38.39023626824445</v>
          </cell>
          <cell r="CC387">
            <v>28.603936108663731</v>
          </cell>
          <cell r="CD387">
            <v>19.889329131714277</v>
          </cell>
          <cell r="CE387">
            <v>60.523264610468402</v>
          </cell>
          <cell r="CF387">
            <v>33.135006322647371</v>
          </cell>
          <cell r="CG387">
            <v>37.472874853491078</v>
          </cell>
          <cell r="CH387">
            <v>39.76007547961774</v>
          </cell>
          <cell r="CI387">
            <v>25.764411011275996</v>
          </cell>
          <cell r="CJ387">
            <v>24.333027185714812</v>
          </cell>
          <cell r="CK387">
            <v>26.131733762494918</v>
          </cell>
          <cell r="CL387">
            <v>31.288657292023942</v>
          </cell>
          <cell r="CM387">
            <v>46.671499591303558</v>
          </cell>
          <cell r="CN387">
            <v>46.068010732179687</v>
          </cell>
          <cell r="CO387">
            <v>29.753671589932679</v>
          </cell>
          <cell r="CP387">
            <v>29.99823983829296</v>
          </cell>
          <cell r="CQ387">
            <v>74.41773413052556</v>
          </cell>
          <cell r="CR387">
            <v>24.148187491273404</v>
          </cell>
          <cell r="CS387">
            <v>23.23000114009939</v>
          </cell>
          <cell r="CT387">
            <v>33.137717120827972</v>
          </cell>
          <cell r="CU387">
            <v>31.938332378881142</v>
          </cell>
          <cell r="CV387">
            <v>31.439893406166362</v>
          </cell>
          <cell r="CW387">
            <v>33.325904063415265</v>
          </cell>
          <cell r="CX387">
            <v>25.780345277424004</v>
          </cell>
          <cell r="CY387">
            <v>6.6766748609091309</v>
          </cell>
        </row>
        <row r="388">
          <cell r="C388" t="str">
            <v>Administered and volatile prices</v>
          </cell>
          <cell r="W388">
            <v>3.2709858014678304</v>
          </cell>
          <cell r="X388">
            <v>-0.99940560732669326</v>
          </cell>
          <cell r="Y388">
            <v>-2.7163294961141418</v>
          </cell>
          <cell r="Z388">
            <v>-2.5644438053801508</v>
          </cell>
          <cell r="AA388">
            <v>-2.4779774220380375</v>
          </cell>
          <cell r="AB388">
            <v>1.6737808759270933</v>
          </cell>
          <cell r="AC388">
            <v>2.4322525136377067</v>
          </cell>
          <cell r="AD388">
            <v>5.3596466737807447</v>
          </cell>
          <cell r="AE388">
            <v>15.853897325814685</v>
          </cell>
          <cell r="AF388">
            <v>14.311469973669617</v>
          </cell>
          <cell r="AG388">
            <v>13.48349549401749</v>
          </cell>
          <cell r="AH388">
            <v>14.156564188107197</v>
          </cell>
          <cell r="AI388">
            <v>37.374962695093558</v>
          </cell>
          <cell r="AJ388">
            <v>14.155227656171789</v>
          </cell>
          <cell r="AK388">
            <v>3.3146831535927106</v>
          </cell>
          <cell r="AL388">
            <v>5.8686324786884114</v>
          </cell>
          <cell r="AM388">
            <v>5.0406695278633435</v>
          </cell>
          <cell r="AN388">
            <v>1.0930625577049824</v>
          </cell>
          <cell r="AO388">
            <v>-0.2758127002644386</v>
          </cell>
          <cell r="AP388">
            <v>2.1041201579906783</v>
          </cell>
          <cell r="AQ388">
            <v>4.3130295902434028</v>
          </cell>
          <cell r="AR388">
            <v>4.1558099298127473</v>
          </cell>
          <cell r="AS388">
            <v>3.2731209408908057</v>
          </cell>
          <cell r="AT388">
            <v>3.3268412041352065</v>
          </cell>
          <cell r="AU388">
            <v>11.900320791579759</v>
          </cell>
          <cell r="AV388">
            <v>4.6752003079748192</v>
          </cell>
          <cell r="AW388">
            <v>11.336277373932418</v>
          </cell>
          <cell r="AX388">
            <v>11.358102581880814</v>
          </cell>
          <cell r="AY388">
            <v>6.0691910426160263</v>
          </cell>
          <cell r="AZ388">
            <v>4.9281576037966346</v>
          </cell>
          <cell r="BA388">
            <v>5.4251524291725417</v>
          </cell>
          <cell r="BB388">
            <v>6.2356644477793282</v>
          </cell>
          <cell r="BC388">
            <v>9.3958113078285237</v>
          </cell>
          <cell r="BD388">
            <v>16.06302430222388</v>
          </cell>
          <cell r="BE388">
            <v>15.064903833034649</v>
          </cell>
          <cell r="BF388">
            <v>16.429837445274558</v>
          </cell>
          <cell r="BG388">
            <v>77.969957231797792</v>
          </cell>
          <cell r="BH388">
            <v>98.166823191662928</v>
          </cell>
          <cell r="BI388">
            <v>73.934647501100272</v>
          </cell>
          <cell r="BJ388">
            <v>49.023791886649747</v>
          </cell>
          <cell r="BK388">
            <v>41.007316132821018</v>
          </cell>
          <cell r="BL388">
            <v>49.80352557309061</v>
          </cell>
          <cell r="BM388">
            <v>48.86649262533345</v>
          </cell>
          <cell r="BN388">
            <v>47.783105138947803</v>
          </cell>
          <cell r="BO388">
            <v>43.498031690388899</v>
          </cell>
          <cell r="BP388">
            <v>42.72744756648018</v>
          </cell>
          <cell r="BQ388">
            <v>49.103078926046919</v>
          </cell>
          <cell r="BR388">
            <v>47.263894065535993</v>
          </cell>
          <cell r="BS388">
            <v>248.3214120928763</v>
          </cell>
          <cell r="BT388">
            <v>223.02884797936662</v>
          </cell>
          <cell r="BU388">
            <v>119.17778938490659</v>
          </cell>
          <cell r="BV388">
            <v>76.902453879823582</v>
          </cell>
          <cell r="BW388">
            <v>68.096694718051054</v>
          </cell>
          <cell r="BX388">
            <v>63.766821795307578</v>
          </cell>
          <cell r="BY388">
            <v>51.820376855922547</v>
          </cell>
          <cell r="BZ388">
            <v>42.436373675256391</v>
          </cell>
          <cell r="CA388">
            <v>34.144442826653858</v>
          </cell>
          <cell r="CB388">
            <v>33.033214992550398</v>
          </cell>
          <cell r="CC388">
            <v>26.423207934377515</v>
          </cell>
          <cell r="CD388">
            <v>21.979991227723943</v>
          </cell>
          <cell r="CE388">
            <v>25.346703112769006</v>
          </cell>
          <cell r="CF388">
            <v>10.778267005543</v>
          </cell>
          <cell r="CG388">
            <v>5.5331013860901805</v>
          </cell>
          <cell r="CH388">
            <v>6.5954040036863404</v>
          </cell>
          <cell r="CI388">
            <v>3.7012945575247045</v>
          </cell>
          <cell r="CJ388">
            <v>3.4467942227609996</v>
          </cell>
          <cell r="CK388">
            <v>4.7805557084471815</v>
          </cell>
          <cell r="CL388">
            <v>8.1655668370989218</v>
          </cell>
          <cell r="CM388">
            <v>16.273586072427307</v>
          </cell>
          <cell r="CN388">
            <v>16.866917050680527</v>
          </cell>
          <cell r="CO388">
            <v>12.430750971000421</v>
          </cell>
          <cell r="CP388">
            <v>12.74896191981702</v>
          </cell>
          <cell r="CQ388">
            <v>30.453551877514542</v>
          </cell>
          <cell r="CR388">
            <v>8.6075793917656824</v>
          </cell>
          <cell r="CS388">
            <v>4.3175152491610476</v>
          </cell>
          <cell r="CT388">
            <v>5.884293009140265</v>
          </cell>
          <cell r="CU388">
            <v>6.7108561561803413</v>
          </cell>
          <cell r="CV388">
            <v>8.473832917852576</v>
          </cell>
          <cell r="CW388">
            <v>9.7184202195493867</v>
          </cell>
          <cell r="CX388">
            <v>8.3825493259747077</v>
          </cell>
          <cell r="CY388">
            <v>3.3338511044402708</v>
          </cell>
        </row>
        <row r="389">
          <cell r="C389" t="str">
            <v>Tradable (WHD)</v>
          </cell>
          <cell r="W389">
            <v>1.6317268219119541</v>
          </cell>
          <cell r="X389">
            <v>1.9888525612921768</v>
          </cell>
          <cell r="Y389">
            <v>1.6991633641880668</v>
          </cell>
          <cell r="Z389">
            <v>1.8136185212973146</v>
          </cell>
          <cell r="AA389">
            <v>2.0360800046303211</v>
          </cell>
          <cell r="AB389">
            <v>1.5115912318433686</v>
          </cell>
          <cell r="AC389">
            <v>2.4388728353598026</v>
          </cell>
          <cell r="AD389">
            <v>4.3758125192589574</v>
          </cell>
          <cell r="AE389">
            <v>9.0945455230292822</v>
          </cell>
          <cell r="AF389">
            <v>8.0960523007893102</v>
          </cell>
          <cell r="AG389">
            <v>7.4183819258737884</v>
          </cell>
          <cell r="AH389">
            <v>7.8171115377847258</v>
          </cell>
          <cell r="AI389">
            <v>41.060549207910213</v>
          </cell>
          <cell r="AJ389">
            <v>19.883956895728389</v>
          </cell>
          <cell r="AK389">
            <v>10.025913172089034</v>
          </cell>
          <cell r="AL389">
            <v>11.080440539852248</v>
          </cell>
          <cell r="AM389">
            <v>9.7811736009772972</v>
          </cell>
          <cell r="AN389">
            <v>6.4384541967292819</v>
          </cell>
          <cell r="AO389">
            <v>4.5891956645760104</v>
          </cell>
          <cell r="AP389">
            <v>5.8305907646969217</v>
          </cell>
          <cell r="AQ389">
            <v>6.0597232958690768</v>
          </cell>
          <cell r="AR389">
            <v>3.999494778350666</v>
          </cell>
          <cell r="AS389">
            <v>3.1811002063582237</v>
          </cell>
          <cell r="AT389">
            <v>3.0078797481906321</v>
          </cell>
          <cell r="AU389">
            <v>10.972998073723716</v>
          </cell>
          <cell r="AV389">
            <v>7.2899722649005554</v>
          </cell>
          <cell r="AW389">
            <v>11.281208130305174</v>
          </cell>
          <cell r="AX389">
            <v>11.433266729458524</v>
          </cell>
          <cell r="AY389">
            <v>7.7474488356407534</v>
          </cell>
          <cell r="AZ389">
            <v>6.8142211990043222</v>
          </cell>
          <cell r="BA389">
            <v>7.0685348104008767</v>
          </cell>
          <cell r="BB389">
            <v>8.028136793166297</v>
          </cell>
          <cell r="BC389">
            <v>9.1680098940413188</v>
          </cell>
          <cell r="BD389">
            <v>9.7715564916291271</v>
          </cell>
          <cell r="BE389">
            <v>9.0639066649478366</v>
          </cell>
          <cell r="BF389">
            <v>11.20405871024775</v>
          </cell>
          <cell r="BG389">
            <v>57.704515341080167</v>
          </cell>
          <cell r="BH389">
            <v>68.237663714720895</v>
          </cell>
          <cell r="BI389">
            <v>47.901327599371768</v>
          </cell>
          <cell r="BJ389">
            <v>34.152317899168764</v>
          </cell>
          <cell r="BK389">
            <v>31.016207858763011</v>
          </cell>
          <cell r="BL389">
            <v>43.16377171394484</v>
          </cell>
          <cell r="BM389">
            <v>45.654997823644749</v>
          </cell>
          <cell r="BN389">
            <v>47.507701192336356</v>
          </cell>
          <cell r="BO389">
            <v>42.649073105453112</v>
          </cell>
          <cell r="BP389">
            <v>42.11346494775384</v>
          </cell>
          <cell r="BQ389">
            <v>49.789873034407321</v>
          </cell>
          <cell r="BR389">
            <v>49.098185581042827</v>
          </cell>
          <cell r="BS389">
            <v>205.01804898093985</v>
          </cell>
          <cell r="BT389">
            <v>261.57781069601469</v>
          </cell>
          <cell r="BU389">
            <v>159.6620494699672</v>
          </cell>
          <cell r="BV389">
            <v>112.15456910287352</v>
          </cell>
          <cell r="BW389">
            <v>101.21358944454175</v>
          </cell>
          <cell r="BX389">
            <v>89.025041858700149</v>
          </cell>
          <cell r="BY389">
            <v>73.210136396673818</v>
          </cell>
          <cell r="BZ389">
            <v>63.390738843869201</v>
          </cell>
          <cell r="CA389">
            <v>49.065129627303634</v>
          </cell>
          <cell r="CB389">
            <v>44.468481795861635</v>
          </cell>
          <cell r="CC389">
            <v>35.741318808739749</v>
          </cell>
          <cell r="CD389">
            <v>28.635743915663625</v>
          </cell>
          <cell r="CE389">
            <v>16.196456481084525</v>
          </cell>
          <cell r="CF389">
            <v>5.8282035973885655</v>
          </cell>
          <cell r="CG389">
            <v>3.2711831648111627</v>
          </cell>
          <cell r="CH389">
            <v>5.140860926604617</v>
          </cell>
          <cell r="CI389">
            <v>2.7807095977326242</v>
          </cell>
          <cell r="CJ389">
            <v>2.3435653719006808</v>
          </cell>
          <cell r="CK389">
            <v>3.1324433258317583</v>
          </cell>
          <cell r="CL389">
            <v>5.1606243520214861</v>
          </cell>
          <cell r="CM389">
            <v>9.8899585989120453</v>
          </cell>
          <cell r="CN389">
            <v>10.671454015913099</v>
          </cell>
          <cell r="CO389">
            <v>7.490016671371194</v>
          </cell>
          <cell r="CP389">
            <v>8.0556756602317705</v>
          </cell>
          <cell r="CQ389">
            <v>20.303688466935156</v>
          </cell>
          <cell r="CR389">
            <v>8.8956509886902779</v>
          </cell>
          <cell r="CS389">
            <v>6.0076487206216029</v>
          </cell>
          <cell r="CT389">
            <v>7.4787003263777621</v>
          </cell>
          <cell r="CU389">
            <v>8.2512825681335613</v>
          </cell>
          <cell r="CV389">
            <v>8.9290649044625638</v>
          </cell>
          <cell r="CW389">
            <v>9.851766124554743</v>
          </cell>
          <cell r="CX389">
            <v>8.1665430051339314</v>
          </cell>
          <cell r="CY389">
            <v>3.7849756397812797</v>
          </cell>
        </row>
        <row r="390">
          <cell r="C390" t="str">
            <v>Nontradable (WHD)</v>
          </cell>
          <cell r="W390">
            <v>7.0816676015257372</v>
          </cell>
          <cell r="X390">
            <v>2.4518801467088451</v>
          </cell>
          <cell r="Y390">
            <v>0.56194018058286588</v>
          </cell>
          <cell r="Z390">
            <v>6.1799916499680307E-2</v>
          </cell>
          <cell r="AA390">
            <v>-0.35938029754549916</v>
          </cell>
          <cell r="AB390">
            <v>5.0582134601963702</v>
          </cell>
          <cell r="AC390">
            <v>4.5749654022695836</v>
          </cell>
          <cell r="AD390">
            <v>5.0345302197441129</v>
          </cell>
          <cell r="AE390">
            <v>10.066328371401696</v>
          </cell>
          <cell r="AF390">
            <v>10.002427848956174</v>
          </cell>
          <cell r="AG390">
            <v>10.343556863862588</v>
          </cell>
          <cell r="AH390">
            <v>10.868780860805003</v>
          </cell>
          <cell r="AI390">
            <v>25.081402306368943</v>
          </cell>
          <cell r="AJ390">
            <v>12.646450285081158</v>
          </cell>
          <cell r="AK390">
            <v>7.742498511241763</v>
          </cell>
          <cell r="AL390">
            <v>5.3555589607788221</v>
          </cell>
          <cell r="AM390">
            <v>4.4194874293652902</v>
          </cell>
          <cell r="AN390">
            <v>3.139347159159243</v>
          </cell>
          <cell r="AO390">
            <v>2.9824625866319536</v>
          </cell>
          <cell r="AP390">
            <v>2.7618968011078522</v>
          </cell>
          <cell r="AQ390">
            <v>4.2690058907372901</v>
          </cell>
          <cell r="AR390">
            <v>6.7779428233285159</v>
          </cell>
          <cell r="AS390">
            <v>6.52857311564658</v>
          </cell>
          <cell r="AT390">
            <v>6.4646452344261149</v>
          </cell>
          <cell r="AU390">
            <v>1.4668865335310812</v>
          </cell>
          <cell r="AV390">
            <v>-1.433547510307335</v>
          </cell>
          <cell r="AW390">
            <v>1.442073124793481</v>
          </cell>
          <cell r="AX390">
            <v>1.9605716652718854</v>
          </cell>
          <cell r="AY390">
            <v>1.1986059930703732</v>
          </cell>
          <cell r="AZ390">
            <v>1.0027409108027427</v>
          </cell>
          <cell r="BA390">
            <v>0.81575096531005897</v>
          </cell>
          <cell r="BB390">
            <v>1.4078112770675517</v>
          </cell>
          <cell r="BC390">
            <v>3.1001187991744956</v>
          </cell>
          <cell r="BD390">
            <v>9.6117029404855288</v>
          </cell>
          <cell r="BE390">
            <v>9.7573034556810825</v>
          </cell>
          <cell r="BF390">
            <v>9.4906448290507512</v>
          </cell>
          <cell r="BG390">
            <v>33.398412395382053</v>
          </cell>
          <cell r="BH390">
            <v>33.626089555297597</v>
          </cell>
          <cell r="BI390">
            <v>35.392326772844285</v>
          </cell>
          <cell r="BJ390">
            <v>28.227484629059916</v>
          </cell>
          <cell r="BK390">
            <v>24.268733617005566</v>
          </cell>
          <cell r="BL390">
            <v>25.792617048200725</v>
          </cell>
          <cell r="BM390">
            <v>28.075653376643913</v>
          </cell>
          <cell r="BN390">
            <v>26.938241396293634</v>
          </cell>
          <cell r="BO390">
            <v>28.20430523764955</v>
          </cell>
          <cell r="BP390">
            <v>28.746471505775105</v>
          </cell>
          <cell r="BQ390">
            <v>29.586491819039651</v>
          </cell>
          <cell r="BR390">
            <v>33.159024958724586</v>
          </cell>
          <cell r="BS390">
            <v>162.98671227432811</v>
          </cell>
          <cell r="BT390">
            <v>164.7018732930822</v>
          </cell>
          <cell r="BU390">
            <v>108.25405993177407</v>
          </cell>
          <cell r="BV390">
            <v>72.134515924520372</v>
          </cell>
          <cell r="BW390">
            <v>54.228633598576863</v>
          </cell>
          <cell r="BX390">
            <v>45.21151431530771</v>
          </cell>
          <cell r="BY390">
            <v>40.975140948000842</v>
          </cell>
          <cell r="BZ390">
            <v>35.588797581235298</v>
          </cell>
          <cell r="CA390">
            <v>34.405753981208164</v>
          </cell>
          <cell r="CB390">
            <v>34.360714588890403</v>
          </cell>
          <cell r="CC390">
            <v>30.861327105438818</v>
          </cell>
          <cell r="CD390">
            <v>28.902523662747228</v>
          </cell>
          <cell r="CE390">
            <v>0.14164037190123224</v>
          </cell>
          <cell r="CF390">
            <v>3.8670023333423842</v>
          </cell>
          <cell r="CG390">
            <v>2.6899972012334246</v>
          </cell>
          <cell r="CH390">
            <v>0.18916684836509035</v>
          </cell>
          <cell r="CI390">
            <v>0.33122582248263654</v>
          </cell>
          <cell r="CJ390">
            <v>0.53527039029894752</v>
          </cell>
          <cell r="CK390">
            <v>1.3530108175098405</v>
          </cell>
          <cell r="CL390">
            <v>2.6345341631822237</v>
          </cell>
          <cell r="CM390">
            <v>5.5975408168987997</v>
          </cell>
          <cell r="CN390">
            <v>5.8371909338576415</v>
          </cell>
          <cell r="CO390">
            <v>6.2368690839524277</v>
          </cell>
          <cell r="CP390">
            <v>6.4219128275951221</v>
          </cell>
          <cell r="CQ390">
            <v>20.146129836701917</v>
          </cell>
          <cell r="CR390">
            <v>8.8148500647935037</v>
          </cell>
          <cell r="CS390">
            <v>6.5953510791660932</v>
          </cell>
          <cell r="CT390">
            <v>4.8982517392106075</v>
          </cell>
          <cell r="CU390">
            <v>3.9391100575339095</v>
          </cell>
          <cell r="CV390">
            <v>4.0499918291861547</v>
          </cell>
          <cell r="CW390">
            <v>4.0999175682942877</v>
          </cell>
          <cell r="CX390">
            <v>5.0398558521005157</v>
          </cell>
          <cell r="CY390">
            <v>6.0675913321546631</v>
          </cell>
        </row>
        <row r="391">
          <cell r="C391" t="str">
            <v>Tradable (authorities)</v>
          </cell>
          <cell r="W391">
            <v>1.271922614754601</v>
          </cell>
          <cell r="X391">
            <v>0.58110691358253064</v>
          </cell>
          <cell r="Y391">
            <v>-0.12764768539298643</v>
          </cell>
          <cell r="Z391">
            <v>5.7630323783214976E-2</v>
          </cell>
          <cell r="AA391">
            <v>0.16619888513618264</v>
          </cell>
          <cell r="AB391">
            <v>-0.14770329640384716</v>
          </cell>
          <cell r="AC391">
            <v>0.65470943084527278</v>
          </cell>
          <cell r="AD391">
            <v>1.9042610919440364</v>
          </cell>
          <cell r="AE391">
            <v>7.0713701097677983</v>
          </cell>
          <cell r="AF391">
            <v>6.7779743946165638</v>
          </cell>
          <cell r="AG391">
            <v>6.6763198728116606</v>
          </cell>
          <cell r="AH391">
            <v>6.3347803868574033</v>
          </cell>
          <cell r="AI391">
            <v>44.888120543388453</v>
          </cell>
          <cell r="AJ391">
            <v>24.552192944638904</v>
          </cell>
          <cell r="AK391">
            <v>14.265087999531218</v>
          </cell>
          <cell r="AL391">
            <v>14.858787488260617</v>
          </cell>
          <cell r="AM391">
            <v>11.358200309040882</v>
          </cell>
          <cell r="AN391">
            <v>6.1551325705948159</v>
          </cell>
          <cell r="AO391">
            <v>3.8360184055395052</v>
          </cell>
          <cell r="AP391">
            <v>4.7011876145099478</v>
          </cell>
          <cell r="AQ391">
            <v>5.2429467796446687</v>
          </cell>
          <cell r="AR391">
            <v>2.9731999072359656</v>
          </cell>
          <cell r="AS391">
            <v>2.5977381998296494</v>
          </cell>
          <cell r="AT391">
            <v>2.7153045380456291</v>
          </cell>
          <cell r="AU391">
            <v>11.542450433676393</v>
          </cell>
          <cell r="AV391">
            <v>4.8748543985424106</v>
          </cell>
          <cell r="AW391">
            <v>11.298144467053262</v>
          </cell>
          <cell r="AX391">
            <v>11.871856750483545</v>
          </cell>
          <cell r="AY391">
            <v>8.4627569933521301</v>
          </cell>
          <cell r="AZ391">
            <v>6.8601826026196733</v>
          </cell>
          <cell r="BA391">
            <v>6.8254240996509452</v>
          </cell>
          <cell r="BB391">
            <v>6.6177622812477779</v>
          </cell>
          <cell r="BC391">
            <v>7.0383556651909345</v>
          </cell>
          <cell r="BD391">
            <v>7.8970457130418765</v>
          </cell>
          <cell r="BE391">
            <v>6.8913841008887431</v>
          </cell>
          <cell r="BF391">
            <v>8.3063221126391369</v>
          </cell>
          <cell r="BG391">
            <v>33.37048092513956</v>
          </cell>
          <cell r="BH391">
            <v>58.054116857390312</v>
          </cell>
          <cell r="BI391">
            <v>42.349926191414653</v>
          </cell>
          <cell r="BJ391">
            <v>29.864090193886113</v>
          </cell>
          <cell r="BK391">
            <v>29.180551222517835</v>
          </cell>
          <cell r="BL391">
            <v>42.695432536039334</v>
          </cell>
          <cell r="BM391">
            <v>47.560113294095856</v>
          </cell>
          <cell r="BN391">
            <v>47.879879720001952</v>
          </cell>
          <cell r="BO391">
            <v>41.351264135830434</v>
          </cell>
          <cell r="BP391">
            <v>41.538103493952377</v>
          </cell>
          <cell r="BQ391">
            <v>49.359885103404935</v>
          </cell>
          <cell r="BR391">
            <v>50.271927267465998</v>
          </cell>
          <cell r="BS391">
            <v>312.4346585563834</v>
          </cell>
          <cell r="BT391">
            <v>316.07101791129696</v>
          </cell>
          <cell r="BU391">
            <v>181.51977780771335</v>
          </cell>
          <cell r="BV391">
            <v>124.42690503818201</v>
          </cell>
          <cell r="BW391">
            <v>105.28481685185068</v>
          </cell>
          <cell r="BX391">
            <v>92.011390497102042</v>
          </cell>
          <cell r="BY391">
            <v>74.871805893372198</v>
          </cell>
          <cell r="BZ391">
            <v>62.131560434375785</v>
          </cell>
          <cell r="CA391">
            <v>47.740769097925039</v>
          </cell>
          <cell r="CB391">
            <v>44.218736277091494</v>
          </cell>
          <cell r="CC391">
            <v>35.94155763556509</v>
          </cell>
          <cell r="CD391">
            <v>28.464766146588886</v>
          </cell>
          <cell r="CE391">
            <v>17.695747369495834</v>
          </cell>
          <cell r="CF391">
            <v>11.32257919169723</v>
          </cell>
          <cell r="CG391">
            <v>10.042380820343851</v>
          </cell>
          <cell r="CH391">
            <v>8.7384602090979229</v>
          </cell>
          <cell r="CI391">
            <v>5.9702617707458501</v>
          </cell>
          <cell r="CJ391">
            <v>5.6202662714468232</v>
          </cell>
          <cell r="CK391">
            <v>6.24842113930724</v>
          </cell>
          <cell r="CL391">
            <v>7.7649384037366218</v>
          </cell>
          <cell r="CM391">
            <v>12.459512618453346</v>
          </cell>
          <cell r="CN391">
            <v>13.309534265701501</v>
          </cell>
          <cell r="CO391">
            <v>9.747537166215551</v>
          </cell>
          <cell r="CP391">
            <v>10.219784379105306</v>
          </cell>
          <cell r="CQ391">
            <v>30.698640470234551</v>
          </cell>
          <cell r="CR391">
            <v>14.046473659533063</v>
          </cell>
          <cell r="CS391">
            <v>9.7642161705830119</v>
          </cell>
          <cell r="CT391">
            <v>11.652235057482415</v>
          </cell>
          <cell r="CU391">
            <v>10.637556922255726</v>
          </cell>
          <cell r="CV391">
            <v>10.545992551280818</v>
          </cell>
          <cell r="CW391">
            <v>11.48706056408966</v>
          </cell>
          <cell r="CX391">
            <v>9.5314469588044375</v>
          </cell>
          <cell r="CY391">
            <v>4.2352759079148825</v>
          </cell>
        </row>
        <row r="392">
          <cell r="C392" t="str">
            <v>Nontradable (authorities)</v>
          </cell>
          <cell r="W392">
            <v>6.1169349517445681</v>
          </cell>
          <cell r="X392">
            <v>3.6849995647032898</v>
          </cell>
          <cell r="Y392">
            <v>2.5611350688898682</v>
          </cell>
          <cell r="Z392">
            <v>2.1316237001312714</v>
          </cell>
          <cell r="AA392">
            <v>1.964977458747768</v>
          </cell>
          <cell r="AB392">
            <v>5.8052955531138934</v>
          </cell>
          <cell r="AC392">
            <v>5.7678788708001036</v>
          </cell>
          <cell r="AD392">
            <v>7.2248961094891939</v>
          </cell>
          <cell r="AE392">
            <v>11.750668767642239</v>
          </cell>
          <cell r="AF392">
            <v>10.794752902123932</v>
          </cell>
          <cell r="AG392">
            <v>10.348529767764433</v>
          </cell>
          <cell r="AH392">
            <v>11.539155694817055</v>
          </cell>
          <cell r="AI392">
            <v>25.701374373026113</v>
          </cell>
          <cell r="AJ392">
            <v>10.457821027619602</v>
          </cell>
          <cell r="AK392">
            <v>4.6349365261773272</v>
          </cell>
          <cell r="AL392">
            <v>3.4922242704014081</v>
          </cell>
          <cell r="AM392">
            <v>4.3295120349319092</v>
          </cell>
          <cell r="AN392">
            <v>4.1839653254472182</v>
          </cell>
          <cell r="AO392">
            <v>4.0442663918187804</v>
          </cell>
          <cell r="AP392">
            <v>4.5102309197951911</v>
          </cell>
          <cell r="AQ392">
            <v>5.4329536049153972</v>
          </cell>
          <cell r="AR392">
            <v>7.0297410161880691</v>
          </cell>
          <cell r="AS392">
            <v>6.2425742181315229</v>
          </cell>
          <cell r="AT392">
            <v>5.890939410495875</v>
          </cell>
          <cell r="AU392">
            <v>3.1935483453847411</v>
          </cell>
          <cell r="AV392">
            <v>2.6118400249277585</v>
          </cell>
          <cell r="AW392">
            <v>3.7058794289562655</v>
          </cell>
          <cell r="AX392">
            <v>3.7982978640987568</v>
          </cell>
          <cell r="AY392">
            <v>2.1309920785819827</v>
          </cell>
          <cell r="AZ392">
            <v>2.3306553063006135</v>
          </cell>
          <cell r="BA392">
            <v>2.4959366651221302</v>
          </cell>
          <cell r="BB392">
            <v>4.1817611319454215</v>
          </cell>
          <cell r="BC392">
            <v>6.3762539803892366</v>
          </cell>
          <cell r="BD392">
            <v>11.28451268711504</v>
          </cell>
          <cell r="BE392">
            <v>11.486111139176899</v>
          </cell>
          <cell r="BF392">
            <v>12.418957443283276</v>
          </cell>
          <cell r="BG392">
            <v>60.260775165203114</v>
          </cell>
          <cell r="BH392">
            <v>49.688534831702469</v>
          </cell>
          <cell r="BI392">
            <v>43.084712647035929</v>
          </cell>
          <cell r="BJ392">
            <v>33.32228679648631</v>
          </cell>
          <cell r="BK392">
            <v>27.502417668291045</v>
          </cell>
          <cell r="BL392">
            <v>30.535266221979271</v>
          </cell>
          <cell r="BM392">
            <v>30.987049632153287</v>
          </cell>
          <cell r="BN392">
            <v>31.83811404655853</v>
          </cell>
          <cell r="BO392">
            <v>32.957496844813448</v>
          </cell>
          <cell r="BP392">
            <v>32.64569316531626</v>
          </cell>
          <cell r="BQ392">
            <v>35.125100377727989</v>
          </cell>
          <cell r="BR392">
            <v>36.281550114939932</v>
          </cell>
          <cell r="BS392">
            <v>105.33972135855771</v>
          </cell>
          <cell r="BT392">
            <v>151.65002152505548</v>
          </cell>
          <cell r="BU392">
            <v>104.64580895380777</v>
          </cell>
          <cell r="BV392">
            <v>72.687494412122078</v>
          </cell>
          <cell r="BW392">
            <v>63.080955005097024</v>
          </cell>
          <cell r="BX392">
            <v>54.176771733069273</v>
          </cell>
          <cell r="BY392">
            <v>48.113206784827184</v>
          </cell>
          <cell r="BZ392">
            <v>44.167406235630409</v>
          </cell>
          <cell r="CA392">
            <v>39.5978260964051</v>
          </cell>
          <cell r="CB392">
            <v>37.353289854899174</v>
          </cell>
          <cell r="CC392">
            <v>32.015414263223505</v>
          </cell>
          <cell r="CD392">
            <v>28.987271162442056</v>
          </cell>
          <cell r="CE392">
            <v>3.1060784774978032</v>
          </cell>
          <cell r="CF392">
            <v>-0.39738840734374037</v>
          </cell>
          <cell r="CG392">
            <v>-3.0836668736508415</v>
          </cell>
          <cell r="CH392">
            <v>-1.6299600357596802</v>
          </cell>
          <cell r="CI392">
            <v>-1.8545584466703389</v>
          </cell>
          <cell r="CJ392">
            <v>-1.9199634420687346</v>
          </cell>
          <cell r="CK392">
            <v>-0.97759468510997749</v>
          </cell>
          <cell r="CL392">
            <v>0.96319234144716859</v>
          </cell>
          <cell r="CM392">
            <v>4.4392333699741755</v>
          </cell>
          <cell r="CN392">
            <v>4.7576592419782457</v>
          </cell>
          <cell r="CO392">
            <v>4.5085662351026485</v>
          </cell>
          <cell r="CP392">
            <v>4.8794573791271887</v>
          </cell>
          <cell r="CQ392">
            <v>10.867476777837723</v>
          </cell>
          <cell r="CR392">
            <v>4.0419338169512002</v>
          </cell>
          <cell r="CS392">
            <v>2.8876619785322788</v>
          </cell>
          <cell r="CT392">
            <v>1.6866205894333461</v>
          </cell>
          <cell r="CU392">
            <v>2.8295953124715112</v>
          </cell>
          <cell r="CV392">
            <v>3.8026215132035901</v>
          </cell>
          <cell r="CW392">
            <v>4.0619095715425573</v>
          </cell>
          <cell r="CX392">
            <v>4.5583281324232274</v>
          </cell>
          <cell r="CY392">
            <v>5.0258913347928313</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agrop PUB Proy"/>
      <sheetName val="gas112601"/>
      <sheetName val="GEE102301"/>
    </sheetNames>
    <sheetDataSet>
      <sheetData sheetId="0" refreshError="1">
        <row r="1">
          <cell r="A1">
            <v>1</v>
          </cell>
          <cell r="B1" t="str">
            <v>Shared data and projections</v>
          </cell>
        </row>
        <row r="2">
          <cell r="A2">
            <v>2</v>
          </cell>
        </row>
        <row r="3">
          <cell r="A3">
            <v>3</v>
          </cell>
        </row>
        <row r="4">
          <cell r="A4">
            <v>4</v>
          </cell>
          <cell r="B4">
            <v>36501.571532754628</v>
          </cell>
          <cell r="C4" t="str">
            <v>Formulas</v>
          </cell>
          <cell r="E4" t="str">
            <v>1980</v>
          </cell>
          <cell r="F4">
            <v>1981</v>
          </cell>
          <cell r="G4">
            <v>1982</v>
          </cell>
        </row>
        <row r="5">
          <cell r="A5">
            <v>5</v>
          </cell>
          <cell r="B5" t="str">
            <v>DO NOT CHANGE COLUMN OR ROW STRUCTURE OF THIS SHEET !!!!!!!</v>
          </cell>
        </row>
        <row r="6">
          <cell r="A6">
            <v>6</v>
          </cell>
        </row>
        <row r="7">
          <cell r="A7">
            <v>7</v>
          </cell>
          <cell r="B7" t="str">
            <v>Prices and exchange rates</v>
          </cell>
        </row>
        <row r="8">
          <cell r="A8">
            <v>8</v>
          </cell>
          <cell r="B8">
            <v>36249.197554976854</v>
          </cell>
        </row>
        <row r="9">
          <cell r="A9">
            <v>9</v>
          </cell>
          <cell r="B9" t="str">
            <v>CPI (period average)</v>
          </cell>
          <cell r="E9">
            <v>61.477199999999989</v>
          </cell>
          <cell r="F9">
            <v>66.10222083333332</v>
          </cell>
          <cell r="G9">
            <v>71.154166666666654</v>
          </cell>
        </row>
        <row r="10">
          <cell r="A10">
            <v>10</v>
          </cell>
          <cell r="B10" t="str">
            <v xml:space="preserve">  (percent change)</v>
          </cell>
          <cell r="E10">
            <v>0</v>
          </cell>
          <cell r="F10">
            <v>7.5231481481481399</v>
          </cell>
          <cell r="G10">
            <v>7.6426264800861121</v>
          </cell>
        </row>
        <row r="11">
          <cell r="A11">
            <v>11</v>
          </cell>
          <cell r="B11" t="str">
            <v>CPI (end of period)</v>
          </cell>
          <cell r="E11">
            <v>64.210409999999996</v>
          </cell>
          <cell r="F11">
            <v>68.939370000000011</v>
          </cell>
          <cell r="G11">
            <v>73.89</v>
          </cell>
        </row>
        <row r="12">
          <cell r="A12">
            <v>12</v>
          </cell>
          <cell r="B12" t="str">
            <v xml:space="preserve">  (percent change)</v>
          </cell>
          <cell r="E12">
            <v>0</v>
          </cell>
          <cell r="F12">
            <v>7.3647871116225838</v>
          </cell>
          <cell r="G12">
            <v>7.1811361200428525</v>
          </cell>
        </row>
        <row r="13">
          <cell r="A13">
            <v>13</v>
          </cell>
        </row>
        <row r="14">
          <cell r="A14">
            <v>14</v>
          </cell>
          <cell r="B14" t="str">
            <v>GDP deflator (percent change)</v>
          </cell>
          <cell r="F14">
            <v>7.2418446087912924</v>
          </cell>
          <cell r="G14">
            <v>7.5124008471695536</v>
          </cell>
        </row>
        <row r="15">
          <cell r="A15">
            <v>15</v>
          </cell>
        </row>
        <row r="16">
          <cell r="A16">
            <v>16</v>
          </cell>
          <cell r="B16" t="str">
            <v>Export price index</v>
          </cell>
        </row>
        <row r="17">
          <cell r="A17">
            <v>17</v>
          </cell>
          <cell r="B17" t="str">
            <v xml:space="preserve">   GEE</v>
          </cell>
          <cell r="E17">
            <v>100</v>
          </cell>
          <cell r="F17">
            <v>93.572859146794414</v>
          </cell>
          <cell r="G17">
            <v>89.998346977137643</v>
          </cell>
        </row>
        <row r="18">
          <cell r="A18">
            <v>18</v>
          </cell>
          <cell r="B18" t="str">
            <v>% change (GEE)</v>
          </cell>
          <cell r="E18" t="str">
            <v xml:space="preserve"> </v>
          </cell>
          <cell r="F18">
            <v>-6.4271408532055823</v>
          </cell>
          <cell r="G18">
            <v>-3.8200309387246278</v>
          </cell>
        </row>
        <row r="19">
          <cell r="A19">
            <v>19</v>
          </cell>
          <cell r="B19" t="str">
            <v xml:space="preserve">Import price index </v>
          </cell>
        </row>
        <row r="20">
          <cell r="A20">
            <v>20</v>
          </cell>
          <cell r="B20" t="str">
            <v>GEE</v>
          </cell>
          <cell r="E20">
            <v>100</v>
          </cell>
          <cell r="F20">
            <v>94.665896963711234</v>
          </cell>
          <cell r="G20">
            <v>90.898558033371728</v>
          </cell>
        </row>
        <row r="21">
          <cell r="A21">
            <v>21</v>
          </cell>
          <cell r="B21" t="str">
            <v>% change (GEE)</v>
          </cell>
          <cell r="F21">
            <v>-5.3341030362887736</v>
          </cell>
          <cell r="G21">
            <v>-3.9796157340416416</v>
          </cell>
        </row>
        <row r="22">
          <cell r="A22">
            <v>22</v>
          </cell>
          <cell r="B22" t="str">
            <v>Terms of trade</v>
          </cell>
        </row>
        <row r="23">
          <cell r="A23">
            <v>23</v>
          </cell>
          <cell r="B23" t="str">
            <v>GEE</v>
          </cell>
          <cell r="E23">
            <v>100</v>
          </cell>
          <cell r="F23">
            <v>98.845373199880186</v>
          </cell>
          <cell r="G23">
            <v>99.009653094932943</v>
          </cell>
        </row>
        <row r="24">
          <cell r="A24">
            <v>24</v>
          </cell>
          <cell r="B24" t="str">
            <v>% change</v>
          </cell>
          <cell r="E24" t="str">
            <v xml:space="preserve"> </v>
          </cell>
          <cell r="F24">
            <v>-1.1546268001198179</v>
          </cell>
          <cell r="G24">
            <v>0.16619887176767545</v>
          </cell>
        </row>
        <row r="25">
          <cell r="A25">
            <v>25</v>
          </cell>
        </row>
        <row r="26">
          <cell r="A26">
            <v>26</v>
          </cell>
          <cell r="B26" t="str">
            <v>Petroleum price from WEO     BOP</v>
          </cell>
          <cell r="E26">
            <v>36.676069577535003</v>
          </cell>
          <cell r="F26">
            <v>35.270429929097496</v>
          </cell>
          <cell r="G26">
            <v>32.445321718851723</v>
          </cell>
        </row>
        <row r="27">
          <cell r="A27">
            <v>27</v>
          </cell>
          <cell r="B27" t="str">
            <v>Non-Fuel Commodity Import Prices</v>
          </cell>
          <cell r="F27">
            <v>-4</v>
          </cell>
          <cell r="G27">
            <v>-10.3</v>
          </cell>
        </row>
        <row r="28">
          <cell r="A28">
            <v>28</v>
          </cell>
          <cell r="B28" t="str">
            <v>Non-Fuel Commodity Export Prices</v>
          </cell>
          <cell r="F28">
            <v>-19.899999999999999</v>
          </cell>
          <cell r="G28">
            <v>-4.2</v>
          </cell>
        </row>
        <row r="29">
          <cell r="A29">
            <v>29</v>
          </cell>
        </row>
        <row r="30">
          <cell r="A30">
            <v>30</v>
          </cell>
          <cell r="B30">
            <v>36279.619530902775</v>
          </cell>
        </row>
        <row r="31">
          <cell r="A31">
            <v>31</v>
          </cell>
          <cell r="B31" t="str">
            <v>Official exchange rate (end of period)</v>
          </cell>
          <cell r="E31">
            <v>0</v>
          </cell>
          <cell r="F31">
            <v>0</v>
          </cell>
          <cell r="G31">
            <v>0</v>
          </cell>
        </row>
        <row r="32">
          <cell r="A32">
            <v>32</v>
          </cell>
        </row>
        <row r="33">
          <cell r="A33">
            <v>33</v>
          </cell>
          <cell r="B33" t="str">
            <v>Official exchange rate (period average)</v>
          </cell>
          <cell r="C33" t="str">
            <v>BOP</v>
          </cell>
          <cell r="E33">
            <v>1</v>
          </cell>
          <cell r="F33">
            <v>1</v>
          </cell>
          <cell r="G33">
            <v>1</v>
          </cell>
        </row>
        <row r="34">
          <cell r="A34">
            <v>34</v>
          </cell>
          <cell r="B34" t="str">
            <v>Market rate (period average)</v>
          </cell>
          <cell r="C34" t="str">
            <v>BOP</v>
          </cell>
          <cell r="E34" t="str">
            <v>...</v>
          </cell>
          <cell r="F34" t="str">
            <v>...</v>
          </cell>
          <cell r="G34" t="str">
            <v>...</v>
          </cell>
        </row>
        <row r="35">
          <cell r="A35">
            <v>35</v>
          </cell>
          <cell r="B35" t="str">
            <v xml:space="preserve">Exchange rate-wtd average </v>
          </cell>
          <cell r="C35" t="str">
            <v>BOP</v>
          </cell>
          <cell r="E35">
            <v>1</v>
          </cell>
          <cell r="F35">
            <v>1</v>
          </cell>
          <cell r="G35">
            <v>1</v>
          </cell>
        </row>
        <row r="36">
          <cell r="A36">
            <v>36</v>
          </cell>
        </row>
        <row r="37">
          <cell r="A37">
            <v>37</v>
          </cell>
          <cell r="B37" t="str">
            <v>Nominal effective exchange rate</v>
          </cell>
        </row>
        <row r="38">
          <cell r="A38">
            <v>38</v>
          </cell>
          <cell r="B38" t="str">
            <v>End of period</v>
          </cell>
          <cell r="E38">
            <v>354.32835736980326</v>
          </cell>
          <cell r="F38">
            <v>384.72599867639241</v>
          </cell>
          <cell r="G38">
            <v>393.65057853266399</v>
          </cell>
        </row>
        <row r="39">
          <cell r="A39">
            <v>39</v>
          </cell>
          <cell r="B39" t="str">
            <v>Period average</v>
          </cell>
          <cell r="E39">
            <v>346.49409860917154</v>
          </cell>
          <cell r="F39">
            <v>375.53499091233658</v>
          </cell>
          <cell r="G39">
            <v>394.19969572503669</v>
          </cell>
        </row>
        <row r="40">
          <cell r="A40">
            <v>40</v>
          </cell>
          <cell r="B40" t="str">
            <v>Real effective exchange rate</v>
          </cell>
        </row>
        <row r="41">
          <cell r="A41">
            <v>41</v>
          </cell>
          <cell r="B41" t="str">
            <v>End of period</v>
          </cell>
          <cell r="E41">
            <v>168.59847026064799</v>
          </cell>
          <cell r="F41">
            <v>173.43368967423061</v>
          </cell>
          <cell r="G41">
            <v>155.43340893922718</v>
          </cell>
        </row>
        <row r="42">
          <cell r="A42">
            <v>42</v>
          </cell>
          <cell r="B42" t="str">
            <v>Period average</v>
          </cell>
          <cell r="E42">
            <v>169.81552942507381</v>
          </cell>
          <cell r="F42">
            <v>172.54556009525677</v>
          </cell>
          <cell r="G42">
            <v>157.5037089084415</v>
          </cell>
        </row>
        <row r="43">
          <cell r="A43">
            <v>43</v>
          </cell>
        </row>
        <row r="44">
          <cell r="A44">
            <v>44</v>
          </cell>
          <cell r="B44" t="str">
            <v>Interest rates</v>
          </cell>
        </row>
        <row r="45">
          <cell r="A45">
            <v>45</v>
          </cell>
          <cell r="B45">
            <v>36279.969782638887</v>
          </cell>
        </row>
        <row r="46">
          <cell r="A46">
            <v>46</v>
          </cell>
          <cell r="B46" t="str">
            <v>LIBOR (US$ deposits)</v>
          </cell>
          <cell r="E46">
            <v>14.0290825366974</v>
          </cell>
          <cell r="F46">
            <v>16.719245195388794</v>
          </cell>
          <cell r="G46">
            <v>13.60124945640564</v>
          </cell>
        </row>
        <row r="47">
          <cell r="A47">
            <v>47</v>
          </cell>
          <cell r="B47" t="str">
            <v>Commercial bank lending rate</v>
          </cell>
        </row>
        <row r="48">
          <cell r="A48">
            <v>48</v>
          </cell>
          <cell r="B48" t="str">
            <v>Commercial bank deposit rate rate</v>
          </cell>
        </row>
        <row r="49">
          <cell r="A49">
            <v>49</v>
          </cell>
        </row>
        <row r="50">
          <cell r="A50">
            <v>50</v>
          </cell>
          <cell r="B50" t="str">
            <v>From real sector</v>
          </cell>
        </row>
        <row r="51">
          <cell r="A51">
            <v>51</v>
          </cell>
          <cell r="B51">
            <v>36249.229484837961</v>
          </cell>
        </row>
        <row r="52">
          <cell r="A52">
            <v>52</v>
          </cell>
          <cell r="B52" t="str">
            <v>GDP in current pesos</v>
          </cell>
          <cell r="E52">
            <v>6761.3</v>
          </cell>
          <cell r="F52">
            <v>7561.2</v>
          </cell>
          <cell r="G52">
            <v>8267.4</v>
          </cell>
        </row>
        <row r="53">
          <cell r="A53">
            <v>53</v>
          </cell>
          <cell r="B53" t="str">
            <v>GDP in constant 1970 pesos</v>
          </cell>
          <cell r="E53">
            <v>2956.4</v>
          </cell>
          <cell r="F53">
            <v>3082.8999999999996</v>
          </cell>
          <cell r="G53">
            <v>3135.3</v>
          </cell>
        </row>
        <row r="54">
          <cell r="A54">
            <v>54</v>
          </cell>
          <cell r="B54" t="str">
            <v>of which</v>
          </cell>
        </row>
        <row r="55">
          <cell r="A55">
            <v>55</v>
          </cell>
          <cell r="B55" t="str">
            <v>Sugar manufacturing</v>
          </cell>
          <cell r="F55">
            <v>0</v>
          </cell>
          <cell r="G55">
            <v>0</v>
          </cell>
        </row>
        <row r="56">
          <cell r="A56">
            <v>56</v>
          </cell>
          <cell r="B56" t="str">
            <v>Free-trade-zone manufacturing</v>
          </cell>
          <cell r="F56">
            <v>0</v>
          </cell>
          <cell r="G56">
            <v>0</v>
          </cell>
        </row>
        <row r="57">
          <cell r="A57">
            <v>57</v>
          </cell>
        </row>
        <row r="58">
          <cell r="A58">
            <v>58</v>
          </cell>
          <cell r="B58" t="str">
            <v>Savings</v>
          </cell>
        </row>
        <row r="59">
          <cell r="A59">
            <v>59</v>
          </cell>
          <cell r="B59" t="str">
            <v>Public sector savings (from fiscal)</v>
          </cell>
          <cell r="E59">
            <v>46.4</v>
          </cell>
          <cell r="F59">
            <v>0</v>
          </cell>
          <cell r="G59">
            <v>0</v>
          </cell>
        </row>
        <row r="60">
          <cell r="A60">
            <v>60</v>
          </cell>
          <cell r="B60" t="str">
            <v>External current account deficit (in millions of RD$)</v>
          </cell>
          <cell r="E60">
            <v>-669.8</v>
          </cell>
          <cell r="F60">
            <v>0</v>
          </cell>
          <cell r="G60">
            <v>0</v>
          </cell>
        </row>
        <row r="61">
          <cell r="A61">
            <v>61</v>
          </cell>
          <cell r="B61" t="str">
            <v>External current account deficit (in millions of RD$)</v>
          </cell>
          <cell r="E61">
            <v>-719.9</v>
          </cell>
          <cell r="F61">
            <v>-389.4</v>
          </cell>
          <cell r="G61">
            <v>-442.6</v>
          </cell>
        </row>
        <row r="62">
          <cell r="A62">
            <v>62</v>
          </cell>
          <cell r="B62" t="str">
            <v>Employment &amp; demographic data</v>
          </cell>
        </row>
        <row r="63">
          <cell r="A63">
            <v>63</v>
          </cell>
          <cell r="B63" t="str">
            <v>Population (in millions)</v>
          </cell>
          <cell r="E63">
            <v>5.6969999999999992</v>
          </cell>
          <cell r="F63">
            <v>5.8296799999999998</v>
          </cell>
          <cell r="G63">
            <v>5.9630700000000001</v>
          </cell>
        </row>
        <row r="64">
          <cell r="A64">
            <v>64</v>
          </cell>
          <cell r="B64" t="str">
            <v xml:space="preserve">  (percent change)</v>
          </cell>
          <cell r="E64">
            <v>0</v>
          </cell>
          <cell r="F64">
            <v>2.3289450588028782</v>
          </cell>
          <cell r="G64">
            <v>2.2881187303591233</v>
          </cell>
        </row>
        <row r="65">
          <cell r="A65">
            <v>65</v>
          </cell>
          <cell r="B65" t="str">
            <v>Working age population</v>
          </cell>
          <cell r="E65">
            <v>3111222.75</v>
          </cell>
          <cell r="F65">
            <v>3218200.25</v>
          </cell>
          <cell r="G65">
            <v>3327145</v>
          </cell>
        </row>
        <row r="66">
          <cell r="A66">
            <v>66</v>
          </cell>
          <cell r="B66" t="str">
            <v xml:space="preserve">  (percent change)</v>
          </cell>
          <cell r="E66">
            <v>0</v>
          </cell>
          <cell r="F66">
            <v>3.4384391152963989</v>
          </cell>
          <cell r="G66">
            <v>3.3852694530118299</v>
          </cell>
        </row>
        <row r="67">
          <cell r="A67">
            <v>67</v>
          </cell>
          <cell r="B67" t="str">
            <v>Labor force</v>
          </cell>
          <cell r="E67">
            <v>0</v>
          </cell>
          <cell r="F67">
            <v>0</v>
          </cell>
          <cell r="G67">
            <v>0</v>
          </cell>
        </row>
        <row r="68">
          <cell r="A68">
            <v>68</v>
          </cell>
          <cell r="B68" t="str">
            <v xml:space="preserve">  (percent change)</v>
          </cell>
          <cell r="E68">
            <v>0</v>
          </cell>
          <cell r="F68">
            <v>0</v>
          </cell>
          <cell r="G68">
            <v>0</v>
          </cell>
        </row>
        <row r="69">
          <cell r="A69">
            <v>69</v>
          </cell>
          <cell r="B69" t="str">
            <v>Unemployment</v>
          </cell>
          <cell r="E69">
            <v>0</v>
          </cell>
          <cell r="F69">
            <v>0</v>
          </cell>
          <cell r="G69">
            <v>0</v>
          </cell>
        </row>
        <row r="70">
          <cell r="A70">
            <v>70</v>
          </cell>
          <cell r="B70" t="str">
            <v>Unemployment rate</v>
          </cell>
          <cell r="E70">
            <v>0</v>
          </cell>
          <cell r="F70">
            <v>0</v>
          </cell>
          <cell r="G70">
            <v>0</v>
          </cell>
        </row>
        <row r="71">
          <cell r="A71">
            <v>71</v>
          </cell>
          <cell r="B71" t="str">
            <v>Employment</v>
          </cell>
          <cell r="E71">
            <v>0</v>
          </cell>
          <cell r="F71">
            <v>0</v>
          </cell>
          <cell r="G71">
            <v>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ons."/>
      <sheetName val="Consolidated"/>
      <sheetName val="Federal"/>
      <sheetName val="Adm Nac"/>
      <sheetName val="Tes Nac"/>
      <sheetName val="Rec Afctd"/>
      <sheetName val="Org Dec"/>
      <sheetName val="ISS"/>
      <sheetName val="Cajas"/>
      <sheetName val="Empresas"/>
      <sheetName val="Cons-AC"/>
      <sheetName val="Federal-AC"/>
      <sheetName val="Prov."/>
      <sheetName val="Taxes"/>
      <sheetName val="Taxes (2)"/>
      <sheetName val="Taxes-AC"/>
      <sheetName val="Inputs(q)"/>
      <sheetName val="Federal-r"/>
      <sheetName val="Revenues Prg"/>
      <sheetName val="Revenues MoE"/>
      <sheetName val="Financing"/>
      <sheetName val="Financing Prg"/>
      <sheetName val="FinPrg-sum"/>
      <sheetName val="Federal-w"/>
      <sheetName val="Data"/>
      <sheetName val="Federal-ER"/>
      <sheetName val="SI"/>
      <sheetName val="Arrears"/>
      <sheetName val="Charts"/>
      <sheetName val="Revenue proj"/>
      <sheetName val="Med. Term Rev"/>
      <sheetName val="Debt Cons"/>
      <sheetName val="Debt Fed."/>
      <sheetName val="Debt Pro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NCARIA"/>
      <sheetName val="Ingresos Ext."/>
      <sheetName val="Segmento"/>
      <sheetName val="Promedio"/>
      <sheetName val="Verificacion"/>
      <sheetName val="BALANCE"/>
      <sheetName val="ANALISIS-H"/>
      <sheetName val="ANALISIS V"/>
      <sheetName val="FLUJO DE CAJA"/>
      <sheetName val="FONDOS 1"/>
      <sheetName val="Market"/>
      <sheetName val="SHARE"/>
      <sheetName val="RESUMEN"/>
      <sheetName val="CASCADA"/>
      <sheetName val="ROE"/>
      <sheetName val="GT%"/>
      <sheetName val="DESC.MARGEN"/>
      <sheetName val="ARBOL"/>
      <sheetName val="SOLVENCIA"/>
      <sheetName val="roif + rofl"/>
      <sheetName val="IBCA-MOODY´S"/>
      <sheetName val="BRECHA"/>
      <sheetName val="Ajustes"/>
      <sheetName val="BD US$"/>
      <sheetName val="Base Datos"/>
      <sheetName val="Codigos"/>
      <sheetName val="M Agricola"/>
      <sheetName val="Corp Banca Sep-2002"/>
    </sheetNames>
    <sheetDataSet>
      <sheetData sheetId="0" refreshError="1"/>
      <sheetData sheetId="1"/>
      <sheetData sheetId="2"/>
      <sheetData sheetId="3">
        <row r="5">
          <cell r="C5" t="str">
            <v>MDBC-2002</v>
          </cell>
        </row>
      </sheetData>
      <sheetData sheetId="4">
        <row r="4">
          <cell r="C4" t="str">
            <v>Sistema de Análisis y Calificación de Riesgo Bancario</v>
          </cell>
        </row>
      </sheetData>
      <sheetData sheetId="5">
        <row r="4">
          <cell r="C4" t="str">
            <v>Sistema de Análisis y Calificación de Riesgo Bancario</v>
          </cell>
        </row>
      </sheetData>
      <sheetData sheetId="6"/>
      <sheetData sheetId="7">
        <row r="3">
          <cell r="C3" t="str">
            <v>Sistema de Análisis y Calificación de Riesgo Bancario</v>
          </cell>
        </row>
      </sheetData>
      <sheetData sheetId="8">
        <row r="5">
          <cell r="D5" t="str">
            <v>Sistema de Análisis y Calificación de Riesgo Bancario</v>
          </cell>
        </row>
      </sheetData>
      <sheetData sheetId="9" refreshError="1"/>
      <sheetData sheetId="10">
        <row r="3">
          <cell r="E3" t="str">
            <v>Sistema de Análisis y Calificación de Riesgo Bancario</v>
          </cell>
        </row>
      </sheetData>
      <sheetData sheetId="11"/>
      <sheetData sheetId="12" refreshError="1">
        <row r="5">
          <cell r="C5" t="str">
            <v>MDBC-2002</v>
          </cell>
        </row>
      </sheetData>
      <sheetData sheetId="13" refreshError="1">
        <row r="4">
          <cell r="C4" t="str">
            <v>Sistema de Análisis y Calificación de Riesgo Bancario</v>
          </cell>
        </row>
      </sheetData>
      <sheetData sheetId="14" refreshError="1">
        <row r="4">
          <cell r="C4" t="str">
            <v>Sistema de Análisis y Calificación de Riesgo Bancario</v>
          </cell>
        </row>
      </sheetData>
      <sheetData sheetId="15"/>
      <sheetData sheetId="16"/>
      <sheetData sheetId="17" refreshError="1">
        <row r="3">
          <cell r="C3" t="str">
            <v>Sistema de Análisis y Calificación de Riesgo Bancario</v>
          </cell>
        </row>
        <row r="10">
          <cell r="E10">
            <v>35765</v>
          </cell>
          <cell r="F10">
            <v>35947</v>
          </cell>
          <cell r="G10">
            <v>36130</v>
          </cell>
          <cell r="H10">
            <v>36312</v>
          </cell>
          <cell r="I10">
            <v>36342</v>
          </cell>
          <cell r="J10">
            <v>36373</v>
          </cell>
          <cell r="K10">
            <v>36404</v>
          </cell>
          <cell r="L10">
            <v>36434</v>
          </cell>
          <cell r="M10">
            <v>36465</v>
          </cell>
          <cell r="N10">
            <v>36495</v>
          </cell>
          <cell r="O10">
            <v>36526</v>
          </cell>
          <cell r="P10">
            <v>36557</v>
          </cell>
          <cell r="Q10">
            <v>36586</v>
          </cell>
          <cell r="R10">
            <v>36617</v>
          </cell>
          <cell r="S10">
            <v>36647</v>
          </cell>
          <cell r="T10">
            <v>36678</v>
          </cell>
          <cell r="U10">
            <v>36708</v>
          </cell>
          <cell r="V10">
            <v>36739</v>
          </cell>
          <cell r="W10">
            <v>36770</v>
          </cell>
          <cell r="X10">
            <v>36800</v>
          </cell>
          <cell r="Y10">
            <v>36831</v>
          </cell>
          <cell r="Z10">
            <v>36861</v>
          </cell>
          <cell r="AA10">
            <v>36892</v>
          </cell>
          <cell r="AB10">
            <v>36923</v>
          </cell>
          <cell r="AC10">
            <v>36951</v>
          </cell>
          <cell r="AD10">
            <v>36982</v>
          </cell>
          <cell r="AE10">
            <v>37012</v>
          </cell>
          <cell r="AF10">
            <v>37043</v>
          </cell>
          <cell r="AG10">
            <v>37073</v>
          </cell>
          <cell r="AH10">
            <v>37104</v>
          </cell>
          <cell r="AI10">
            <v>37135</v>
          </cell>
          <cell r="AJ10">
            <v>37165</v>
          </cell>
          <cell r="AK10">
            <v>37196</v>
          </cell>
          <cell r="AL10">
            <v>37226</v>
          </cell>
          <cell r="AM10">
            <v>37258</v>
          </cell>
          <cell r="AN10">
            <v>37289</v>
          </cell>
          <cell r="AO10">
            <v>37317</v>
          </cell>
          <cell r="AP10">
            <v>37348</v>
          </cell>
          <cell r="AQ10">
            <v>37378</v>
          </cell>
          <cell r="AR10">
            <v>37409</v>
          </cell>
          <cell r="AS10">
            <v>37439</v>
          </cell>
          <cell r="AT10">
            <v>37470</v>
          </cell>
          <cell r="AU10">
            <v>37501</v>
          </cell>
          <cell r="AV10">
            <v>37531</v>
          </cell>
          <cell r="AW10">
            <v>37562</v>
          </cell>
          <cell r="AX10">
            <v>37592</v>
          </cell>
          <cell r="AY10">
            <v>37623</v>
          </cell>
          <cell r="AZ10">
            <v>37654</v>
          </cell>
          <cell r="BA10">
            <v>37682</v>
          </cell>
          <cell r="BB10">
            <v>37713</v>
          </cell>
          <cell r="BC10">
            <v>37743</v>
          </cell>
          <cell r="BD10">
            <v>37774</v>
          </cell>
          <cell r="BE10">
            <v>37804</v>
          </cell>
          <cell r="BF10">
            <v>37835</v>
          </cell>
          <cell r="BG10">
            <v>37866</v>
          </cell>
          <cell r="BH10">
            <v>37896</v>
          </cell>
          <cell r="BI10">
            <v>37927</v>
          </cell>
          <cell r="BJ10">
            <v>37957</v>
          </cell>
        </row>
      </sheetData>
      <sheetData sheetId="18" refreshError="1">
        <row r="5">
          <cell r="D5" t="str">
            <v>Sistema de Análisis y Calificación de Riesgo Bancario</v>
          </cell>
        </row>
      </sheetData>
      <sheetData sheetId="19"/>
      <sheetData sheetId="20">
        <row r="4">
          <cell r="C4" t="str">
            <v>MDBC-2002</v>
          </cell>
        </row>
      </sheetData>
      <sheetData sheetId="21" refreshError="1">
        <row r="3">
          <cell r="E3" t="str">
            <v>Sistema de Análisis y Calificación de Riesgo Bancario</v>
          </cell>
        </row>
      </sheetData>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sheetName val="ANNUAL"/>
      <sheetName val="SUMMARY STATS"/>
    </sheetNames>
    <sheetDataSet>
      <sheetData sheetId="0">
        <row r="2">
          <cell r="A2" t="str">
            <v>PHILIPPINE OVERSEAS EMPLOYMENT ADMINISTRATION</v>
          </cell>
        </row>
        <row r="3">
          <cell r="A3" t="str">
            <v>Deployed Landbased Overseas Filipino Workers by Destination</v>
          </cell>
        </row>
        <row r="7">
          <cell r="B7" t="str">
            <v xml:space="preserve">   1998</v>
          </cell>
          <cell r="C7" t="str">
            <v xml:space="preserve">   1999</v>
          </cell>
          <cell r="D7" t="str">
            <v xml:space="preserve">   2000</v>
          </cell>
          <cell r="F7">
            <v>36892</v>
          </cell>
          <cell r="G7">
            <v>36923</v>
          </cell>
          <cell r="H7">
            <v>36951</v>
          </cell>
          <cell r="I7">
            <v>36982</v>
          </cell>
          <cell r="J7">
            <v>37012</v>
          </cell>
          <cell r="K7">
            <v>37043</v>
          </cell>
          <cell r="L7">
            <v>37073</v>
          </cell>
          <cell r="M7">
            <v>37104</v>
          </cell>
          <cell r="N7">
            <v>37135</v>
          </cell>
          <cell r="O7">
            <v>37165</v>
          </cell>
          <cell r="P7">
            <v>37196</v>
          </cell>
          <cell r="Q7">
            <v>37226</v>
          </cell>
          <cell r="S7">
            <v>2000</v>
          </cell>
          <cell r="T7" t="str">
            <v>2001</v>
          </cell>
          <cell r="U7" t="str">
            <v>% Change</v>
          </cell>
        </row>
        <row r="9">
          <cell r="A9" t="str">
            <v>MIDDLE EAST</v>
          </cell>
          <cell r="B9">
            <v>279767</v>
          </cell>
          <cell r="C9">
            <v>287076</v>
          </cell>
          <cell r="D9">
            <v>283291</v>
          </cell>
          <cell r="F9">
            <v>34691</v>
          </cell>
          <cell r="G9">
            <v>23046</v>
          </cell>
          <cell r="H9">
            <v>21094</v>
          </cell>
          <cell r="I9">
            <v>23967</v>
          </cell>
          <cell r="J9">
            <v>31906</v>
          </cell>
          <cell r="K9">
            <v>30134</v>
          </cell>
          <cell r="L9">
            <v>25085</v>
          </cell>
          <cell r="M9">
            <v>23905</v>
          </cell>
          <cell r="N9">
            <v>26311</v>
          </cell>
          <cell r="O9">
            <v>21012</v>
          </cell>
          <cell r="P9">
            <v>20370</v>
          </cell>
          <cell r="Q9">
            <v>16012</v>
          </cell>
          <cell r="S9">
            <v>283291</v>
          </cell>
          <cell r="T9">
            <v>297533</v>
          </cell>
          <cell r="U9">
            <v>5.027339378942508E-2</v>
          </cell>
        </row>
        <row r="10">
          <cell r="A10" t="str">
            <v xml:space="preserve">    Bahrain</v>
          </cell>
          <cell r="B10">
            <v>5180</v>
          </cell>
          <cell r="C10">
            <v>5592</v>
          </cell>
          <cell r="D10">
            <v>5498</v>
          </cell>
          <cell r="F10">
            <v>554</v>
          </cell>
          <cell r="G10">
            <v>456</v>
          </cell>
          <cell r="H10">
            <v>354</v>
          </cell>
          <cell r="I10">
            <v>444</v>
          </cell>
          <cell r="J10">
            <v>667</v>
          </cell>
          <cell r="K10">
            <v>622</v>
          </cell>
          <cell r="L10">
            <v>496</v>
          </cell>
          <cell r="M10">
            <v>492</v>
          </cell>
          <cell r="N10">
            <v>543</v>
          </cell>
          <cell r="O10">
            <v>469</v>
          </cell>
          <cell r="P10">
            <v>358</v>
          </cell>
          <cell r="Q10">
            <v>406</v>
          </cell>
          <cell r="S10">
            <v>5498</v>
          </cell>
          <cell r="T10">
            <v>5861</v>
          </cell>
          <cell r="U10">
            <v>6.6024008730447337E-2</v>
          </cell>
        </row>
        <row r="11">
          <cell r="A11" t="str">
            <v xml:space="preserve">    Egypt</v>
          </cell>
          <cell r="B11">
            <v>358</v>
          </cell>
          <cell r="C11">
            <v>334</v>
          </cell>
          <cell r="D11">
            <v>487</v>
          </cell>
          <cell r="F11">
            <v>69</v>
          </cell>
          <cell r="G11">
            <v>55</v>
          </cell>
          <cell r="H11">
            <v>62</v>
          </cell>
          <cell r="I11">
            <v>40</v>
          </cell>
          <cell r="J11">
            <v>42</v>
          </cell>
          <cell r="K11">
            <v>68</v>
          </cell>
          <cell r="L11">
            <v>63</v>
          </cell>
          <cell r="M11">
            <v>58</v>
          </cell>
          <cell r="N11">
            <v>29</v>
          </cell>
          <cell r="O11">
            <v>15</v>
          </cell>
          <cell r="P11">
            <v>23</v>
          </cell>
          <cell r="Q11">
            <v>15</v>
          </cell>
          <cell r="S11">
            <v>487</v>
          </cell>
          <cell r="T11">
            <v>539</v>
          </cell>
          <cell r="U11">
            <v>0.10677618069815198</v>
          </cell>
        </row>
        <row r="12">
          <cell r="A12" t="str">
            <v xml:space="preserve">    Iran</v>
          </cell>
          <cell r="B12">
            <v>18</v>
          </cell>
          <cell r="C12">
            <v>24</v>
          </cell>
          <cell r="D12">
            <v>132</v>
          </cell>
          <cell r="F12">
            <v>61</v>
          </cell>
          <cell r="G12">
            <v>33</v>
          </cell>
          <cell r="H12">
            <v>68</v>
          </cell>
          <cell r="I12">
            <v>30</v>
          </cell>
          <cell r="J12">
            <v>44</v>
          </cell>
          <cell r="K12">
            <v>172</v>
          </cell>
          <cell r="L12">
            <v>86</v>
          </cell>
          <cell r="M12">
            <v>22</v>
          </cell>
          <cell r="N12">
            <v>10</v>
          </cell>
          <cell r="O12">
            <v>1</v>
          </cell>
          <cell r="P12">
            <v>101</v>
          </cell>
          <cell r="Q12">
            <v>13</v>
          </cell>
          <cell r="S12">
            <v>132</v>
          </cell>
          <cell r="T12">
            <v>641</v>
          </cell>
          <cell r="U12">
            <v>3.8560606060606064</v>
          </cell>
        </row>
        <row r="13">
          <cell r="A13" t="str">
            <v xml:space="preserve">    Iraq</v>
          </cell>
          <cell r="B13">
            <v>10</v>
          </cell>
          <cell r="C13">
            <v>23</v>
          </cell>
          <cell r="D13">
            <v>42</v>
          </cell>
          <cell r="F13">
            <v>5</v>
          </cell>
          <cell r="G13">
            <v>2</v>
          </cell>
          <cell r="H13">
            <v>0</v>
          </cell>
          <cell r="I13">
            <v>53</v>
          </cell>
          <cell r="J13">
            <v>3</v>
          </cell>
          <cell r="K13">
            <v>2</v>
          </cell>
          <cell r="L13">
            <v>3</v>
          </cell>
          <cell r="M13">
            <v>2</v>
          </cell>
          <cell r="N13">
            <v>6</v>
          </cell>
          <cell r="O13">
            <v>1</v>
          </cell>
          <cell r="P13">
            <v>5</v>
          </cell>
          <cell r="Q13">
            <v>4</v>
          </cell>
          <cell r="S13">
            <v>42</v>
          </cell>
          <cell r="T13">
            <v>86</v>
          </cell>
          <cell r="U13">
            <v>1.0476190476190474</v>
          </cell>
        </row>
        <row r="14">
          <cell r="A14" t="str">
            <v xml:space="preserve">    Israel</v>
          </cell>
          <cell r="B14">
            <v>2022</v>
          </cell>
          <cell r="C14">
            <v>3488</v>
          </cell>
          <cell r="D14">
            <v>4429</v>
          </cell>
          <cell r="F14">
            <v>468</v>
          </cell>
          <cell r="G14">
            <v>423</v>
          </cell>
          <cell r="H14">
            <v>399</v>
          </cell>
          <cell r="I14">
            <v>300</v>
          </cell>
          <cell r="J14">
            <v>512</v>
          </cell>
          <cell r="K14">
            <v>530</v>
          </cell>
          <cell r="L14">
            <v>338</v>
          </cell>
          <cell r="M14">
            <v>467</v>
          </cell>
          <cell r="N14">
            <v>509</v>
          </cell>
          <cell r="O14">
            <v>525</v>
          </cell>
          <cell r="P14">
            <v>505</v>
          </cell>
          <cell r="Q14">
            <v>586</v>
          </cell>
          <cell r="S14">
            <v>4429</v>
          </cell>
          <cell r="T14">
            <v>5562</v>
          </cell>
          <cell r="U14">
            <v>0.2558139534883721</v>
          </cell>
        </row>
        <row r="15">
          <cell r="A15" t="str">
            <v xml:space="preserve">    Jordan</v>
          </cell>
          <cell r="B15">
            <v>551</v>
          </cell>
          <cell r="C15">
            <v>456</v>
          </cell>
          <cell r="D15">
            <v>541</v>
          </cell>
          <cell r="F15">
            <v>74</v>
          </cell>
          <cell r="G15">
            <v>37</v>
          </cell>
          <cell r="H15">
            <v>35</v>
          </cell>
          <cell r="I15">
            <v>36</v>
          </cell>
          <cell r="J15">
            <v>66</v>
          </cell>
          <cell r="K15">
            <v>52</v>
          </cell>
          <cell r="L15">
            <v>80</v>
          </cell>
          <cell r="M15">
            <v>46</v>
          </cell>
          <cell r="N15">
            <v>35</v>
          </cell>
          <cell r="O15">
            <v>34</v>
          </cell>
          <cell r="P15">
            <v>37</v>
          </cell>
          <cell r="Q15">
            <v>28</v>
          </cell>
          <cell r="S15">
            <v>541</v>
          </cell>
          <cell r="T15">
            <v>560</v>
          </cell>
          <cell r="U15">
            <v>3.512014787430684E-2</v>
          </cell>
        </row>
        <row r="16">
          <cell r="A16" t="str">
            <v xml:space="preserve">    Kuwait</v>
          </cell>
          <cell r="B16">
            <v>17372</v>
          </cell>
          <cell r="C16">
            <v>17628</v>
          </cell>
          <cell r="D16">
            <v>21490</v>
          </cell>
          <cell r="F16">
            <v>1821</v>
          </cell>
          <cell r="G16">
            <v>1650</v>
          </cell>
          <cell r="H16">
            <v>1459</v>
          </cell>
          <cell r="I16">
            <v>890</v>
          </cell>
          <cell r="J16">
            <v>2352</v>
          </cell>
          <cell r="K16">
            <v>2180</v>
          </cell>
          <cell r="L16">
            <v>2344</v>
          </cell>
          <cell r="M16">
            <v>1824</v>
          </cell>
          <cell r="N16">
            <v>2461</v>
          </cell>
          <cell r="O16">
            <v>1925</v>
          </cell>
          <cell r="P16">
            <v>1765</v>
          </cell>
          <cell r="Q16">
            <v>1285</v>
          </cell>
          <cell r="S16">
            <v>21490</v>
          </cell>
          <cell r="T16">
            <v>21956</v>
          </cell>
          <cell r="U16">
            <v>2.1684504420660833E-2</v>
          </cell>
        </row>
        <row r="17">
          <cell r="A17" t="str">
            <v xml:space="preserve">    Lebanon</v>
          </cell>
          <cell r="B17">
            <v>1342</v>
          </cell>
          <cell r="C17">
            <v>1674</v>
          </cell>
          <cell r="D17">
            <v>2783</v>
          </cell>
          <cell r="F17">
            <v>267</v>
          </cell>
          <cell r="G17">
            <v>206</v>
          </cell>
          <cell r="H17">
            <v>224</v>
          </cell>
          <cell r="I17">
            <v>233</v>
          </cell>
          <cell r="J17">
            <v>392</v>
          </cell>
          <cell r="K17">
            <v>338</v>
          </cell>
          <cell r="L17">
            <v>260</v>
          </cell>
          <cell r="M17">
            <v>286</v>
          </cell>
          <cell r="N17">
            <v>385</v>
          </cell>
          <cell r="O17">
            <v>283</v>
          </cell>
          <cell r="P17">
            <v>240</v>
          </cell>
          <cell r="Q17">
            <v>236</v>
          </cell>
          <cell r="S17">
            <v>2783</v>
          </cell>
          <cell r="T17">
            <v>3350</v>
          </cell>
          <cell r="U17">
            <v>0.20373697448796269</v>
          </cell>
        </row>
        <row r="18">
          <cell r="A18" t="str">
            <v xml:space="preserve">    Libya</v>
          </cell>
          <cell r="B18">
            <v>7084</v>
          </cell>
          <cell r="C18">
            <v>5937</v>
          </cell>
          <cell r="D18">
            <v>5962</v>
          </cell>
          <cell r="F18">
            <v>681</v>
          </cell>
          <cell r="G18">
            <v>332</v>
          </cell>
          <cell r="H18">
            <v>269</v>
          </cell>
          <cell r="I18">
            <v>299</v>
          </cell>
          <cell r="J18">
            <v>643</v>
          </cell>
          <cell r="K18">
            <v>578</v>
          </cell>
          <cell r="L18">
            <v>386</v>
          </cell>
          <cell r="M18">
            <v>508</v>
          </cell>
          <cell r="N18">
            <v>799</v>
          </cell>
          <cell r="O18">
            <v>402</v>
          </cell>
          <cell r="P18">
            <v>277</v>
          </cell>
          <cell r="Q18">
            <v>315</v>
          </cell>
          <cell r="S18">
            <v>5962</v>
          </cell>
          <cell r="T18">
            <v>5489</v>
          </cell>
          <cell r="U18">
            <v>-7.9335793357933615E-2</v>
          </cell>
        </row>
        <row r="19">
          <cell r="A19" t="str">
            <v xml:space="preserve">    Oman</v>
          </cell>
          <cell r="B19">
            <v>5199</v>
          </cell>
          <cell r="C19">
            <v>5089</v>
          </cell>
          <cell r="D19">
            <v>4739</v>
          </cell>
          <cell r="F19">
            <v>599</v>
          </cell>
          <cell r="G19">
            <v>355</v>
          </cell>
          <cell r="H19">
            <v>310</v>
          </cell>
          <cell r="I19">
            <v>359</v>
          </cell>
          <cell r="J19">
            <v>496</v>
          </cell>
          <cell r="K19">
            <v>459</v>
          </cell>
          <cell r="L19">
            <v>397</v>
          </cell>
          <cell r="M19">
            <v>435</v>
          </cell>
          <cell r="N19">
            <v>436</v>
          </cell>
          <cell r="O19">
            <v>311</v>
          </cell>
          <cell r="P19">
            <v>163</v>
          </cell>
          <cell r="Q19">
            <v>192</v>
          </cell>
          <cell r="S19">
            <v>4739</v>
          </cell>
          <cell r="T19">
            <v>4512</v>
          </cell>
          <cell r="U19">
            <v>-4.7900400928465925E-2</v>
          </cell>
        </row>
        <row r="20">
          <cell r="A20" t="str">
            <v xml:space="preserve">    Qatar</v>
          </cell>
          <cell r="B20">
            <v>10734</v>
          </cell>
          <cell r="C20">
            <v>7950</v>
          </cell>
          <cell r="D20">
            <v>8679</v>
          </cell>
          <cell r="F20">
            <v>832</v>
          </cell>
          <cell r="G20">
            <v>731</v>
          </cell>
          <cell r="H20">
            <v>777</v>
          </cell>
          <cell r="I20">
            <v>747</v>
          </cell>
          <cell r="J20">
            <v>1180</v>
          </cell>
          <cell r="K20">
            <v>1370</v>
          </cell>
          <cell r="L20">
            <v>893</v>
          </cell>
          <cell r="M20">
            <v>1077</v>
          </cell>
          <cell r="N20">
            <v>1075</v>
          </cell>
          <cell r="O20">
            <v>856</v>
          </cell>
          <cell r="P20">
            <v>680</v>
          </cell>
          <cell r="Q20">
            <v>551</v>
          </cell>
          <cell r="S20">
            <v>8679</v>
          </cell>
          <cell r="T20">
            <v>10769</v>
          </cell>
          <cell r="U20">
            <v>0.24081115335868186</v>
          </cell>
        </row>
        <row r="21">
          <cell r="A21" t="str">
            <v xml:space="preserve">    Saudi Arabia</v>
          </cell>
          <cell r="B21">
            <v>193698</v>
          </cell>
          <cell r="C21">
            <v>198556</v>
          </cell>
          <cell r="D21">
            <v>184724</v>
          </cell>
          <cell r="F21">
            <v>23798</v>
          </cell>
          <cell r="G21">
            <v>15245</v>
          </cell>
          <cell r="H21">
            <v>14001</v>
          </cell>
          <cell r="I21">
            <v>16245</v>
          </cell>
          <cell r="J21">
            <v>20775</v>
          </cell>
          <cell r="K21">
            <v>19647</v>
          </cell>
          <cell r="L21">
            <v>15754</v>
          </cell>
          <cell r="M21">
            <v>14734</v>
          </cell>
          <cell r="N21">
            <v>15394</v>
          </cell>
          <cell r="O21">
            <v>12849</v>
          </cell>
          <cell r="P21">
            <v>12777</v>
          </cell>
          <cell r="Q21">
            <v>9513</v>
          </cell>
          <cell r="S21">
            <v>184724</v>
          </cell>
          <cell r="T21">
            <v>190732</v>
          </cell>
          <cell r="U21">
            <v>3.2524198263355064E-2</v>
          </cell>
        </row>
        <row r="22">
          <cell r="A22" t="str">
            <v xml:space="preserve">    Syria</v>
          </cell>
          <cell r="B22">
            <v>99</v>
          </cell>
          <cell r="C22">
            <v>109</v>
          </cell>
          <cell r="D22">
            <v>151</v>
          </cell>
          <cell r="F22">
            <v>14</v>
          </cell>
          <cell r="G22">
            <v>112</v>
          </cell>
          <cell r="H22">
            <v>51</v>
          </cell>
          <cell r="I22">
            <v>1115</v>
          </cell>
          <cell r="J22">
            <v>4</v>
          </cell>
          <cell r="K22">
            <v>8</v>
          </cell>
          <cell r="L22">
            <v>76</v>
          </cell>
          <cell r="M22">
            <v>5</v>
          </cell>
          <cell r="N22">
            <v>168</v>
          </cell>
          <cell r="O22">
            <v>44</v>
          </cell>
          <cell r="P22">
            <v>105</v>
          </cell>
          <cell r="Q22">
            <v>3</v>
          </cell>
          <cell r="S22">
            <v>151</v>
          </cell>
          <cell r="T22">
            <v>1705</v>
          </cell>
          <cell r="U22">
            <v>10.291390728476822</v>
          </cell>
        </row>
        <row r="23">
          <cell r="A23" t="str">
            <v xml:space="preserve">    United Arab Emirates</v>
          </cell>
          <cell r="B23">
            <v>35485</v>
          </cell>
          <cell r="C23">
            <v>39633</v>
          </cell>
          <cell r="D23">
            <v>43045</v>
          </cell>
          <cell r="F23">
            <v>5387</v>
          </cell>
          <cell r="G23">
            <v>3370</v>
          </cell>
          <cell r="H23">
            <v>3024</v>
          </cell>
          <cell r="I23">
            <v>2540</v>
          </cell>
          <cell r="J23">
            <v>4668</v>
          </cell>
          <cell r="K23">
            <v>4062</v>
          </cell>
          <cell r="L23">
            <v>3863</v>
          </cell>
          <cell r="M23">
            <v>3914</v>
          </cell>
          <cell r="N23">
            <v>4414</v>
          </cell>
          <cell r="O23">
            <v>3260</v>
          </cell>
          <cell r="P23">
            <v>3302</v>
          </cell>
          <cell r="Q23">
            <v>2827</v>
          </cell>
          <cell r="S23">
            <v>43045</v>
          </cell>
          <cell r="T23">
            <v>44631</v>
          </cell>
          <cell r="U23">
            <v>3.6845162039725876E-2</v>
          </cell>
        </row>
        <row r="24">
          <cell r="A24" t="str">
            <v xml:space="preserve">    Yemen</v>
          </cell>
          <cell r="B24">
            <v>591</v>
          </cell>
          <cell r="C24">
            <v>582</v>
          </cell>
          <cell r="D24">
            <v>589</v>
          </cell>
          <cell r="F24">
            <v>61</v>
          </cell>
          <cell r="G24">
            <v>39</v>
          </cell>
          <cell r="H24">
            <v>61</v>
          </cell>
          <cell r="I24">
            <v>636</v>
          </cell>
          <cell r="J24">
            <v>62</v>
          </cell>
          <cell r="K24">
            <v>46</v>
          </cell>
          <cell r="L24">
            <v>46</v>
          </cell>
          <cell r="M24">
            <v>35</v>
          </cell>
          <cell r="N24">
            <v>47</v>
          </cell>
          <cell r="O24">
            <v>37</v>
          </cell>
          <cell r="P24">
            <v>32</v>
          </cell>
          <cell r="Q24">
            <v>38</v>
          </cell>
          <cell r="S24">
            <v>589</v>
          </cell>
          <cell r="T24">
            <v>1140</v>
          </cell>
          <cell r="U24">
            <v>0.93548387096774199</v>
          </cell>
        </row>
        <row r="25">
          <cell r="A25" t="str">
            <v xml:space="preserve">    Middle East ( unsp. )</v>
          </cell>
          <cell r="B25">
            <v>24</v>
          </cell>
          <cell r="C25">
            <v>1</v>
          </cell>
          <cell r="D25">
            <v>0</v>
          </cell>
          <cell r="F25">
            <v>0</v>
          </cell>
          <cell r="G25">
            <v>0</v>
          </cell>
          <cell r="H25">
            <v>0</v>
          </cell>
          <cell r="I25">
            <v>0</v>
          </cell>
          <cell r="J25">
            <v>0</v>
          </cell>
          <cell r="K25">
            <v>0</v>
          </cell>
          <cell r="L25">
            <v>0</v>
          </cell>
          <cell r="M25">
            <v>0</v>
          </cell>
          <cell r="N25">
            <v>0</v>
          </cell>
          <cell r="O25">
            <v>0</v>
          </cell>
          <cell r="P25">
            <v>0</v>
          </cell>
          <cell r="Q25">
            <v>0</v>
          </cell>
          <cell r="S25">
            <v>0</v>
          </cell>
          <cell r="T25">
            <v>0</v>
          </cell>
          <cell r="U25">
            <v>0</v>
          </cell>
        </row>
        <row r="29">
          <cell r="A29" t="str">
            <v>PHILIPPINE OVERSEAS EMPLOYMENT ADMINISTRATION</v>
          </cell>
        </row>
        <row r="30">
          <cell r="A30" t="str">
            <v>Deployed Landbased Overseas Filipino Workers by Destination</v>
          </cell>
        </row>
        <row r="34">
          <cell r="B34" t="str">
            <v xml:space="preserve">   1998</v>
          </cell>
          <cell r="C34" t="str">
            <v xml:space="preserve">   1999</v>
          </cell>
          <cell r="D34" t="str">
            <v xml:space="preserve">   2000</v>
          </cell>
          <cell r="F34">
            <v>36892</v>
          </cell>
          <cell r="G34">
            <v>36923</v>
          </cell>
          <cell r="H34">
            <v>36951</v>
          </cell>
          <cell r="I34">
            <v>36982</v>
          </cell>
          <cell r="J34">
            <v>37012</v>
          </cell>
          <cell r="K34">
            <v>37043</v>
          </cell>
          <cell r="L34">
            <v>37073</v>
          </cell>
          <cell r="M34">
            <v>37104</v>
          </cell>
          <cell r="N34">
            <v>37135</v>
          </cell>
          <cell r="O34">
            <v>37165</v>
          </cell>
          <cell r="P34">
            <v>37196</v>
          </cell>
          <cell r="Q34">
            <v>37226</v>
          </cell>
          <cell r="S34">
            <v>2000</v>
          </cell>
          <cell r="T34" t="str">
            <v>2001</v>
          </cell>
          <cell r="U34" t="str">
            <v>% Change</v>
          </cell>
        </row>
        <row r="36">
          <cell r="A36" t="str">
            <v>ASIA</v>
          </cell>
          <cell r="B36">
            <v>307261</v>
          </cell>
          <cell r="C36">
            <v>299521</v>
          </cell>
          <cell r="D36">
            <v>292067</v>
          </cell>
          <cell r="F36">
            <v>41205</v>
          </cell>
          <cell r="G36">
            <v>19997</v>
          </cell>
          <cell r="H36">
            <v>20387</v>
          </cell>
          <cell r="I36">
            <v>28636</v>
          </cell>
          <cell r="J36">
            <v>25306</v>
          </cell>
          <cell r="K36">
            <v>22238</v>
          </cell>
          <cell r="L36">
            <v>22532</v>
          </cell>
          <cell r="M36">
            <v>28847</v>
          </cell>
          <cell r="N36">
            <v>19615</v>
          </cell>
          <cell r="O36">
            <v>19685</v>
          </cell>
          <cell r="P36">
            <v>18472</v>
          </cell>
          <cell r="Q36">
            <v>18131</v>
          </cell>
          <cell r="S36">
            <v>292067</v>
          </cell>
          <cell r="T36">
            <v>285051</v>
          </cell>
          <cell r="U36">
            <v>-2.4021885389311382E-2</v>
          </cell>
        </row>
        <row r="37">
          <cell r="A37" t="str">
            <v xml:space="preserve">    Afghanistan</v>
          </cell>
          <cell r="B37">
            <v>0</v>
          </cell>
          <cell r="C37">
            <v>16</v>
          </cell>
          <cell r="D37">
            <v>1</v>
          </cell>
          <cell r="F37">
            <v>0</v>
          </cell>
          <cell r="G37">
            <v>0</v>
          </cell>
          <cell r="H37">
            <v>0</v>
          </cell>
          <cell r="I37">
            <v>0</v>
          </cell>
          <cell r="J37">
            <v>0</v>
          </cell>
          <cell r="K37">
            <v>0</v>
          </cell>
          <cell r="L37">
            <v>0</v>
          </cell>
          <cell r="M37">
            <v>0</v>
          </cell>
          <cell r="N37">
            <v>0</v>
          </cell>
          <cell r="O37">
            <v>0</v>
          </cell>
          <cell r="P37">
            <v>0</v>
          </cell>
          <cell r="Q37">
            <v>0</v>
          </cell>
          <cell r="S37">
            <v>1</v>
          </cell>
          <cell r="T37">
            <v>0</v>
          </cell>
          <cell r="U37">
            <v>-1</v>
          </cell>
        </row>
        <row r="38">
          <cell r="A38" t="str">
            <v xml:space="preserve">    Bangladesh</v>
          </cell>
          <cell r="B38">
            <v>501</v>
          </cell>
          <cell r="C38">
            <v>220</v>
          </cell>
          <cell r="D38">
            <v>190</v>
          </cell>
          <cell r="F38">
            <v>55</v>
          </cell>
          <cell r="G38">
            <v>7</v>
          </cell>
          <cell r="H38">
            <v>16</v>
          </cell>
          <cell r="I38">
            <v>16</v>
          </cell>
          <cell r="J38">
            <v>13</v>
          </cell>
          <cell r="K38">
            <v>17</v>
          </cell>
          <cell r="L38">
            <v>20</v>
          </cell>
          <cell r="M38">
            <v>25</v>
          </cell>
          <cell r="N38">
            <v>17</v>
          </cell>
          <cell r="O38">
            <v>16</v>
          </cell>
          <cell r="P38">
            <v>7</v>
          </cell>
          <cell r="Q38">
            <v>21</v>
          </cell>
          <cell r="S38">
            <v>190</v>
          </cell>
          <cell r="T38">
            <v>230</v>
          </cell>
          <cell r="U38">
            <v>0.21052631578947367</v>
          </cell>
        </row>
        <row r="39">
          <cell r="A39" t="str">
            <v xml:space="preserve">    Bhutan</v>
          </cell>
          <cell r="B39">
            <v>0</v>
          </cell>
          <cell r="C39">
            <v>5</v>
          </cell>
          <cell r="D39">
            <v>1</v>
          </cell>
          <cell r="F39">
            <v>0</v>
          </cell>
          <cell r="G39">
            <v>0</v>
          </cell>
          <cell r="H39">
            <v>0</v>
          </cell>
          <cell r="I39">
            <v>0</v>
          </cell>
          <cell r="J39">
            <v>0</v>
          </cell>
          <cell r="K39">
            <v>0</v>
          </cell>
          <cell r="L39">
            <v>0</v>
          </cell>
          <cell r="M39">
            <v>0</v>
          </cell>
          <cell r="N39">
            <v>0</v>
          </cell>
          <cell r="O39">
            <v>0</v>
          </cell>
          <cell r="P39">
            <v>0</v>
          </cell>
          <cell r="Q39">
            <v>0</v>
          </cell>
          <cell r="S39">
            <v>1</v>
          </cell>
          <cell r="T39">
            <v>0</v>
          </cell>
          <cell r="U39">
            <v>-1</v>
          </cell>
        </row>
        <row r="40">
          <cell r="A40" t="str">
            <v xml:space="preserve">    Brunei</v>
          </cell>
          <cell r="B40">
            <v>16264</v>
          </cell>
          <cell r="C40">
            <v>12978</v>
          </cell>
          <cell r="D40">
            <v>13649</v>
          </cell>
          <cell r="F40">
            <v>1793</v>
          </cell>
          <cell r="G40">
            <v>934</v>
          </cell>
          <cell r="H40">
            <v>1067</v>
          </cell>
          <cell r="I40">
            <v>1252</v>
          </cell>
          <cell r="J40">
            <v>1260</v>
          </cell>
          <cell r="K40">
            <v>1224</v>
          </cell>
          <cell r="L40">
            <v>1212</v>
          </cell>
          <cell r="M40">
            <v>919</v>
          </cell>
          <cell r="N40">
            <v>912</v>
          </cell>
          <cell r="O40">
            <v>854</v>
          </cell>
          <cell r="P40">
            <v>876</v>
          </cell>
          <cell r="Q40">
            <v>765</v>
          </cell>
          <cell r="S40">
            <v>13649</v>
          </cell>
          <cell r="T40">
            <v>13068</v>
          </cell>
          <cell r="U40">
            <v>-4.2567221041834524E-2</v>
          </cell>
        </row>
        <row r="41">
          <cell r="A41" t="str">
            <v xml:space="preserve">    Cambodia</v>
          </cell>
          <cell r="B41">
            <v>179</v>
          </cell>
          <cell r="C41">
            <v>224</v>
          </cell>
          <cell r="D41">
            <v>355</v>
          </cell>
          <cell r="F41">
            <v>79</v>
          </cell>
          <cell r="G41">
            <v>30</v>
          </cell>
          <cell r="H41">
            <v>35</v>
          </cell>
          <cell r="I41">
            <v>41</v>
          </cell>
          <cell r="J41">
            <v>53</v>
          </cell>
          <cell r="K41">
            <v>42</v>
          </cell>
          <cell r="L41">
            <v>39</v>
          </cell>
          <cell r="M41">
            <v>31</v>
          </cell>
          <cell r="N41">
            <v>50</v>
          </cell>
          <cell r="O41">
            <v>38</v>
          </cell>
          <cell r="P41">
            <v>36</v>
          </cell>
          <cell r="Q41">
            <v>50</v>
          </cell>
          <cell r="S41">
            <v>355</v>
          </cell>
          <cell r="T41">
            <v>524</v>
          </cell>
          <cell r="U41">
            <v>0.47605633802816905</v>
          </cell>
        </row>
        <row r="42">
          <cell r="A42" t="str">
            <v xml:space="preserve">    China</v>
          </cell>
          <cell r="B42">
            <v>1280</v>
          </cell>
          <cell r="C42">
            <v>1858</v>
          </cell>
          <cell r="D42">
            <v>2348</v>
          </cell>
          <cell r="F42">
            <v>435</v>
          </cell>
          <cell r="G42">
            <v>223</v>
          </cell>
          <cell r="H42">
            <v>89</v>
          </cell>
          <cell r="I42">
            <v>99</v>
          </cell>
          <cell r="J42">
            <v>182</v>
          </cell>
          <cell r="K42">
            <v>120</v>
          </cell>
          <cell r="L42">
            <v>136</v>
          </cell>
          <cell r="M42">
            <v>121</v>
          </cell>
          <cell r="N42">
            <v>221</v>
          </cell>
          <cell r="O42">
            <v>184</v>
          </cell>
          <cell r="P42">
            <v>78</v>
          </cell>
          <cell r="Q42">
            <v>91</v>
          </cell>
          <cell r="S42">
            <v>2348</v>
          </cell>
          <cell r="T42">
            <v>1979</v>
          </cell>
          <cell r="U42">
            <v>-0.15715502555366268</v>
          </cell>
        </row>
        <row r="43">
          <cell r="A43" t="str">
            <v xml:space="preserve">    East Timor</v>
          </cell>
          <cell r="B43">
            <v>0</v>
          </cell>
          <cell r="C43">
            <v>0</v>
          </cell>
          <cell r="D43">
            <v>0</v>
          </cell>
          <cell r="F43">
            <v>0</v>
          </cell>
          <cell r="G43">
            <v>0</v>
          </cell>
          <cell r="H43">
            <v>0</v>
          </cell>
          <cell r="I43">
            <v>0</v>
          </cell>
          <cell r="J43">
            <v>9</v>
          </cell>
          <cell r="K43">
            <v>8</v>
          </cell>
          <cell r="L43">
            <v>2</v>
          </cell>
          <cell r="M43">
            <v>1</v>
          </cell>
          <cell r="N43">
            <v>0</v>
          </cell>
          <cell r="O43">
            <v>0</v>
          </cell>
          <cell r="P43">
            <v>0</v>
          </cell>
          <cell r="Q43">
            <v>4</v>
          </cell>
          <cell r="S43">
            <v>0</v>
          </cell>
          <cell r="T43">
            <v>24</v>
          </cell>
          <cell r="U43">
            <v>0</v>
          </cell>
        </row>
        <row r="44">
          <cell r="A44" t="str">
            <v xml:space="preserve">    Hong Kong</v>
          </cell>
          <cell r="B44">
            <v>122337</v>
          </cell>
          <cell r="C44">
            <v>114779</v>
          </cell>
          <cell r="D44">
            <v>121762</v>
          </cell>
          <cell r="F44">
            <v>19984</v>
          </cell>
          <cell r="G44">
            <v>7394</v>
          </cell>
          <cell r="H44">
            <v>7149</v>
          </cell>
          <cell r="I44">
            <v>14019</v>
          </cell>
          <cell r="J44">
            <v>9280</v>
          </cell>
          <cell r="K44">
            <v>7771</v>
          </cell>
          <cell r="L44">
            <v>8454</v>
          </cell>
          <cell r="M44">
            <v>14918</v>
          </cell>
          <cell r="N44">
            <v>6847</v>
          </cell>
          <cell r="O44">
            <v>6157</v>
          </cell>
          <cell r="P44">
            <v>6009</v>
          </cell>
          <cell r="Q44">
            <v>5601</v>
          </cell>
          <cell r="S44">
            <v>121762</v>
          </cell>
          <cell r="T44">
            <v>113583</v>
          </cell>
          <cell r="U44">
            <v>-6.7172024112613138E-2</v>
          </cell>
        </row>
        <row r="45">
          <cell r="A45" t="str">
            <v xml:space="preserve">    India</v>
          </cell>
          <cell r="B45">
            <v>191</v>
          </cell>
          <cell r="C45">
            <v>165</v>
          </cell>
          <cell r="D45">
            <v>185</v>
          </cell>
          <cell r="F45">
            <v>52</v>
          </cell>
          <cell r="G45">
            <v>19</v>
          </cell>
          <cell r="H45">
            <v>16</v>
          </cell>
          <cell r="I45">
            <v>15</v>
          </cell>
          <cell r="J45">
            <v>29</v>
          </cell>
          <cell r="K45">
            <v>34</v>
          </cell>
          <cell r="L45">
            <v>15</v>
          </cell>
          <cell r="M45">
            <v>26</v>
          </cell>
          <cell r="N45">
            <v>23</v>
          </cell>
          <cell r="O45">
            <v>117</v>
          </cell>
          <cell r="P45">
            <v>24</v>
          </cell>
          <cell r="Q45">
            <v>84</v>
          </cell>
          <cell r="S45">
            <v>185</v>
          </cell>
          <cell r="T45">
            <v>454</v>
          </cell>
          <cell r="U45">
            <v>1.4540540540540539</v>
          </cell>
        </row>
        <row r="46">
          <cell r="A46" t="str">
            <v xml:space="preserve">    Indonesia</v>
          </cell>
          <cell r="B46">
            <v>2471</v>
          </cell>
          <cell r="C46">
            <v>1706</v>
          </cell>
          <cell r="D46">
            <v>1507</v>
          </cell>
          <cell r="F46">
            <v>465</v>
          </cell>
          <cell r="G46">
            <v>50</v>
          </cell>
          <cell r="H46">
            <v>71</v>
          </cell>
          <cell r="I46">
            <v>79</v>
          </cell>
          <cell r="J46">
            <v>104</v>
          </cell>
          <cell r="K46">
            <v>115</v>
          </cell>
          <cell r="L46">
            <v>118</v>
          </cell>
          <cell r="M46">
            <v>87</v>
          </cell>
          <cell r="N46">
            <v>90</v>
          </cell>
          <cell r="O46">
            <v>82</v>
          </cell>
          <cell r="P46">
            <v>62</v>
          </cell>
          <cell r="Q46">
            <v>88</v>
          </cell>
          <cell r="S46">
            <v>1507</v>
          </cell>
          <cell r="T46">
            <v>1411</v>
          </cell>
          <cell r="U46">
            <v>-6.3702720637027199E-2</v>
          </cell>
        </row>
        <row r="47">
          <cell r="A47" t="str">
            <v xml:space="preserve">    Japan</v>
          </cell>
          <cell r="B47">
            <v>38930</v>
          </cell>
          <cell r="C47">
            <v>46851</v>
          </cell>
          <cell r="D47">
            <v>63041</v>
          </cell>
          <cell r="F47">
            <v>4508</v>
          </cell>
          <cell r="G47">
            <v>5040</v>
          </cell>
          <cell r="H47">
            <v>5839</v>
          </cell>
          <cell r="I47">
            <v>6017</v>
          </cell>
          <cell r="J47">
            <v>6586</v>
          </cell>
          <cell r="K47">
            <v>5389</v>
          </cell>
          <cell r="L47">
            <v>7117</v>
          </cell>
          <cell r="M47">
            <v>6570</v>
          </cell>
          <cell r="N47">
            <v>5953</v>
          </cell>
          <cell r="O47">
            <v>6663</v>
          </cell>
          <cell r="P47">
            <v>7439</v>
          </cell>
          <cell r="Q47">
            <v>6972</v>
          </cell>
          <cell r="S47">
            <v>63041</v>
          </cell>
          <cell r="T47">
            <v>74093</v>
          </cell>
          <cell r="U47">
            <v>0.17531447787947529</v>
          </cell>
        </row>
        <row r="48">
          <cell r="A48" t="str">
            <v xml:space="preserve">    Kazakhstan</v>
          </cell>
          <cell r="B48">
            <v>3</v>
          </cell>
          <cell r="C48">
            <v>4</v>
          </cell>
          <cell r="D48">
            <v>32</v>
          </cell>
          <cell r="F48">
            <v>14</v>
          </cell>
          <cell r="G48">
            <v>2</v>
          </cell>
          <cell r="H48">
            <v>18</v>
          </cell>
          <cell r="I48">
            <v>9</v>
          </cell>
          <cell r="J48">
            <v>44</v>
          </cell>
          <cell r="K48">
            <v>35</v>
          </cell>
          <cell r="L48">
            <v>24</v>
          </cell>
          <cell r="M48">
            <v>82</v>
          </cell>
          <cell r="N48">
            <v>40</v>
          </cell>
          <cell r="O48">
            <v>19</v>
          </cell>
          <cell r="P48">
            <v>10</v>
          </cell>
          <cell r="Q48">
            <v>14</v>
          </cell>
          <cell r="S48">
            <v>32</v>
          </cell>
          <cell r="T48">
            <v>311</v>
          </cell>
          <cell r="U48">
            <v>8.71875</v>
          </cell>
        </row>
        <row r="49">
          <cell r="A49" t="str">
            <v xml:space="preserve">    Kirgiztan</v>
          </cell>
          <cell r="B49">
            <v>0</v>
          </cell>
          <cell r="C49">
            <v>2</v>
          </cell>
          <cell r="D49">
            <v>1</v>
          </cell>
          <cell r="F49">
            <v>1</v>
          </cell>
          <cell r="G49">
            <v>0</v>
          </cell>
          <cell r="H49">
            <v>0</v>
          </cell>
          <cell r="I49">
            <v>0</v>
          </cell>
          <cell r="J49">
            <v>0</v>
          </cell>
          <cell r="K49">
            <v>1</v>
          </cell>
          <cell r="L49">
            <v>0</v>
          </cell>
          <cell r="M49">
            <v>0</v>
          </cell>
          <cell r="N49">
            <v>0</v>
          </cell>
          <cell r="O49">
            <v>0</v>
          </cell>
          <cell r="P49">
            <v>0</v>
          </cell>
          <cell r="Q49">
            <v>0</v>
          </cell>
          <cell r="S49">
            <v>1</v>
          </cell>
          <cell r="T49">
            <v>2</v>
          </cell>
          <cell r="U49">
            <v>1</v>
          </cell>
        </row>
        <row r="50">
          <cell r="A50" t="str">
            <v xml:space="preserve">    Korea</v>
          </cell>
          <cell r="B50">
            <v>2337</v>
          </cell>
          <cell r="C50">
            <v>4302</v>
          </cell>
          <cell r="D50">
            <v>4743</v>
          </cell>
          <cell r="F50">
            <v>434</v>
          </cell>
          <cell r="G50">
            <v>125</v>
          </cell>
          <cell r="H50">
            <v>183</v>
          </cell>
          <cell r="I50">
            <v>207</v>
          </cell>
          <cell r="J50">
            <v>228</v>
          </cell>
          <cell r="K50">
            <v>175</v>
          </cell>
          <cell r="L50">
            <v>227</v>
          </cell>
          <cell r="M50">
            <v>314</v>
          </cell>
          <cell r="N50">
            <v>198</v>
          </cell>
          <cell r="O50">
            <v>230</v>
          </cell>
          <cell r="P50">
            <v>109</v>
          </cell>
          <cell r="Q50">
            <v>125</v>
          </cell>
          <cell r="S50">
            <v>4743</v>
          </cell>
          <cell r="T50">
            <v>2555</v>
          </cell>
          <cell r="U50">
            <v>-0.46131140628294331</v>
          </cell>
        </row>
        <row r="51">
          <cell r="A51" t="str">
            <v xml:space="preserve">    Laos</v>
          </cell>
          <cell r="B51">
            <v>63</v>
          </cell>
          <cell r="C51">
            <v>82</v>
          </cell>
          <cell r="D51">
            <v>118</v>
          </cell>
          <cell r="F51">
            <v>17</v>
          </cell>
          <cell r="G51">
            <v>3</v>
          </cell>
          <cell r="H51">
            <v>4</v>
          </cell>
          <cell r="I51">
            <v>36</v>
          </cell>
          <cell r="J51">
            <v>10</v>
          </cell>
          <cell r="K51">
            <v>23</v>
          </cell>
          <cell r="L51">
            <v>5</v>
          </cell>
          <cell r="M51">
            <v>7</v>
          </cell>
          <cell r="N51">
            <v>45</v>
          </cell>
          <cell r="O51">
            <v>6</v>
          </cell>
          <cell r="P51">
            <v>6</v>
          </cell>
          <cell r="Q51">
            <v>12</v>
          </cell>
          <cell r="S51">
            <v>118</v>
          </cell>
          <cell r="T51">
            <v>174</v>
          </cell>
          <cell r="U51">
            <v>0.47457627118644075</v>
          </cell>
        </row>
        <row r="52">
          <cell r="A52" t="str">
            <v xml:space="preserve">    Macau</v>
          </cell>
          <cell r="B52">
            <v>2021</v>
          </cell>
          <cell r="C52">
            <v>1983</v>
          </cell>
          <cell r="D52">
            <v>2208</v>
          </cell>
          <cell r="F52">
            <v>333</v>
          </cell>
          <cell r="G52">
            <v>130</v>
          </cell>
          <cell r="H52">
            <v>142</v>
          </cell>
          <cell r="I52">
            <v>60</v>
          </cell>
          <cell r="J52">
            <v>212</v>
          </cell>
          <cell r="K52">
            <v>174</v>
          </cell>
          <cell r="L52">
            <v>142</v>
          </cell>
          <cell r="M52">
            <v>202</v>
          </cell>
          <cell r="N52">
            <v>180</v>
          </cell>
          <cell r="O52">
            <v>121</v>
          </cell>
          <cell r="P52">
            <v>62</v>
          </cell>
          <cell r="Q52">
            <v>102</v>
          </cell>
          <cell r="S52">
            <v>2208</v>
          </cell>
          <cell r="T52">
            <v>1860</v>
          </cell>
          <cell r="U52">
            <v>-0.15760869565217395</v>
          </cell>
        </row>
        <row r="53">
          <cell r="A53" t="str">
            <v xml:space="preserve">    Malaysia</v>
          </cell>
          <cell r="B53">
            <v>7132</v>
          </cell>
          <cell r="C53">
            <v>5978</v>
          </cell>
          <cell r="D53">
            <v>5450</v>
          </cell>
          <cell r="F53">
            <v>1341</v>
          </cell>
          <cell r="G53">
            <v>362</v>
          </cell>
          <cell r="H53">
            <v>368</v>
          </cell>
          <cell r="I53">
            <v>438</v>
          </cell>
          <cell r="J53">
            <v>620</v>
          </cell>
          <cell r="K53">
            <v>621</v>
          </cell>
          <cell r="L53">
            <v>454</v>
          </cell>
          <cell r="M53">
            <v>483</v>
          </cell>
          <cell r="N53">
            <v>409</v>
          </cell>
          <cell r="O53">
            <v>452</v>
          </cell>
          <cell r="P53">
            <v>344</v>
          </cell>
          <cell r="Q53">
            <v>336</v>
          </cell>
          <cell r="S53">
            <v>5450</v>
          </cell>
          <cell r="T53">
            <v>6228</v>
          </cell>
          <cell r="U53">
            <v>0.14275229357798169</v>
          </cell>
        </row>
        <row r="54">
          <cell r="A54" t="str">
            <v xml:space="preserve">    Maldives</v>
          </cell>
          <cell r="B54">
            <v>82</v>
          </cell>
          <cell r="C54">
            <v>147</v>
          </cell>
          <cell r="D54">
            <v>117</v>
          </cell>
          <cell r="F54">
            <v>20</v>
          </cell>
          <cell r="G54">
            <v>10</v>
          </cell>
          <cell r="H54">
            <v>3</v>
          </cell>
          <cell r="I54">
            <v>6</v>
          </cell>
          <cell r="J54">
            <v>9</v>
          </cell>
          <cell r="K54">
            <v>11</v>
          </cell>
          <cell r="L54">
            <v>12</v>
          </cell>
          <cell r="M54">
            <v>12</v>
          </cell>
          <cell r="N54">
            <v>10</v>
          </cell>
          <cell r="O54">
            <v>14</v>
          </cell>
          <cell r="P54">
            <v>7</v>
          </cell>
          <cell r="Q54">
            <v>9</v>
          </cell>
          <cell r="S54">
            <v>117</v>
          </cell>
          <cell r="T54">
            <v>123</v>
          </cell>
          <cell r="U54">
            <v>5.1282051282051322E-2</v>
          </cell>
        </row>
        <row r="55">
          <cell r="A55" t="str">
            <v xml:space="preserve">    Mongolia</v>
          </cell>
          <cell r="B55">
            <v>72</v>
          </cell>
          <cell r="C55">
            <v>31</v>
          </cell>
          <cell r="D55">
            <v>47</v>
          </cell>
          <cell r="F55">
            <v>6</v>
          </cell>
          <cell r="G55">
            <v>5</v>
          </cell>
          <cell r="H55">
            <v>1</v>
          </cell>
          <cell r="I55">
            <v>8</v>
          </cell>
          <cell r="J55">
            <v>1</v>
          </cell>
          <cell r="K55">
            <v>5</v>
          </cell>
          <cell r="L55">
            <v>1</v>
          </cell>
          <cell r="M55">
            <v>1</v>
          </cell>
          <cell r="N55">
            <v>0</v>
          </cell>
          <cell r="O55">
            <v>0</v>
          </cell>
          <cell r="P55">
            <v>0</v>
          </cell>
          <cell r="Q55">
            <v>0</v>
          </cell>
          <cell r="S55">
            <v>47</v>
          </cell>
          <cell r="T55">
            <v>28</v>
          </cell>
          <cell r="U55">
            <v>-0.4042553191489362</v>
          </cell>
        </row>
        <row r="56">
          <cell r="A56" t="str">
            <v xml:space="preserve">    Myanmar</v>
          </cell>
          <cell r="B56">
            <v>153</v>
          </cell>
          <cell r="C56">
            <v>96</v>
          </cell>
          <cell r="D56">
            <v>153</v>
          </cell>
          <cell r="F56">
            <v>18</v>
          </cell>
          <cell r="G56">
            <v>7</v>
          </cell>
          <cell r="H56">
            <v>8</v>
          </cell>
          <cell r="I56">
            <v>57</v>
          </cell>
          <cell r="J56">
            <v>13</v>
          </cell>
          <cell r="K56">
            <v>8</v>
          </cell>
          <cell r="L56">
            <v>4</v>
          </cell>
          <cell r="M56">
            <v>15</v>
          </cell>
          <cell r="N56">
            <v>44</v>
          </cell>
          <cell r="O56">
            <v>12</v>
          </cell>
          <cell r="P56">
            <v>8</v>
          </cell>
          <cell r="Q56">
            <v>21</v>
          </cell>
          <cell r="S56">
            <v>153</v>
          </cell>
          <cell r="T56">
            <v>215</v>
          </cell>
          <cell r="U56">
            <v>0.40522875816993453</v>
          </cell>
        </row>
        <row r="57">
          <cell r="A57" t="str">
            <v xml:space="preserve">    Nepal</v>
          </cell>
          <cell r="B57">
            <v>3</v>
          </cell>
          <cell r="C57">
            <v>7</v>
          </cell>
          <cell r="D57">
            <v>7</v>
          </cell>
          <cell r="F57">
            <v>1</v>
          </cell>
          <cell r="G57">
            <v>0</v>
          </cell>
          <cell r="H57">
            <v>3</v>
          </cell>
          <cell r="I57">
            <v>1</v>
          </cell>
          <cell r="J57">
            <v>1</v>
          </cell>
          <cell r="K57">
            <v>0</v>
          </cell>
          <cell r="L57">
            <v>1</v>
          </cell>
          <cell r="M57">
            <v>1</v>
          </cell>
          <cell r="N57">
            <v>1</v>
          </cell>
          <cell r="O57">
            <v>1</v>
          </cell>
          <cell r="P57">
            <v>3</v>
          </cell>
          <cell r="Q57">
            <v>0</v>
          </cell>
          <cell r="S57">
            <v>7</v>
          </cell>
          <cell r="T57">
            <v>13</v>
          </cell>
          <cell r="U57">
            <v>0.85714285714285721</v>
          </cell>
        </row>
        <row r="58">
          <cell r="A58" t="str">
            <v xml:space="preserve">    Pakistan</v>
          </cell>
          <cell r="B58">
            <v>186</v>
          </cell>
          <cell r="C58">
            <v>136</v>
          </cell>
          <cell r="D58">
            <v>107</v>
          </cell>
          <cell r="F58">
            <v>27</v>
          </cell>
          <cell r="G58">
            <v>4</v>
          </cell>
          <cell r="H58">
            <v>3</v>
          </cell>
          <cell r="I58">
            <v>9</v>
          </cell>
          <cell r="J58">
            <v>2</v>
          </cell>
          <cell r="K58">
            <v>5</v>
          </cell>
          <cell r="L58">
            <v>59</v>
          </cell>
          <cell r="M58">
            <v>37</v>
          </cell>
          <cell r="N58">
            <v>14</v>
          </cell>
          <cell r="O58">
            <v>5</v>
          </cell>
          <cell r="P58">
            <v>9</v>
          </cell>
          <cell r="Q58">
            <v>6</v>
          </cell>
          <cell r="S58">
            <v>107</v>
          </cell>
          <cell r="T58">
            <v>180</v>
          </cell>
          <cell r="U58">
            <v>0.68224299065420557</v>
          </cell>
        </row>
        <row r="59">
          <cell r="A59" t="str">
            <v xml:space="preserve">    Singapore</v>
          </cell>
          <cell r="B59">
            <v>23175</v>
          </cell>
          <cell r="C59">
            <v>21812</v>
          </cell>
          <cell r="D59">
            <v>22873</v>
          </cell>
          <cell r="F59">
            <v>5400</v>
          </cell>
          <cell r="G59">
            <v>1348</v>
          </cell>
          <cell r="H59">
            <v>1629</v>
          </cell>
          <cell r="I59">
            <v>2469</v>
          </cell>
          <cell r="J59">
            <v>2468</v>
          </cell>
          <cell r="K59">
            <v>2761</v>
          </cell>
          <cell r="L59">
            <v>1743</v>
          </cell>
          <cell r="M59">
            <v>1729</v>
          </cell>
          <cell r="N59">
            <v>1580</v>
          </cell>
          <cell r="O59">
            <v>1557</v>
          </cell>
          <cell r="P59">
            <v>1548</v>
          </cell>
          <cell r="Q59">
            <v>2073</v>
          </cell>
          <cell r="S59">
            <v>22873</v>
          </cell>
          <cell r="T59">
            <v>26305</v>
          </cell>
          <cell r="U59">
            <v>0.15004590565295328</v>
          </cell>
        </row>
        <row r="60">
          <cell r="A60" t="str">
            <v xml:space="preserve">    Sri Lanka</v>
          </cell>
          <cell r="B60">
            <v>230</v>
          </cell>
          <cell r="C60">
            <v>290</v>
          </cell>
          <cell r="D60">
            <v>396</v>
          </cell>
          <cell r="F60">
            <v>90</v>
          </cell>
          <cell r="G60">
            <v>61</v>
          </cell>
          <cell r="H60">
            <v>93</v>
          </cell>
          <cell r="I60">
            <v>146</v>
          </cell>
          <cell r="J60">
            <v>24</v>
          </cell>
          <cell r="K60">
            <v>32</v>
          </cell>
          <cell r="L60">
            <v>16</v>
          </cell>
          <cell r="M60">
            <v>21</v>
          </cell>
          <cell r="N60">
            <v>64</v>
          </cell>
          <cell r="O60">
            <v>36</v>
          </cell>
          <cell r="P60">
            <v>31</v>
          </cell>
          <cell r="Q60">
            <v>15</v>
          </cell>
          <cell r="S60">
            <v>396</v>
          </cell>
          <cell r="T60">
            <v>629</v>
          </cell>
          <cell r="U60">
            <v>0.58838383838383845</v>
          </cell>
        </row>
        <row r="61">
          <cell r="A61" t="str">
            <v xml:space="preserve">    Tadzhikistan</v>
          </cell>
          <cell r="B61">
            <v>3</v>
          </cell>
          <cell r="C61">
            <v>3</v>
          </cell>
          <cell r="D61">
            <v>0</v>
          </cell>
          <cell r="F61">
            <v>0</v>
          </cell>
          <cell r="G61">
            <v>0</v>
          </cell>
          <cell r="H61">
            <v>0</v>
          </cell>
          <cell r="I61">
            <v>0</v>
          </cell>
          <cell r="J61">
            <v>0</v>
          </cell>
          <cell r="K61">
            <v>0</v>
          </cell>
          <cell r="L61">
            <v>0</v>
          </cell>
          <cell r="M61">
            <v>0</v>
          </cell>
          <cell r="N61">
            <v>3</v>
          </cell>
          <cell r="O61">
            <v>0</v>
          </cell>
          <cell r="P61">
            <v>0</v>
          </cell>
          <cell r="Q61">
            <v>0</v>
          </cell>
          <cell r="S61">
            <v>0</v>
          </cell>
          <cell r="T61">
            <v>3</v>
          </cell>
          <cell r="U61">
            <v>0</v>
          </cell>
        </row>
        <row r="62">
          <cell r="A62" t="str">
            <v xml:space="preserve">    Taiwan</v>
          </cell>
          <cell r="B62">
            <v>87360</v>
          </cell>
          <cell r="C62">
            <v>84186</v>
          </cell>
          <cell r="D62">
            <v>51145</v>
          </cell>
          <cell r="F62">
            <v>5542</v>
          </cell>
          <cell r="G62">
            <v>4166</v>
          </cell>
          <cell r="H62">
            <v>3574</v>
          </cell>
          <cell r="I62">
            <v>2751</v>
          </cell>
          <cell r="J62">
            <v>3994</v>
          </cell>
          <cell r="K62">
            <v>3573</v>
          </cell>
          <cell r="L62">
            <v>2618</v>
          </cell>
          <cell r="M62">
            <v>3065</v>
          </cell>
          <cell r="N62">
            <v>2704</v>
          </cell>
          <cell r="O62">
            <v>2941</v>
          </cell>
          <cell r="P62">
            <v>1704</v>
          </cell>
          <cell r="Q62">
            <v>1679</v>
          </cell>
          <cell r="S62">
            <v>51145</v>
          </cell>
          <cell r="T62">
            <v>38311</v>
          </cell>
          <cell r="U62">
            <v>-0.25093362009971654</v>
          </cell>
        </row>
        <row r="63">
          <cell r="A63" t="str">
            <v xml:space="preserve">    Thailand</v>
          </cell>
          <cell r="B63">
            <v>1384</v>
          </cell>
          <cell r="C63">
            <v>1014</v>
          </cell>
          <cell r="D63">
            <v>1015</v>
          </cell>
          <cell r="F63">
            <v>437</v>
          </cell>
          <cell r="G63">
            <v>30</v>
          </cell>
          <cell r="H63">
            <v>42</v>
          </cell>
          <cell r="I63">
            <v>852</v>
          </cell>
          <cell r="J63">
            <v>102</v>
          </cell>
          <cell r="K63">
            <v>59</v>
          </cell>
          <cell r="L63">
            <v>76</v>
          </cell>
          <cell r="M63">
            <v>90</v>
          </cell>
          <cell r="N63">
            <v>146</v>
          </cell>
          <cell r="O63">
            <v>118</v>
          </cell>
          <cell r="P63">
            <v>66</v>
          </cell>
          <cell r="Q63">
            <v>38</v>
          </cell>
          <cell r="S63">
            <v>1015</v>
          </cell>
          <cell r="T63">
            <v>2056</v>
          </cell>
          <cell r="U63">
            <v>1.025615763546798</v>
          </cell>
        </row>
        <row r="64">
          <cell r="A64" t="str">
            <v xml:space="preserve">    Turkmenistan</v>
          </cell>
          <cell r="B64">
            <v>98</v>
          </cell>
          <cell r="C64">
            <v>35</v>
          </cell>
          <cell r="D64">
            <v>94</v>
          </cell>
          <cell r="F64">
            <v>11</v>
          </cell>
          <cell r="G64">
            <v>6</v>
          </cell>
          <cell r="H64">
            <v>15</v>
          </cell>
          <cell r="I64">
            <v>15</v>
          </cell>
          <cell r="J64">
            <v>2</v>
          </cell>
          <cell r="K64">
            <v>0</v>
          </cell>
          <cell r="L64">
            <v>6</v>
          </cell>
          <cell r="M64">
            <v>46</v>
          </cell>
          <cell r="N64">
            <v>10</v>
          </cell>
          <cell r="O64">
            <v>10</v>
          </cell>
          <cell r="P64">
            <v>4</v>
          </cell>
          <cell r="Q64">
            <v>1</v>
          </cell>
          <cell r="S64">
            <v>94</v>
          </cell>
          <cell r="T64">
            <v>126</v>
          </cell>
          <cell r="U64">
            <v>0.34042553191489366</v>
          </cell>
        </row>
        <row r="65">
          <cell r="A65" t="str">
            <v xml:space="preserve">    Uzbekistan</v>
          </cell>
          <cell r="B65">
            <v>4</v>
          </cell>
          <cell r="C65">
            <v>80</v>
          </cell>
          <cell r="D65">
            <v>28</v>
          </cell>
          <cell r="F65">
            <v>2</v>
          </cell>
          <cell r="G65">
            <v>1</v>
          </cell>
          <cell r="H65">
            <v>2</v>
          </cell>
          <cell r="I65">
            <v>4</v>
          </cell>
          <cell r="J65">
            <v>0</v>
          </cell>
          <cell r="K65">
            <v>2</v>
          </cell>
          <cell r="L65">
            <v>1</v>
          </cell>
          <cell r="M65">
            <v>1</v>
          </cell>
          <cell r="N65">
            <v>1</v>
          </cell>
          <cell r="O65">
            <v>3</v>
          </cell>
          <cell r="P65">
            <v>0</v>
          </cell>
          <cell r="Q65">
            <v>0</v>
          </cell>
          <cell r="S65">
            <v>28</v>
          </cell>
          <cell r="T65">
            <v>17</v>
          </cell>
          <cell r="U65">
            <v>-0.3928571428571429</v>
          </cell>
        </row>
        <row r="66">
          <cell r="A66" t="str">
            <v xml:space="preserve">    Vietnam</v>
          </cell>
          <cell r="B66">
            <v>802</v>
          </cell>
          <cell r="C66">
            <v>531</v>
          </cell>
          <cell r="D66">
            <v>494</v>
          </cell>
          <cell r="F66">
            <v>140</v>
          </cell>
          <cell r="G66">
            <v>40</v>
          </cell>
          <cell r="H66">
            <v>17</v>
          </cell>
          <cell r="I66">
            <v>30</v>
          </cell>
          <cell r="J66">
            <v>60</v>
          </cell>
          <cell r="K66">
            <v>33</v>
          </cell>
          <cell r="L66">
            <v>30</v>
          </cell>
          <cell r="M66">
            <v>43</v>
          </cell>
          <cell r="N66">
            <v>53</v>
          </cell>
          <cell r="O66">
            <v>49</v>
          </cell>
          <cell r="P66">
            <v>30</v>
          </cell>
          <cell r="Q66">
            <v>24</v>
          </cell>
          <cell r="S66">
            <v>494</v>
          </cell>
          <cell r="T66">
            <v>549</v>
          </cell>
          <cell r="U66">
            <v>0.11133603238866407</v>
          </cell>
        </row>
        <row r="71">
          <cell r="A71" t="str">
            <v>PHILIPPINE OVERSEAS EMPLOYMENT ADMINISTRATION</v>
          </cell>
        </row>
        <row r="72">
          <cell r="A72" t="str">
            <v>Deployed Landbased Overseas Filipino Workers by Destination</v>
          </cell>
        </row>
        <row r="76">
          <cell r="B76" t="str">
            <v xml:space="preserve">      1998</v>
          </cell>
          <cell r="C76" t="str">
            <v xml:space="preserve">      1999</v>
          </cell>
          <cell r="D76" t="str">
            <v xml:space="preserve">      2000</v>
          </cell>
          <cell r="F76">
            <v>36892</v>
          </cell>
          <cell r="G76">
            <v>36923</v>
          </cell>
          <cell r="H76">
            <v>36951</v>
          </cell>
          <cell r="I76">
            <v>36982</v>
          </cell>
          <cell r="J76">
            <v>37012</v>
          </cell>
          <cell r="K76">
            <v>37043</v>
          </cell>
          <cell r="L76">
            <v>37073</v>
          </cell>
          <cell r="M76">
            <v>37104</v>
          </cell>
          <cell r="N76">
            <v>37135</v>
          </cell>
          <cell r="O76">
            <v>37165</v>
          </cell>
          <cell r="P76">
            <v>37196</v>
          </cell>
          <cell r="Q76">
            <v>37226</v>
          </cell>
          <cell r="S76" t="str">
            <v xml:space="preserve">   2000</v>
          </cell>
          <cell r="T76" t="str">
            <v xml:space="preserve">   2001</v>
          </cell>
          <cell r="U76" t="str">
            <v>% Change</v>
          </cell>
        </row>
        <row r="78">
          <cell r="A78" t="str">
            <v>EUROPE</v>
          </cell>
          <cell r="B78">
            <v>26422</v>
          </cell>
          <cell r="C78">
            <v>30707</v>
          </cell>
          <cell r="D78">
            <v>39296</v>
          </cell>
          <cell r="F78">
            <v>4861</v>
          </cell>
          <cell r="G78">
            <v>3656</v>
          </cell>
          <cell r="H78">
            <v>2886</v>
          </cell>
          <cell r="I78">
            <v>3312</v>
          </cell>
          <cell r="J78">
            <v>5083</v>
          </cell>
          <cell r="K78">
            <v>3970</v>
          </cell>
          <cell r="L78">
            <v>3081</v>
          </cell>
          <cell r="M78">
            <v>4111</v>
          </cell>
          <cell r="N78">
            <v>4763</v>
          </cell>
          <cell r="O78">
            <v>2348</v>
          </cell>
          <cell r="P78">
            <v>2773</v>
          </cell>
          <cell r="Q78">
            <v>2175</v>
          </cell>
          <cell r="S78">
            <v>39296</v>
          </cell>
          <cell r="T78">
            <v>43019</v>
          </cell>
          <cell r="U78">
            <v>9.4742467426710109E-2</v>
          </cell>
        </row>
        <row r="79">
          <cell r="A79" t="str">
            <v xml:space="preserve">    Albania</v>
          </cell>
          <cell r="B79">
            <v>0</v>
          </cell>
          <cell r="C79">
            <v>1</v>
          </cell>
          <cell r="D79">
            <v>0</v>
          </cell>
          <cell r="F79">
            <v>0</v>
          </cell>
          <cell r="G79">
            <v>0</v>
          </cell>
          <cell r="H79">
            <v>0</v>
          </cell>
          <cell r="I79">
            <v>0</v>
          </cell>
          <cell r="J79">
            <v>0</v>
          </cell>
          <cell r="K79">
            <v>0</v>
          </cell>
          <cell r="L79">
            <v>0</v>
          </cell>
          <cell r="M79">
            <v>0</v>
          </cell>
          <cell r="N79">
            <v>0</v>
          </cell>
          <cell r="O79">
            <v>0</v>
          </cell>
          <cell r="P79">
            <v>0</v>
          </cell>
          <cell r="Q79">
            <v>0</v>
          </cell>
          <cell r="S79">
            <v>0</v>
          </cell>
          <cell r="T79">
            <v>0</v>
          </cell>
          <cell r="U79">
            <v>0</v>
          </cell>
        </row>
        <row r="80">
          <cell r="A80" t="str">
            <v xml:space="preserve">    Andorra</v>
          </cell>
          <cell r="B80">
            <v>48</v>
          </cell>
          <cell r="C80">
            <v>64</v>
          </cell>
          <cell r="D80">
            <v>49</v>
          </cell>
          <cell r="F80">
            <v>12</v>
          </cell>
          <cell r="G80">
            <v>1</v>
          </cell>
          <cell r="H80">
            <v>0</v>
          </cell>
          <cell r="I80">
            <v>1</v>
          </cell>
          <cell r="J80">
            <v>24</v>
          </cell>
          <cell r="K80">
            <v>23</v>
          </cell>
          <cell r="L80">
            <v>10</v>
          </cell>
          <cell r="M80">
            <v>3</v>
          </cell>
          <cell r="N80">
            <v>2</v>
          </cell>
          <cell r="O80">
            <v>5</v>
          </cell>
          <cell r="P80">
            <v>5</v>
          </cell>
          <cell r="Q80">
            <v>6</v>
          </cell>
          <cell r="S80">
            <v>49</v>
          </cell>
          <cell r="T80">
            <v>92</v>
          </cell>
          <cell r="U80">
            <v>0.87755102040816335</v>
          </cell>
        </row>
        <row r="81">
          <cell r="A81" t="str">
            <v xml:space="preserve">    Austria</v>
          </cell>
          <cell r="B81">
            <v>468</v>
          </cell>
          <cell r="C81">
            <v>363</v>
          </cell>
          <cell r="D81">
            <v>334</v>
          </cell>
          <cell r="F81">
            <v>27</v>
          </cell>
          <cell r="G81">
            <v>19</v>
          </cell>
          <cell r="H81">
            <v>17</v>
          </cell>
          <cell r="I81">
            <v>12</v>
          </cell>
          <cell r="J81">
            <v>27</v>
          </cell>
          <cell r="K81">
            <v>29</v>
          </cell>
          <cell r="L81">
            <v>12</v>
          </cell>
          <cell r="M81">
            <v>24</v>
          </cell>
          <cell r="N81">
            <v>11</v>
          </cell>
          <cell r="O81">
            <v>11</v>
          </cell>
          <cell r="P81">
            <v>7</v>
          </cell>
          <cell r="Q81">
            <v>10</v>
          </cell>
          <cell r="S81">
            <v>334</v>
          </cell>
          <cell r="T81">
            <v>206</v>
          </cell>
          <cell r="U81">
            <v>-0.38323353293413176</v>
          </cell>
        </row>
        <row r="82">
          <cell r="A82" t="str">
            <v xml:space="preserve">    Azerbaijan</v>
          </cell>
          <cell r="B82">
            <v>53</v>
          </cell>
          <cell r="C82">
            <v>88</v>
          </cell>
          <cell r="D82">
            <v>76</v>
          </cell>
          <cell r="F82">
            <v>9</v>
          </cell>
          <cell r="G82">
            <v>7</v>
          </cell>
          <cell r="H82">
            <v>5</v>
          </cell>
          <cell r="I82">
            <v>9</v>
          </cell>
          <cell r="J82">
            <v>6</v>
          </cell>
          <cell r="K82">
            <v>8</v>
          </cell>
          <cell r="L82">
            <v>6</v>
          </cell>
          <cell r="M82">
            <v>6</v>
          </cell>
          <cell r="N82">
            <v>11</v>
          </cell>
          <cell r="O82">
            <v>6</v>
          </cell>
          <cell r="P82">
            <v>9</v>
          </cell>
          <cell r="Q82">
            <v>5</v>
          </cell>
          <cell r="S82">
            <v>76</v>
          </cell>
          <cell r="T82">
            <v>87</v>
          </cell>
          <cell r="U82">
            <v>0.14473684210526305</v>
          </cell>
        </row>
        <row r="83">
          <cell r="A83" t="str">
            <v xml:space="preserve">    Belgium</v>
          </cell>
          <cell r="B83">
            <v>183</v>
          </cell>
          <cell r="C83">
            <v>168</v>
          </cell>
          <cell r="D83">
            <v>160</v>
          </cell>
          <cell r="F83">
            <v>31</v>
          </cell>
          <cell r="G83">
            <v>6</v>
          </cell>
          <cell r="H83">
            <v>12</v>
          </cell>
          <cell r="I83">
            <v>13</v>
          </cell>
          <cell r="J83">
            <v>9</v>
          </cell>
          <cell r="K83">
            <v>9</v>
          </cell>
          <cell r="L83">
            <v>7</v>
          </cell>
          <cell r="M83">
            <v>19</v>
          </cell>
          <cell r="N83">
            <v>23</v>
          </cell>
          <cell r="O83">
            <v>6</v>
          </cell>
          <cell r="P83">
            <v>17</v>
          </cell>
          <cell r="Q83">
            <v>7</v>
          </cell>
          <cell r="S83">
            <v>160</v>
          </cell>
          <cell r="T83">
            <v>159</v>
          </cell>
          <cell r="U83">
            <v>-6.2499999999999778E-3</v>
          </cell>
        </row>
        <row r="84">
          <cell r="A84" t="str">
            <v xml:space="preserve">    Belorussia</v>
          </cell>
          <cell r="B84">
            <v>1</v>
          </cell>
          <cell r="C84">
            <v>2</v>
          </cell>
          <cell r="D84">
            <v>0</v>
          </cell>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row>
        <row r="85">
          <cell r="A85" t="str">
            <v xml:space="preserve">    Bosnia and Hercegovina</v>
          </cell>
          <cell r="B85">
            <v>2</v>
          </cell>
          <cell r="C85">
            <v>2</v>
          </cell>
          <cell r="D85">
            <v>0</v>
          </cell>
          <cell r="F85">
            <v>0</v>
          </cell>
          <cell r="G85">
            <v>0</v>
          </cell>
          <cell r="H85">
            <v>0</v>
          </cell>
          <cell r="I85">
            <v>0</v>
          </cell>
          <cell r="J85">
            <v>0</v>
          </cell>
          <cell r="K85">
            <v>0</v>
          </cell>
          <cell r="L85">
            <v>0</v>
          </cell>
          <cell r="M85">
            <v>0</v>
          </cell>
          <cell r="N85">
            <v>0</v>
          </cell>
          <cell r="O85">
            <v>0</v>
          </cell>
          <cell r="P85">
            <v>0</v>
          </cell>
          <cell r="Q85">
            <v>0</v>
          </cell>
          <cell r="S85">
            <v>0</v>
          </cell>
          <cell r="T85">
            <v>0</v>
          </cell>
          <cell r="U85">
            <v>0</v>
          </cell>
        </row>
        <row r="86">
          <cell r="A86" t="str">
            <v xml:space="preserve">    Bulgaria</v>
          </cell>
          <cell r="B86">
            <v>1</v>
          </cell>
          <cell r="C86">
            <v>1</v>
          </cell>
          <cell r="D86">
            <v>1</v>
          </cell>
          <cell r="F86">
            <v>0</v>
          </cell>
          <cell r="G86">
            <v>0</v>
          </cell>
          <cell r="H86">
            <v>0</v>
          </cell>
          <cell r="I86">
            <v>0</v>
          </cell>
          <cell r="J86">
            <v>0</v>
          </cell>
          <cell r="K86">
            <v>0</v>
          </cell>
          <cell r="L86">
            <v>0</v>
          </cell>
          <cell r="M86">
            <v>0</v>
          </cell>
          <cell r="N86">
            <v>0</v>
          </cell>
          <cell r="O86">
            <v>0</v>
          </cell>
          <cell r="P86">
            <v>0</v>
          </cell>
          <cell r="Q86">
            <v>1</v>
          </cell>
          <cell r="S86">
            <v>1</v>
          </cell>
          <cell r="T86">
            <v>1</v>
          </cell>
          <cell r="U86">
            <v>0</v>
          </cell>
        </row>
        <row r="87">
          <cell r="A87" t="str">
            <v xml:space="preserve">    Channel Islands</v>
          </cell>
          <cell r="B87">
            <v>0</v>
          </cell>
          <cell r="C87">
            <v>0</v>
          </cell>
          <cell r="D87">
            <v>1</v>
          </cell>
          <cell r="F87">
            <v>0</v>
          </cell>
          <cell r="G87">
            <v>0</v>
          </cell>
          <cell r="H87">
            <v>0</v>
          </cell>
          <cell r="I87">
            <v>0</v>
          </cell>
          <cell r="J87">
            <v>0</v>
          </cell>
          <cell r="K87">
            <v>0</v>
          </cell>
          <cell r="L87">
            <v>0</v>
          </cell>
          <cell r="M87">
            <v>0</v>
          </cell>
          <cell r="N87">
            <v>0</v>
          </cell>
          <cell r="O87">
            <v>0</v>
          </cell>
          <cell r="P87">
            <v>0</v>
          </cell>
          <cell r="Q87">
            <v>0</v>
          </cell>
          <cell r="S87">
            <v>1</v>
          </cell>
          <cell r="T87">
            <v>0</v>
          </cell>
          <cell r="U87">
            <v>0</v>
          </cell>
        </row>
        <row r="88">
          <cell r="A88" t="str">
            <v xml:space="preserve">    Croatia</v>
          </cell>
          <cell r="B88">
            <v>2</v>
          </cell>
          <cell r="C88">
            <v>1</v>
          </cell>
          <cell r="D88">
            <v>2</v>
          </cell>
          <cell r="F88">
            <v>0</v>
          </cell>
          <cell r="G88">
            <v>0</v>
          </cell>
          <cell r="H88">
            <v>0</v>
          </cell>
          <cell r="I88">
            <v>0</v>
          </cell>
          <cell r="J88">
            <v>0</v>
          </cell>
          <cell r="K88">
            <v>0</v>
          </cell>
          <cell r="L88">
            <v>0</v>
          </cell>
          <cell r="M88">
            <v>0</v>
          </cell>
          <cell r="N88">
            <v>0</v>
          </cell>
          <cell r="O88">
            <v>0</v>
          </cell>
          <cell r="P88">
            <v>0</v>
          </cell>
          <cell r="Q88">
            <v>0</v>
          </cell>
          <cell r="S88">
            <v>2</v>
          </cell>
          <cell r="T88">
            <v>0</v>
          </cell>
          <cell r="U88">
            <v>-1</v>
          </cell>
        </row>
        <row r="89">
          <cell r="A89" t="str">
            <v xml:space="preserve">    Cyprus</v>
          </cell>
          <cell r="B89">
            <v>941</v>
          </cell>
          <cell r="C89">
            <v>1168</v>
          </cell>
          <cell r="D89">
            <v>1500</v>
          </cell>
          <cell r="F89">
            <v>144</v>
          </cell>
          <cell r="G89">
            <v>106</v>
          </cell>
          <cell r="H89">
            <v>148</v>
          </cell>
          <cell r="I89">
            <v>111</v>
          </cell>
          <cell r="J89">
            <v>133</v>
          </cell>
          <cell r="K89">
            <v>139</v>
          </cell>
          <cell r="L89">
            <v>108</v>
          </cell>
          <cell r="M89">
            <v>105</v>
          </cell>
          <cell r="N89">
            <v>170</v>
          </cell>
          <cell r="O89">
            <v>135</v>
          </cell>
          <cell r="P89">
            <v>136</v>
          </cell>
          <cell r="Q89">
            <v>113</v>
          </cell>
          <cell r="S89">
            <v>1500</v>
          </cell>
          <cell r="T89">
            <v>1548</v>
          </cell>
          <cell r="U89">
            <v>3.2000000000000028E-2</v>
          </cell>
        </row>
        <row r="90">
          <cell r="A90" t="str">
            <v xml:space="preserve">    Czech Republic</v>
          </cell>
          <cell r="B90">
            <v>3</v>
          </cell>
          <cell r="C90">
            <v>10</v>
          </cell>
          <cell r="D90">
            <v>9</v>
          </cell>
          <cell r="F90">
            <v>0</v>
          </cell>
          <cell r="G90">
            <v>0</v>
          </cell>
          <cell r="H90">
            <v>0</v>
          </cell>
          <cell r="I90">
            <v>1</v>
          </cell>
          <cell r="J90">
            <v>0</v>
          </cell>
          <cell r="K90">
            <v>0</v>
          </cell>
          <cell r="L90">
            <v>1</v>
          </cell>
          <cell r="M90">
            <v>0</v>
          </cell>
          <cell r="N90">
            <v>0</v>
          </cell>
          <cell r="O90">
            <v>0</v>
          </cell>
          <cell r="P90">
            <v>1</v>
          </cell>
          <cell r="Q90">
            <v>0</v>
          </cell>
          <cell r="S90">
            <v>9</v>
          </cell>
          <cell r="T90">
            <v>3</v>
          </cell>
          <cell r="U90">
            <v>-0.66666666666666674</v>
          </cell>
        </row>
        <row r="91">
          <cell r="A91" t="str">
            <v xml:space="preserve">    Denmark</v>
          </cell>
          <cell r="B91">
            <v>78</v>
          </cell>
          <cell r="C91">
            <v>55</v>
          </cell>
          <cell r="D91">
            <v>28</v>
          </cell>
          <cell r="F91">
            <v>4</v>
          </cell>
          <cell r="G91">
            <v>0</v>
          </cell>
          <cell r="H91">
            <v>1</v>
          </cell>
          <cell r="I91">
            <v>7</v>
          </cell>
          <cell r="J91">
            <v>1</v>
          </cell>
          <cell r="K91">
            <v>1</v>
          </cell>
          <cell r="L91">
            <v>1</v>
          </cell>
          <cell r="M91">
            <v>1</v>
          </cell>
          <cell r="N91">
            <v>1</v>
          </cell>
          <cell r="O91">
            <v>4</v>
          </cell>
          <cell r="P91">
            <v>3</v>
          </cell>
          <cell r="Q91">
            <v>3</v>
          </cell>
          <cell r="S91">
            <v>28</v>
          </cell>
          <cell r="T91">
            <v>27</v>
          </cell>
          <cell r="U91">
            <v>-3.5714285714285698E-2</v>
          </cell>
        </row>
        <row r="92">
          <cell r="A92" t="str">
            <v xml:space="preserve">    Faeroe Island</v>
          </cell>
          <cell r="B92">
            <v>0</v>
          </cell>
          <cell r="C92">
            <v>0</v>
          </cell>
          <cell r="D92">
            <v>0</v>
          </cell>
          <cell r="F92">
            <v>0</v>
          </cell>
          <cell r="G92">
            <v>0</v>
          </cell>
          <cell r="H92">
            <v>0</v>
          </cell>
          <cell r="I92">
            <v>0</v>
          </cell>
          <cell r="J92">
            <v>0</v>
          </cell>
          <cell r="K92">
            <v>0</v>
          </cell>
          <cell r="L92">
            <v>0</v>
          </cell>
          <cell r="M92">
            <v>0</v>
          </cell>
          <cell r="N92">
            <v>0</v>
          </cell>
          <cell r="O92">
            <v>0</v>
          </cell>
          <cell r="P92">
            <v>0</v>
          </cell>
          <cell r="Q92">
            <v>0</v>
          </cell>
          <cell r="S92">
            <v>0</v>
          </cell>
          <cell r="T92">
            <v>0</v>
          </cell>
          <cell r="U92">
            <v>0</v>
          </cell>
        </row>
        <row r="93">
          <cell r="A93" t="str">
            <v xml:space="preserve">    Finland</v>
          </cell>
          <cell r="B93">
            <v>16</v>
          </cell>
          <cell r="C93">
            <v>16</v>
          </cell>
          <cell r="D93">
            <v>12</v>
          </cell>
          <cell r="F93">
            <v>0</v>
          </cell>
          <cell r="G93">
            <v>0</v>
          </cell>
          <cell r="H93">
            <v>0</v>
          </cell>
          <cell r="I93">
            <v>4</v>
          </cell>
          <cell r="J93">
            <v>1</v>
          </cell>
          <cell r="K93">
            <v>2</v>
          </cell>
          <cell r="L93">
            <v>1</v>
          </cell>
          <cell r="M93">
            <v>1</v>
          </cell>
          <cell r="N93">
            <v>3</v>
          </cell>
          <cell r="O93">
            <v>0</v>
          </cell>
          <cell r="P93">
            <v>0</v>
          </cell>
          <cell r="Q93">
            <v>1</v>
          </cell>
          <cell r="S93">
            <v>12</v>
          </cell>
          <cell r="T93">
            <v>13</v>
          </cell>
          <cell r="U93">
            <v>8.3333333333333259E-2</v>
          </cell>
        </row>
        <row r="94">
          <cell r="A94" t="str">
            <v xml:space="preserve">    France</v>
          </cell>
          <cell r="B94">
            <v>122</v>
          </cell>
          <cell r="C94">
            <v>130</v>
          </cell>
          <cell r="D94">
            <v>297</v>
          </cell>
          <cell r="F94">
            <v>23</v>
          </cell>
          <cell r="G94">
            <v>15</v>
          </cell>
          <cell r="H94">
            <v>10</v>
          </cell>
          <cell r="I94">
            <v>27</v>
          </cell>
          <cell r="J94">
            <v>12</v>
          </cell>
          <cell r="K94">
            <v>10</v>
          </cell>
          <cell r="L94">
            <v>7</v>
          </cell>
          <cell r="M94">
            <v>23</v>
          </cell>
          <cell r="N94">
            <v>8</v>
          </cell>
          <cell r="O94">
            <v>5</v>
          </cell>
          <cell r="P94">
            <v>6</v>
          </cell>
          <cell r="Q94">
            <v>3</v>
          </cell>
          <cell r="S94">
            <v>297</v>
          </cell>
          <cell r="T94">
            <v>149</v>
          </cell>
          <cell r="U94">
            <v>-0.49831649831649827</v>
          </cell>
        </row>
        <row r="95">
          <cell r="A95" t="str">
            <v xml:space="preserve">    Georgia</v>
          </cell>
          <cell r="B95">
            <v>0</v>
          </cell>
          <cell r="C95">
            <v>0</v>
          </cell>
          <cell r="D95">
            <v>0</v>
          </cell>
          <cell r="F95">
            <v>0</v>
          </cell>
          <cell r="G95">
            <v>0</v>
          </cell>
          <cell r="H95">
            <v>0</v>
          </cell>
          <cell r="I95">
            <v>0</v>
          </cell>
          <cell r="J95">
            <v>0</v>
          </cell>
          <cell r="K95">
            <v>0</v>
          </cell>
          <cell r="L95">
            <v>0</v>
          </cell>
          <cell r="M95">
            <v>0</v>
          </cell>
          <cell r="N95">
            <v>0</v>
          </cell>
          <cell r="O95">
            <v>0</v>
          </cell>
          <cell r="P95">
            <v>0</v>
          </cell>
          <cell r="Q95">
            <v>0</v>
          </cell>
          <cell r="S95">
            <v>0</v>
          </cell>
          <cell r="T95">
            <v>0</v>
          </cell>
          <cell r="U95">
            <v>0</v>
          </cell>
        </row>
        <row r="96">
          <cell r="A96" t="str">
            <v xml:space="preserve">    Germany</v>
          </cell>
          <cell r="B96">
            <v>156</v>
          </cell>
          <cell r="C96">
            <v>131</v>
          </cell>
          <cell r="D96">
            <v>120</v>
          </cell>
          <cell r="F96">
            <v>11</v>
          </cell>
          <cell r="G96">
            <v>8</v>
          </cell>
          <cell r="H96">
            <v>14</v>
          </cell>
          <cell r="I96">
            <v>8</v>
          </cell>
          <cell r="J96">
            <v>45</v>
          </cell>
          <cell r="K96">
            <v>12</v>
          </cell>
          <cell r="L96">
            <v>5</v>
          </cell>
          <cell r="M96">
            <v>9</v>
          </cell>
          <cell r="N96">
            <v>6</v>
          </cell>
          <cell r="O96">
            <v>4</v>
          </cell>
          <cell r="P96">
            <v>5</v>
          </cell>
          <cell r="Q96">
            <v>7</v>
          </cell>
          <cell r="S96">
            <v>120</v>
          </cell>
          <cell r="T96">
            <v>134</v>
          </cell>
          <cell r="U96">
            <v>0.1166666666666667</v>
          </cell>
        </row>
        <row r="97">
          <cell r="A97" t="str">
            <v xml:space="preserve">    Gibraltar</v>
          </cell>
          <cell r="B97">
            <v>1</v>
          </cell>
          <cell r="C97">
            <v>0</v>
          </cell>
          <cell r="D97">
            <v>2</v>
          </cell>
          <cell r="F97">
            <v>0</v>
          </cell>
          <cell r="G97">
            <v>0</v>
          </cell>
          <cell r="H97">
            <v>0</v>
          </cell>
          <cell r="I97">
            <v>1</v>
          </cell>
          <cell r="J97">
            <v>0</v>
          </cell>
          <cell r="K97">
            <v>0</v>
          </cell>
          <cell r="L97">
            <v>0</v>
          </cell>
          <cell r="M97">
            <v>41</v>
          </cell>
          <cell r="N97">
            <v>0</v>
          </cell>
          <cell r="O97">
            <v>0</v>
          </cell>
          <cell r="P97">
            <v>0</v>
          </cell>
          <cell r="Q97">
            <v>0</v>
          </cell>
          <cell r="S97">
            <v>2</v>
          </cell>
          <cell r="T97">
            <v>42</v>
          </cell>
          <cell r="U97">
            <v>20</v>
          </cell>
        </row>
        <row r="98">
          <cell r="A98" t="str">
            <v xml:space="preserve">    Greece</v>
          </cell>
          <cell r="B98">
            <v>593</v>
          </cell>
          <cell r="C98">
            <v>2145</v>
          </cell>
          <cell r="D98">
            <v>1618</v>
          </cell>
          <cell r="F98">
            <v>173</v>
          </cell>
          <cell r="G98">
            <v>237</v>
          </cell>
          <cell r="H98">
            <v>66</v>
          </cell>
          <cell r="I98">
            <v>95</v>
          </cell>
          <cell r="J98">
            <v>232</v>
          </cell>
          <cell r="K98">
            <v>142</v>
          </cell>
          <cell r="L98">
            <v>64</v>
          </cell>
          <cell r="M98">
            <v>103</v>
          </cell>
          <cell r="N98">
            <v>88</v>
          </cell>
          <cell r="O98">
            <v>49</v>
          </cell>
          <cell r="P98">
            <v>78</v>
          </cell>
          <cell r="Q98">
            <v>75</v>
          </cell>
          <cell r="S98">
            <v>1618</v>
          </cell>
          <cell r="T98">
            <v>1402</v>
          </cell>
          <cell r="U98">
            <v>-0.13349814585908526</v>
          </cell>
        </row>
        <row r="99">
          <cell r="A99" t="str">
            <v xml:space="preserve">    Hungary</v>
          </cell>
          <cell r="B99">
            <v>6</v>
          </cell>
          <cell r="C99">
            <v>5</v>
          </cell>
          <cell r="D99">
            <v>2</v>
          </cell>
          <cell r="F99">
            <v>0</v>
          </cell>
          <cell r="G99">
            <v>0</v>
          </cell>
          <cell r="H99">
            <v>0</v>
          </cell>
          <cell r="I99">
            <v>0</v>
          </cell>
          <cell r="J99">
            <v>1</v>
          </cell>
          <cell r="K99">
            <v>0</v>
          </cell>
          <cell r="L99">
            <v>0</v>
          </cell>
          <cell r="M99">
            <v>1</v>
          </cell>
          <cell r="N99">
            <v>0</v>
          </cell>
          <cell r="O99">
            <v>0</v>
          </cell>
          <cell r="P99">
            <v>0</v>
          </cell>
          <cell r="Q99">
            <v>2</v>
          </cell>
          <cell r="S99">
            <v>2</v>
          </cell>
          <cell r="T99">
            <v>4</v>
          </cell>
          <cell r="U99">
            <v>0</v>
          </cell>
        </row>
        <row r="100">
          <cell r="A100" t="str">
            <v xml:space="preserve">    Iceland</v>
          </cell>
          <cell r="B100">
            <v>1</v>
          </cell>
          <cell r="C100">
            <v>3</v>
          </cell>
          <cell r="D100">
            <v>4</v>
          </cell>
          <cell r="F100">
            <v>0</v>
          </cell>
          <cell r="G100">
            <v>2</v>
          </cell>
          <cell r="H100">
            <v>3</v>
          </cell>
          <cell r="I100">
            <v>0</v>
          </cell>
          <cell r="J100">
            <v>1</v>
          </cell>
          <cell r="K100">
            <v>4</v>
          </cell>
          <cell r="L100">
            <v>5</v>
          </cell>
          <cell r="M100">
            <v>0</v>
          </cell>
          <cell r="N100">
            <v>0</v>
          </cell>
          <cell r="O100">
            <v>0</v>
          </cell>
          <cell r="P100">
            <v>1</v>
          </cell>
          <cell r="Q100">
            <v>1</v>
          </cell>
          <cell r="S100">
            <v>4</v>
          </cell>
          <cell r="T100">
            <v>17</v>
          </cell>
          <cell r="U100">
            <v>3.25</v>
          </cell>
        </row>
        <row r="101">
          <cell r="A101" t="str">
            <v xml:space="preserve">    Ireland</v>
          </cell>
          <cell r="B101">
            <v>18</v>
          </cell>
          <cell r="C101">
            <v>126</v>
          </cell>
          <cell r="D101">
            <v>793</v>
          </cell>
          <cell r="F101">
            <v>351</v>
          </cell>
          <cell r="G101">
            <v>206</v>
          </cell>
          <cell r="H101">
            <v>304</v>
          </cell>
          <cell r="I101">
            <v>229</v>
          </cell>
          <cell r="J101">
            <v>423</v>
          </cell>
          <cell r="K101">
            <v>342</v>
          </cell>
          <cell r="L101">
            <v>271</v>
          </cell>
          <cell r="M101">
            <v>270</v>
          </cell>
          <cell r="N101">
            <v>351</v>
          </cell>
          <cell r="O101">
            <v>297</v>
          </cell>
          <cell r="P101">
            <v>425</v>
          </cell>
          <cell r="Q101">
            <v>265</v>
          </cell>
          <cell r="S101">
            <v>793</v>
          </cell>
          <cell r="T101">
            <v>3734</v>
          </cell>
          <cell r="U101">
            <v>3.7087011349306431</v>
          </cell>
        </row>
        <row r="102">
          <cell r="A102" t="str">
            <v xml:space="preserve">    Isle of Man</v>
          </cell>
          <cell r="B102">
            <v>0</v>
          </cell>
          <cell r="C102">
            <v>0</v>
          </cell>
          <cell r="D102">
            <v>10</v>
          </cell>
          <cell r="F102">
            <v>0</v>
          </cell>
          <cell r="G102">
            <v>12</v>
          </cell>
          <cell r="H102">
            <v>0</v>
          </cell>
          <cell r="I102">
            <v>0</v>
          </cell>
          <cell r="J102">
            <v>0</v>
          </cell>
          <cell r="K102">
            <v>0</v>
          </cell>
          <cell r="L102">
            <v>0</v>
          </cell>
          <cell r="M102">
            <v>0</v>
          </cell>
          <cell r="N102">
            <v>0</v>
          </cell>
          <cell r="O102">
            <v>0</v>
          </cell>
          <cell r="P102">
            <v>0</v>
          </cell>
          <cell r="Q102">
            <v>1</v>
          </cell>
          <cell r="S102">
            <v>10</v>
          </cell>
          <cell r="T102">
            <v>13</v>
          </cell>
          <cell r="U102">
            <v>0.3</v>
          </cell>
        </row>
        <row r="103">
          <cell r="A103" t="str">
            <v xml:space="preserve">    Italy</v>
          </cell>
          <cell r="B103">
            <v>20233</v>
          </cell>
          <cell r="C103">
            <v>21673</v>
          </cell>
          <cell r="D103">
            <v>26386</v>
          </cell>
          <cell r="F103">
            <v>2818</v>
          </cell>
          <cell r="G103">
            <v>1815</v>
          </cell>
          <cell r="H103">
            <v>1246</v>
          </cell>
          <cell r="I103">
            <v>1321</v>
          </cell>
          <cell r="J103">
            <v>2920</v>
          </cell>
          <cell r="K103">
            <v>2130</v>
          </cell>
          <cell r="L103">
            <v>1458</v>
          </cell>
          <cell r="M103">
            <v>2498</v>
          </cell>
          <cell r="N103">
            <v>2991</v>
          </cell>
          <cell r="O103">
            <v>906</v>
          </cell>
          <cell r="P103">
            <v>782</v>
          </cell>
          <cell r="Q103">
            <v>756</v>
          </cell>
          <cell r="S103">
            <v>26386</v>
          </cell>
          <cell r="T103">
            <v>21641</v>
          </cell>
          <cell r="U103">
            <v>-0.17983021299173807</v>
          </cell>
        </row>
        <row r="104">
          <cell r="A104" t="str">
            <v xml:space="preserve">    Luxembourg</v>
          </cell>
          <cell r="B104">
            <v>7</v>
          </cell>
          <cell r="C104">
            <v>6</v>
          </cell>
          <cell r="D104">
            <v>2</v>
          </cell>
          <cell r="F104">
            <v>0</v>
          </cell>
          <cell r="G104">
            <v>0</v>
          </cell>
          <cell r="H104">
            <v>0</v>
          </cell>
          <cell r="I104">
            <v>0</v>
          </cell>
          <cell r="J104">
            <v>0</v>
          </cell>
          <cell r="K104">
            <v>0</v>
          </cell>
          <cell r="L104">
            <v>0</v>
          </cell>
          <cell r="M104">
            <v>0</v>
          </cell>
          <cell r="N104">
            <v>0</v>
          </cell>
          <cell r="O104">
            <v>0</v>
          </cell>
          <cell r="P104">
            <v>0</v>
          </cell>
          <cell r="Q104">
            <v>0</v>
          </cell>
          <cell r="S104">
            <v>2</v>
          </cell>
          <cell r="T104">
            <v>0</v>
          </cell>
          <cell r="U104">
            <v>-1</v>
          </cell>
        </row>
        <row r="105">
          <cell r="A105" t="str">
            <v xml:space="preserve">    Macedonia</v>
          </cell>
          <cell r="B105">
            <v>0</v>
          </cell>
          <cell r="C105">
            <v>1</v>
          </cell>
          <cell r="D105">
            <v>1</v>
          </cell>
          <cell r="F105">
            <v>0</v>
          </cell>
          <cell r="G105">
            <v>0</v>
          </cell>
          <cell r="H105">
            <v>0</v>
          </cell>
          <cell r="I105">
            <v>0</v>
          </cell>
          <cell r="J105">
            <v>0</v>
          </cell>
          <cell r="K105">
            <v>0</v>
          </cell>
          <cell r="L105">
            <v>0</v>
          </cell>
          <cell r="M105">
            <v>0</v>
          </cell>
          <cell r="N105">
            <v>0</v>
          </cell>
          <cell r="O105">
            <v>0</v>
          </cell>
          <cell r="P105">
            <v>0</v>
          </cell>
          <cell r="Q105">
            <v>0</v>
          </cell>
          <cell r="S105">
            <v>1</v>
          </cell>
          <cell r="T105">
            <v>0</v>
          </cell>
          <cell r="U105">
            <v>-1</v>
          </cell>
        </row>
        <row r="106">
          <cell r="A106" t="str">
            <v xml:space="preserve">    Malta</v>
          </cell>
          <cell r="B106">
            <v>11</v>
          </cell>
          <cell r="C106">
            <v>9</v>
          </cell>
          <cell r="D106">
            <v>15</v>
          </cell>
          <cell r="F106">
            <v>2</v>
          </cell>
          <cell r="G106">
            <v>2</v>
          </cell>
          <cell r="H106">
            <v>4</v>
          </cell>
          <cell r="I106">
            <v>3</v>
          </cell>
          <cell r="J106">
            <v>1</v>
          </cell>
          <cell r="K106">
            <v>0</v>
          </cell>
          <cell r="L106">
            <v>12</v>
          </cell>
          <cell r="M106">
            <v>1</v>
          </cell>
          <cell r="N106">
            <v>0</v>
          </cell>
          <cell r="O106">
            <v>0</v>
          </cell>
          <cell r="P106">
            <v>4</v>
          </cell>
          <cell r="Q106">
            <v>1</v>
          </cell>
          <cell r="S106">
            <v>15</v>
          </cell>
          <cell r="T106">
            <v>30</v>
          </cell>
          <cell r="U106">
            <v>1</v>
          </cell>
        </row>
        <row r="107">
          <cell r="A107" t="str">
            <v xml:space="preserve">    Moldova</v>
          </cell>
          <cell r="B107">
            <v>1</v>
          </cell>
          <cell r="C107">
            <v>0</v>
          </cell>
          <cell r="D107">
            <v>0</v>
          </cell>
          <cell r="F107">
            <v>0</v>
          </cell>
          <cell r="G107">
            <v>0</v>
          </cell>
          <cell r="H107">
            <v>0</v>
          </cell>
          <cell r="I107">
            <v>0</v>
          </cell>
          <cell r="J107">
            <v>0</v>
          </cell>
          <cell r="K107">
            <v>0</v>
          </cell>
          <cell r="L107">
            <v>0</v>
          </cell>
          <cell r="M107">
            <v>0</v>
          </cell>
          <cell r="N107">
            <v>0</v>
          </cell>
          <cell r="O107">
            <v>0</v>
          </cell>
          <cell r="P107">
            <v>0</v>
          </cell>
          <cell r="Q107">
            <v>0</v>
          </cell>
          <cell r="S107">
            <v>0</v>
          </cell>
          <cell r="T107">
            <v>0</v>
          </cell>
          <cell r="U107">
            <v>0</v>
          </cell>
        </row>
        <row r="108">
          <cell r="A108" t="str">
            <v xml:space="preserve">    Monaco</v>
          </cell>
          <cell r="B108">
            <v>6</v>
          </cell>
          <cell r="C108">
            <v>14</v>
          </cell>
          <cell r="D108">
            <v>7</v>
          </cell>
          <cell r="F108">
            <v>0</v>
          </cell>
          <cell r="G108">
            <v>0</v>
          </cell>
          <cell r="H108">
            <v>0</v>
          </cell>
          <cell r="I108">
            <v>0</v>
          </cell>
          <cell r="J108">
            <v>0</v>
          </cell>
          <cell r="K108">
            <v>0</v>
          </cell>
          <cell r="L108">
            <v>0</v>
          </cell>
          <cell r="M108">
            <v>0</v>
          </cell>
          <cell r="N108">
            <v>0</v>
          </cell>
          <cell r="O108">
            <v>0</v>
          </cell>
          <cell r="P108">
            <v>0</v>
          </cell>
          <cell r="Q108">
            <v>0</v>
          </cell>
          <cell r="S108">
            <v>7</v>
          </cell>
          <cell r="T108">
            <v>0</v>
          </cell>
          <cell r="U108">
            <v>-1</v>
          </cell>
        </row>
        <row r="109">
          <cell r="A109" t="str">
            <v xml:space="preserve">    Netherlands</v>
          </cell>
          <cell r="B109">
            <v>473</v>
          </cell>
          <cell r="C109">
            <v>326</v>
          </cell>
          <cell r="D109">
            <v>292</v>
          </cell>
          <cell r="F109">
            <v>33</v>
          </cell>
          <cell r="G109">
            <v>20</v>
          </cell>
          <cell r="H109">
            <v>95</v>
          </cell>
          <cell r="I109">
            <v>9</v>
          </cell>
          <cell r="J109">
            <v>27</v>
          </cell>
          <cell r="K109">
            <v>13</v>
          </cell>
          <cell r="L109">
            <v>136</v>
          </cell>
          <cell r="M109">
            <v>16</v>
          </cell>
          <cell r="N109">
            <v>29</v>
          </cell>
          <cell r="O109">
            <v>17</v>
          </cell>
          <cell r="P109">
            <v>31</v>
          </cell>
          <cell r="Q109">
            <v>6</v>
          </cell>
          <cell r="S109">
            <v>292</v>
          </cell>
          <cell r="T109">
            <v>432</v>
          </cell>
          <cell r="U109">
            <v>0.47945205479452047</v>
          </cell>
        </row>
        <row r="110">
          <cell r="A110" t="str">
            <v xml:space="preserve">    Norway</v>
          </cell>
          <cell r="B110">
            <v>108</v>
          </cell>
          <cell r="C110">
            <v>252</v>
          </cell>
          <cell r="D110">
            <v>180</v>
          </cell>
          <cell r="F110">
            <v>15</v>
          </cell>
          <cell r="G110">
            <v>7</v>
          </cell>
          <cell r="H110">
            <v>5</v>
          </cell>
          <cell r="I110">
            <v>3</v>
          </cell>
          <cell r="J110">
            <v>9</v>
          </cell>
          <cell r="K110">
            <v>10</v>
          </cell>
          <cell r="L110">
            <v>7</v>
          </cell>
          <cell r="M110">
            <v>13</v>
          </cell>
          <cell r="N110">
            <v>22</v>
          </cell>
          <cell r="O110">
            <v>19</v>
          </cell>
          <cell r="P110">
            <v>12</v>
          </cell>
          <cell r="Q110">
            <v>17</v>
          </cell>
          <cell r="S110">
            <v>180</v>
          </cell>
          <cell r="T110">
            <v>139</v>
          </cell>
          <cell r="U110">
            <v>-0.22777777777777775</v>
          </cell>
        </row>
        <row r="111">
          <cell r="A111" t="str">
            <v xml:space="preserve">    Poland</v>
          </cell>
          <cell r="B111">
            <v>7</v>
          </cell>
          <cell r="C111">
            <v>10</v>
          </cell>
          <cell r="D111">
            <v>7</v>
          </cell>
          <cell r="F111">
            <v>3</v>
          </cell>
          <cell r="G111">
            <v>2</v>
          </cell>
          <cell r="H111">
            <v>1</v>
          </cell>
          <cell r="I111">
            <v>5</v>
          </cell>
          <cell r="J111">
            <v>2</v>
          </cell>
          <cell r="K111">
            <v>1</v>
          </cell>
          <cell r="L111">
            <v>1</v>
          </cell>
          <cell r="M111">
            <v>0</v>
          </cell>
          <cell r="N111">
            <v>4</v>
          </cell>
          <cell r="O111">
            <v>3</v>
          </cell>
          <cell r="P111">
            <v>1</v>
          </cell>
          <cell r="Q111">
            <v>0</v>
          </cell>
          <cell r="S111">
            <v>7</v>
          </cell>
          <cell r="T111">
            <v>23</v>
          </cell>
          <cell r="U111">
            <v>2.2857142857142856</v>
          </cell>
        </row>
        <row r="112">
          <cell r="A112" t="str">
            <v xml:space="preserve">    Portugal</v>
          </cell>
          <cell r="B112">
            <v>12</v>
          </cell>
          <cell r="C112">
            <v>26</v>
          </cell>
          <cell r="D112">
            <v>40</v>
          </cell>
          <cell r="F112">
            <v>5</v>
          </cell>
          <cell r="G112">
            <v>5</v>
          </cell>
          <cell r="H112">
            <v>5</v>
          </cell>
          <cell r="I112">
            <v>2</v>
          </cell>
          <cell r="J112">
            <v>4</v>
          </cell>
          <cell r="K112">
            <v>4</v>
          </cell>
          <cell r="L112">
            <v>1</v>
          </cell>
          <cell r="M112">
            <v>2</v>
          </cell>
          <cell r="N112">
            <v>5</v>
          </cell>
          <cell r="O112">
            <v>8</v>
          </cell>
          <cell r="P112">
            <v>1</v>
          </cell>
          <cell r="Q112">
            <v>2</v>
          </cell>
          <cell r="S112">
            <v>40</v>
          </cell>
          <cell r="T112">
            <v>44</v>
          </cell>
          <cell r="U112">
            <v>0.1</v>
          </cell>
        </row>
        <row r="113">
          <cell r="A113" t="str">
            <v xml:space="preserve">    Romania</v>
          </cell>
          <cell r="B113">
            <v>8</v>
          </cell>
          <cell r="C113">
            <v>2</v>
          </cell>
          <cell r="D113">
            <v>0</v>
          </cell>
          <cell r="F113">
            <v>0</v>
          </cell>
          <cell r="G113">
            <v>0</v>
          </cell>
          <cell r="H113">
            <v>0</v>
          </cell>
          <cell r="I113">
            <v>0</v>
          </cell>
          <cell r="J113">
            <v>0</v>
          </cell>
          <cell r="K113">
            <v>0</v>
          </cell>
          <cell r="L113">
            <v>0</v>
          </cell>
          <cell r="M113">
            <v>0</v>
          </cell>
          <cell r="N113">
            <v>0</v>
          </cell>
          <cell r="O113">
            <v>0</v>
          </cell>
          <cell r="P113">
            <v>0</v>
          </cell>
          <cell r="Q113">
            <v>0</v>
          </cell>
          <cell r="S113">
            <v>0</v>
          </cell>
          <cell r="T113">
            <v>0</v>
          </cell>
          <cell r="U113">
            <v>0</v>
          </cell>
        </row>
        <row r="114">
          <cell r="A114" t="str">
            <v xml:space="preserve">    Russia</v>
          </cell>
          <cell r="B114">
            <v>31</v>
          </cell>
          <cell r="C114">
            <v>56</v>
          </cell>
          <cell r="D114">
            <v>112</v>
          </cell>
          <cell r="F114">
            <v>12</v>
          </cell>
          <cell r="G114">
            <v>2</v>
          </cell>
          <cell r="H114">
            <v>4</v>
          </cell>
          <cell r="I114">
            <v>14</v>
          </cell>
          <cell r="J114">
            <v>11</v>
          </cell>
          <cell r="K114">
            <v>15</v>
          </cell>
          <cell r="L114">
            <v>3</v>
          </cell>
          <cell r="M114">
            <v>2</v>
          </cell>
          <cell r="N114">
            <v>6</v>
          </cell>
          <cell r="O114">
            <v>6</v>
          </cell>
          <cell r="P114">
            <v>1</v>
          </cell>
          <cell r="Q114">
            <v>1</v>
          </cell>
          <cell r="S114">
            <v>112</v>
          </cell>
          <cell r="T114">
            <v>77</v>
          </cell>
          <cell r="U114">
            <v>-0.3125</v>
          </cell>
        </row>
        <row r="115">
          <cell r="A115" t="str">
            <v xml:space="preserve">    Slovenia Republic</v>
          </cell>
          <cell r="B115">
            <v>0</v>
          </cell>
          <cell r="C115">
            <v>1</v>
          </cell>
          <cell r="D115">
            <v>0</v>
          </cell>
          <cell r="F115">
            <v>0</v>
          </cell>
          <cell r="G115">
            <v>0</v>
          </cell>
          <cell r="H115">
            <v>0</v>
          </cell>
          <cell r="I115">
            <v>0</v>
          </cell>
          <cell r="J115">
            <v>0</v>
          </cell>
          <cell r="K115">
            <v>0</v>
          </cell>
          <cell r="L115">
            <v>0</v>
          </cell>
          <cell r="M115">
            <v>0</v>
          </cell>
          <cell r="N115">
            <v>0</v>
          </cell>
          <cell r="O115">
            <v>0</v>
          </cell>
          <cell r="P115">
            <v>0</v>
          </cell>
          <cell r="Q115">
            <v>0</v>
          </cell>
          <cell r="S115">
            <v>0</v>
          </cell>
          <cell r="T115">
            <v>0</v>
          </cell>
          <cell r="U115">
            <v>0</v>
          </cell>
        </row>
        <row r="116">
          <cell r="A116" t="str">
            <v xml:space="preserve">    Spain</v>
          </cell>
          <cell r="B116">
            <v>1940</v>
          </cell>
          <cell r="C116">
            <v>1557</v>
          </cell>
          <cell r="D116">
            <v>1913</v>
          </cell>
          <cell r="F116">
            <v>167</v>
          </cell>
          <cell r="G116">
            <v>148</v>
          </cell>
          <cell r="H116">
            <v>119</v>
          </cell>
          <cell r="I116">
            <v>148</v>
          </cell>
          <cell r="J116">
            <v>196</v>
          </cell>
          <cell r="K116">
            <v>148</v>
          </cell>
          <cell r="L116">
            <v>165</v>
          </cell>
          <cell r="M116">
            <v>163</v>
          </cell>
          <cell r="N116">
            <v>171</v>
          </cell>
          <cell r="O116">
            <v>124</v>
          </cell>
          <cell r="P116">
            <v>117</v>
          </cell>
          <cell r="Q116">
            <v>117</v>
          </cell>
          <cell r="S116">
            <v>1913</v>
          </cell>
          <cell r="T116">
            <v>1783</v>
          </cell>
          <cell r="U116">
            <v>-6.7956089911134332E-2</v>
          </cell>
        </row>
        <row r="117">
          <cell r="A117" t="str">
            <v xml:space="preserve">    Sweden</v>
          </cell>
          <cell r="B117">
            <v>35</v>
          </cell>
          <cell r="C117">
            <v>26</v>
          </cell>
          <cell r="D117">
            <v>29</v>
          </cell>
          <cell r="F117">
            <v>20</v>
          </cell>
          <cell r="G117">
            <v>3</v>
          </cell>
          <cell r="H117">
            <v>6</v>
          </cell>
          <cell r="I117">
            <v>0</v>
          </cell>
          <cell r="J117">
            <v>2</v>
          </cell>
          <cell r="K117">
            <v>2</v>
          </cell>
          <cell r="L117">
            <v>4</v>
          </cell>
          <cell r="M117">
            <v>16</v>
          </cell>
          <cell r="N117">
            <v>3</v>
          </cell>
          <cell r="O117">
            <v>1</v>
          </cell>
          <cell r="P117">
            <v>1</v>
          </cell>
          <cell r="Q117">
            <v>1</v>
          </cell>
          <cell r="S117">
            <v>29</v>
          </cell>
          <cell r="T117">
            <v>59</v>
          </cell>
          <cell r="U117">
            <v>1.0344827586206895</v>
          </cell>
        </row>
        <row r="118">
          <cell r="A118" t="str">
            <v xml:space="preserve">    Switzerland</v>
          </cell>
          <cell r="B118">
            <v>312</v>
          </cell>
          <cell r="C118">
            <v>312</v>
          </cell>
          <cell r="D118">
            <v>306</v>
          </cell>
          <cell r="F118">
            <v>41</v>
          </cell>
          <cell r="G118">
            <v>20</v>
          </cell>
          <cell r="H118">
            <v>11</v>
          </cell>
          <cell r="I118">
            <v>5</v>
          </cell>
          <cell r="J118">
            <v>22</v>
          </cell>
          <cell r="K118">
            <v>28</v>
          </cell>
          <cell r="L118">
            <v>16</v>
          </cell>
          <cell r="M118">
            <v>38</v>
          </cell>
          <cell r="N118">
            <v>15</v>
          </cell>
          <cell r="O118">
            <v>20</v>
          </cell>
          <cell r="P118">
            <v>9</v>
          </cell>
          <cell r="Q118">
            <v>14</v>
          </cell>
          <cell r="S118">
            <v>298</v>
          </cell>
          <cell r="T118">
            <v>239</v>
          </cell>
          <cell r="U118">
            <v>-0.19798657718120805</v>
          </cell>
        </row>
        <row r="119">
          <cell r="A119" t="str">
            <v xml:space="preserve">    Turkey</v>
          </cell>
          <cell r="B119">
            <v>41</v>
          </cell>
          <cell r="C119">
            <v>39</v>
          </cell>
          <cell r="D119">
            <v>121</v>
          </cell>
          <cell r="F119">
            <v>11</v>
          </cell>
          <cell r="G119">
            <v>5</v>
          </cell>
          <cell r="H119">
            <v>1</v>
          </cell>
          <cell r="I119">
            <v>0</v>
          </cell>
          <cell r="J119">
            <v>3</v>
          </cell>
          <cell r="K119">
            <v>1</v>
          </cell>
          <cell r="L119">
            <v>41</v>
          </cell>
          <cell r="M119">
            <v>28</v>
          </cell>
          <cell r="N119">
            <v>20</v>
          </cell>
          <cell r="O119">
            <v>37</v>
          </cell>
          <cell r="P119">
            <v>38</v>
          </cell>
          <cell r="Q119">
            <v>16</v>
          </cell>
          <cell r="S119">
            <v>129</v>
          </cell>
          <cell r="T119">
            <v>201</v>
          </cell>
          <cell r="U119">
            <v>0.55813953488372103</v>
          </cell>
        </row>
        <row r="120">
          <cell r="A120" t="str">
            <v xml:space="preserve">    United Kingdom</v>
          </cell>
          <cell r="B120">
            <v>502</v>
          </cell>
          <cell r="C120">
            <v>1918</v>
          </cell>
          <cell r="D120">
            <v>4867</v>
          </cell>
          <cell r="F120">
            <v>949</v>
          </cell>
          <cell r="G120">
            <v>1008</v>
          </cell>
          <cell r="H120">
            <v>809</v>
          </cell>
          <cell r="I120">
            <v>1284</v>
          </cell>
          <cell r="J120">
            <v>971</v>
          </cell>
          <cell r="K120">
            <v>897</v>
          </cell>
          <cell r="L120">
            <v>739</v>
          </cell>
          <cell r="M120">
            <v>728</v>
          </cell>
          <cell r="N120">
            <v>823</v>
          </cell>
          <cell r="O120">
            <v>685</v>
          </cell>
          <cell r="P120">
            <v>1083</v>
          </cell>
          <cell r="Q120">
            <v>744</v>
          </cell>
          <cell r="S120">
            <v>4867</v>
          </cell>
          <cell r="T120">
            <v>10720</v>
          </cell>
          <cell r="U120">
            <v>1.2025888637764535</v>
          </cell>
        </row>
        <row r="121">
          <cell r="A121" t="str">
            <v xml:space="preserve">    - England</v>
          </cell>
          <cell r="B121">
            <v>491</v>
          </cell>
          <cell r="C121">
            <v>1896</v>
          </cell>
          <cell r="D121">
            <v>4834</v>
          </cell>
          <cell r="F121">
            <v>944</v>
          </cell>
          <cell r="G121">
            <v>1008</v>
          </cell>
          <cell r="H121">
            <v>809</v>
          </cell>
          <cell r="I121">
            <v>1277</v>
          </cell>
          <cell r="J121">
            <v>966</v>
          </cell>
          <cell r="K121">
            <v>895</v>
          </cell>
          <cell r="L121">
            <v>738</v>
          </cell>
          <cell r="M121">
            <v>727</v>
          </cell>
          <cell r="N121">
            <v>823</v>
          </cell>
          <cell r="O121">
            <v>685</v>
          </cell>
          <cell r="P121">
            <v>1080</v>
          </cell>
          <cell r="Q121">
            <v>743</v>
          </cell>
          <cell r="S121">
            <v>4834</v>
          </cell>
          <cell r="T121">
            <v>10695</v>
          </cell>
          <cell r="U121">
            <v>1.212453454695904</v>
          </cell>
        </row>
        <row r="122">
          <cell r="A122" t="str">
            <v xml:space="preserve">    - Northern Ireland</v>
          </cell>
          <cell r="B122">
            <v>7</v>
          </cell>
          <cell r="C122">
            <v>22</v>
          </cell>
          <cell r="D122">
            <v>21</v>
          </cell>
          <cell r="F122">
            <v>0</v>
          </cell>
          <cell r="G122">
            <v>0</v>
          </cell>
          <cell r="H122">
            <v>0</v>
          </cell>
          <cell r="I122">
            <v>0</v>
          </cell>
          <cell r="J122">
            <v>0</v>
          </cell>
          <cell r="K122">
            <v>0</v>
          </cell>
          <cell r="L122">
            <v>0</v>
          </cell>
          <cell r="M122">
            <v>0</v>
          </cell>
          <cell r="N122">
            <v>0</v>
          </cell>
          <cell r="O122">
            <v>0</v>
          </cell>
          <cell r="P122">
            <v>0</v>
          </cell>
          <cell r="Q122">
            <v>0</v>
          </cell>
          <cell r="S122">
            <v>21</v>
          </cell>
          <cell r="T122">
            <v>0</v>
          </cell>
          <cell r="U122">
            <v>-1</v>
          </cell>
        </row>
        <row r="123">
          <cell r="A123" t="str">
            <v xml:space="preserve">    - Scotland</v>
          </cell>
          <cell r="B123">
            <v>4</v>
          </cell>
          <cell r="C123">
            <v>0</v>
          </cell>
          <cell r="D123">
            <v>12</v>
          </cell>
          <cell r="F123">
            <v>5</v>
          </cell>
          <cell r="G123">
            <v>0</v>
          </cell>
          <cell r="H123">
            <v>0</v>
          </cell>
          <cell r="I123">
            <v>7</v>
          </cell>
          <cell r="J123">
            <v>5</v>
          </cell>
          <cell r="K123">
            <v>2</v>
          </cell>
          <cell r="L123">
            <v>1</v>
          </cell>
          <cell r="M123">
            <v>1</v>
          </cell>
          <cell r="N123">
            <v>0</v>
          </cell>
          <cell r="O123">
            <v>0</v>
          </cell>
          <cell r="P123">
            <v>3</v>
          </cell>
          <cell r="Q123">
            <v>1</v>
          </cell>
          <cell r="S123">
            <v>12</v>
          </cell>
          <cell r="T123">
            <v>25</v>
          </cell>
          <cell r="U123">
            <v>1.0833333333333335</v>
          </cell>
        </row>
        <row r="124">
          <cell r="A124" t="str">
            <v xml:space="preserve">    Yugoslavia</v>
          </cell>
          <cell r="B124">
            <v>2</v>
          </cell>
          <cell r="C124">
            <v>0</v>
          </cell>
          <cell r="D124">
            <v>0</v>
          </cell>
          <cell r="F124">
            <v>0</v>
          </cell>
          <cell r="G124">
            <v>0</v>
          </cell>
          <cell r="H124">
            <v>0</v>
          </cell>
          <cell r="I124">
            <v>0</v>
          </cell>
          <cell r="J124">
            <v>0</v>
          </cell>
          <cell r="K124">
            <v>0</v>
          </cell>
          <cell r="L124">
            <v>0</v>
          </cell>
          <cell r="M124">
            <v>0</v>
          </cell>
          <cell r="N124">
            <v>0</v>
          </cell>
          <cell r="O124">
            <v>0</v>
          </cell>
          <cell r="P124">
            <v>0</v>
          </cell>
          <cell r="Q124">
            <v>0</v>
          </cell>
          <cell r="S124">
            <v>0</v>
          </cell>
          <cell r="T124">
            <v>0</v>
          </cell>
          <cell r="U124">
            <v>0</v>
          </cell>
        </row>
        <row r="127">
          <cell r="A127" t="str">
            <v>PHILIPPINE OVERSEAS EMPLOYMENT ADMINISTRATION</v>
          </cell>
        </row>
        <row r="128">
          <cell r="A128" t="str">
            <v>Deployed Landbased Overseas Filipino Workers by Destination</v>
          </cell>
        </row>
        <row r="132">
          <cell r="B132">
            <v>1998</v>
          </cell>
          <cell r="C132">
            <v>1999</v>
          </cell>
          <cell r="D132">
            <v>2000</v>
          </cell>
          <cell r="F132">
            <v>36892</v>
          </cell>
          <cell r="G132">
            <v>36923</v>
          </cell>
          <cell r="H132">
            <v>36951</v>
          </cell>
          <cell r="I132">
            <v>36982</v>
          </cell>
          <cell r="J132">
            <v>37012</v>
          </cell>
          <cell r="K132">
            <v>37043</v>
          </cell>
          <cell r="L132">
            <v>37073</v>
          </cell>
          <cell r="M132">
            <v>37104</v>
          </cell>
          <cell r="N132">
            <v>37135</v>
          </cell>
          <cell r="O132">
            <v>37165</v>
          </cell>
          <cell r="P132">
            <v>37196</v>
          </cell>
          <cell r="Q132">
            <v>37226</v>
          </cell>
          <cell r="S132" t="str">
            <v xml:space="preserve">     2000</v>
          </cell>
          <cell r="T132" t="str">
            <v xml:space="preserve">     2001</v>
          </cell>
          <cell r="U132" t="str">
            <v>% Change</v>
          </cell>
        </row>
        <row r="134">
          <cell r="A134" t="str">
            <v>AMERICAS</v>
          </cell>
          <cell r="B134">
            <v>9152</v>
          </cell>
          <cell r="C134">
            <v>9045</v>
          </cell>
          <cell r="D134">
            <v>7624</v>
          </cell>
          <cell r="F134">
            <v>1274</v>
          </cell>
          <cell r="G134">
            <v>825</v>
          </cell>
          <cell r="H134">
            <v>793</v>
          </cell>
          <cell r="I134">
            <v>733</v>
          </cell>
          <cell r="J134">
            <v>851</v>
          </cell>
          <cell r="K134">
            <v>934</v>
          </cell>
          <cell r="L134">
            <v>965</v>
          </cell>
          <cell r="M134">
            <v>1114</v>
          </cell>
          <cell r="N134">
            <v>795</v>
          </cell>
          <cell r="O134">
            <v>983</v>
          </cell>
          <cell r="P134">
            <v>697</v>
          </cell>
          <cell r="Q134">
            <v>715</v>
          </cell>
          <cell r="S134">
            <v>7624</v>
          </cell>
          <cell r="T134">
            <v>10679</v>
          </cell>
          <cell r="U134">
            <v>0.40070828961175242</v>
          </cell>
        </row>
        <row r="135">
          <cell r="A135" t="str">
            <v xml:space="preserve">    Antigua</v>
          </cell>
          <cell r="B135">
            <v>9</v>
          </cell>
          <cell r="C135">
            <v>0</v>
          </cell>
          <cell r="D135">
            <v>0</v>
          </cell>
          <cell r="F135">
            <v>0</v>
          </cell>
          <cell r="G135">
            <v>0</v>
          </cell>
          <cell r="H135">
            <v>0</v>
          </cell>
          <cell r="I135">
            <v>0</v>
          </cell>
          <cell r="J135">
            <v>0</v>
          </cell>
          <cell r="K135">
            <v>0</v>
          </cell>
          <cell r="L135">
            <v>2</v>
          </cell>
          <cell r="M135">
            <v>0</v>
          </cell>
          <cell r="N135">
            <v>0</v>
          </cell>
          <cell r="O135">
            <v>0</v>
          </cell>
          <cell r="P135">
            <v>0</v>
          </cell>
          <cell r="Q135">
            <v>0</v>
          </cell>
          <cell r="S135">
            <v>0</v>
          </cell>
          <cell r="T135">
            <v>2</v>
          </cell>
          <cell r="U135">
            <v>0</v>
          </cell>
        </row>
        <row r="136">
          <cell r="A136" t="str">
            <v xml:space="preserve">    Argentina</v>
          </cell>
          <cell r="B136">
            <v>23</v>
          </cell>
          <cell r="C136">
            <v>41</v>
          </cell>
          <cell r="D136">
            <v>40</v>
          </cell>
          <cell r="F136">
            <v>1</v>
          </cell>
          <cell r="G136">
            <v>0</v>
          </cell>
          <cell r="H136">
            <v>0</v>
          </cell>
          <cell r="I136">
            <v>1</v>
          </cell>
          <cell r="J136">
            <v>0</v>
          </cell>
          <cell r="K136">
            <v>5</v>
          </cell>
          <cell r="L136">
            <v>13</v>
          </cell>
          <cell r="M136">
            <v>3</v>
          </cell>
          <cell r="N136">
            <v>1</v>
          </cell>
          <cell r="O136">
            <v>0</v>
          </cell>
          <cell r="P136">
            <v>0</v>
          </cell>
          <cell r="Q136">
            <v>10</v>
          </cell>
          <cell r="S136">
            <v>40</v>
          </cell>
          <cell r="T136">
            <v>34</v>
          </cell>
          <cell r="U136">
            <v>-0.15</v>
          </cell>
        </row>
        <row r="137">
          <cell r="A137" t="str">
            <v xml:space="preserve">    Armenia</v>
          </cell>
          <cell r="B137">
            <v>0</v>
          </cell>
          <cell r="C137">
            <v>1</v>
          </cell>
          <cell r="D137">
            <v>0</v>
          </cell>
          <cell r="F137">
            <v>0</v>
          </cell>
          <cell r="G137">
            <v>0</v>
          </cell>
          <cell r="H137">
            <v>0</v>
          </cell>
          <cell r="I137">
            <v>0</v>
          </cell>
          <cell r="J137">
            <v>0</v>
          </cell>
          <cell r="K137">
            <v>0</v>
          </cell>
          <cell r="L137">
            <v>0</v>
          </cell>
          <cell r="M137">
            <v>0</v>
          </cell>
          <cell r="N137">
            <v>0</v>
          </cell>
          <cell r="O137">
            <v>0</v>
          </cell>
          <cell r="P137">
            <v>0</v>
          </cell>
          <cell r="Q137">
            <v>0</v>
          </cell>
          <cell r="S137">
            <v>0</v>
          </cell>
          <cell r="T137">
            <v>0</v>
          </cell>
          <cell r="U137">
            <v>0</v>
          </cell>
        </row>
        <row r="138">
          <cell r="A138" t="str">
            <v xml:space="preserve">    Aruba</v>
          </cell>
          <cell r="B138">
            <v>792</v>
          </cell>
          <cell r="C138">
            <v>1428</v>
          </cell>
          <cell r="D138">
            <v>168</v>
          </cell>
          <cell r="F138">
            <v>5</v>
          </cell>
          <cell r="G138">
            <v>1</v>
          </cell>
          <cell r="H138">
            <v>2</v>
          </cell>
          <cell r="I138">
            <v>7</v>
          </cell>
          <cell r="J138">
            <v>22</v>
          </cell>
          <cell r="K138">
            <v>26</v>
          </cell>
          <cell r="L138">
            <v>15</v>
          </cell>
          <cell r="M138">
            <v>7</v>
          </cell>
          <cell r="N138">
            <v>7</v>
          </cell>
          <cell r="O138">
            <v>11</v>
          </cell>
          <cell r="P138">
            <v>11</v>
          </cell>
          <cell r="Q138">
            <v>5</v>
          </cell>
          <cell r="S138">
            <v>168</v>
          </cell>
          <cell r="T138">
            <v>119</v>
          </cell>
          <cell r="U138">
            <v>-0.29166666666666663</v>
          </cell>
        </row>
        <row r="139">
          <cell r="A139" t="str">
            <v xml:space="preserve">    Bahamas</v>
          </cell>
          <cell r="B139">
            <v>22</v>
          </cell>
          <cell r="C139">
            <v>32</v>
          </cell>
          <cell r="D139">
            <v>41</v>
          </cell>
          <cell r="F139">
            <v>4</v>
          </cell>
          <cell r="G139">
            <v>7</v>
          </cell>
          <cell r="H139">
            <v>6</v>
          </cell>
          <cell r="I139">
            <v>13</v>
          </cell>
          <cell r="J139">
            <v>10</v>
          </cell>
          <cell r="K139">
            <v>13</v>
          </cell>
          <cell r="L139">
            <v>3</v>
          </cell>
          <cell r="M139">
            <v>12</v>
          </cell>
          <cell r="N139">
            <v>17</v>
          </cell>
          <cell r="O139">
            <v>28</v>
          </cell>
          <cell r="P139">
            <v>6</v>
          </cell>
          <cell r="Q139">
            <v>9</v>
          </cell>
          <cell r="S139">
            <v>41</v>
          </cell>
          <cell r="T139">
            <v>128</v>
          </cell>
          <cell r="U139">
            <v>2.1219512195121952</v>
          </cell>
        </row>
        <row r="140">
          <cell r="A140" t="str">
            <v xml:space="preserve">    Barbados</v>
          </cell>
          <cell r="B140">
            <v>0</v>
          </cell>
          <cell r="C140">
            <v>0</v>
          </cell>
          <cell r="D140">
            <v>50</v>
          </cell>
          <cell r="F140">
            <v>36</v>
          </cell>
          <cell r="G140">
            <v>0</v>
          </cell>
          <cell r="H140">
            <v>0</v>
          </cell>
          <cell r="I140">
            <v>0</v>
          </cell>
          <cell r="J140">
            <v>0</v>
          </cell>
          <cell r="K140">
            <v>0</v>
          </cell>
          <cell r="L140">
            <v>0</v>
          </cell>
          <cell r="M140">
            <v>0</v>
          </cell>
          <cell r="N140">
            <v>0</v>
          </cell>
          <cell r="O140">
            <v>0</v>
          </cell>
          <cell r="P140">
            <v>0</v>
          </cell>
          <cell r="Q140">
            <v>0</v>
          </cell>
          <cell r="S140">
            <v>50</v>
          </cell>
          <cell r="T140">
            <v>36</v>
          </cell>
          <cell r="U140">
            <v>-0.28000000000000003</v>
          </cell>
        </row>
        <row r="141">
          <cell r="A141" t="str">
            <v xml:space="preserve">    Belize</v>
          </cell>
          <cell r="B141">
            <v>0</v>
          </cell>
          <cell r="C141">
            <v>56</v>
          </cell>
          <cell r="D141">
            <v>0</v>
          </cell>
          <cell r="F141">
            <v>0</v>
          </cell>
          <cell r="G141">
            <v>0</v>
          </cell>
          <cell r="H141">
            <v>0</v>
          </cell>
          <cell r="I141">
            <v>0</v>
          </cell>
          <cell r="J141">
            <v>0</v>
          </cell>
          <cell r="K141">
            <v>0</v>
          </cell>
          <cell r="L141">
            <v>0</v>
          </cell>
          <cell r="M141">
            <v>0</v>
          </cell>
          <cell r="N141">
            <v>0</v>
          </cell>
          <cell r="O141">
            <v>0</v>
          </cell>
          <cell r="P141">
            <v>0</v>
          </cell>
          <cell r="Q141">
            <v>0</v>
          </cell>
          <cell r="S141">
            <v>0</v>
          </cell>
          <cell r="T141">
            <v>0</v>
          </cell>
          <cell r="U141">
            <v>0</v>
          </cell>
        </row>
        <row r="142">
          <cell r="A142" t="str">
            <v xml:space="preserve">    Bermuda</v>
          </cell>
          <cell r="B142">
            <v>177</v>
          </cell>
          <cell r="C142">
            <v>128</v>
          </cell>
          <cell r="D142">
            <v>239</v>
          </cell>
          <cell r="F142">
            <v>3</v>
          </cell>
          <cell r="G142">
            <v>48</v>
          </cell>
          <cell r="H142">
            <v>48</v>
          </cell>
          <cell r="I142">
            <v>4</v>
          </cell>
          <cell r="J142">
            <v>23</v>
          </cell>
          <cell r="K142">
            <v>8</v>
          </cell>
          <cell r="L142">
            <v>11</v>
          </cell>
          <cell r="M142">
            <v>9</v>
          </cell>
          <cell r="N142">
            <v>15</v>
          </cell>
          <cell r="O142">
            <v>9</v>
          </cell>
          <cell r="P142">
            <v>16</v>
          </cell>
          <cell r="Q142">
            <v>2</v>
          </cell>
          <cell r="S142">
            <v>239</v>
          </cell>
          <cell r="T142">
            <v>196</v>
          </cell>
          <cell r="U142">
            <v>-0.17991631799163177</v>
          </cell>
        </row>
        <row r="143">
          <cell r="A143" t="str">
            <v xml:space="preserve">    Brazil</v>
          </cell>
          <cell r="B143">
            <v>19</v>
          </cell>
          <cell r="C143">
            <v>35</v>
          </cell>
          <cell r="D143">
            <v>61</v>
          </cell>
          <cell r="F143">
            <v>6</v>
          </cell>
          <cell r="G143">
            <v>3</v>
          </cell>
          <cell r="H143">
            <v>2</v>
          </cell>
          <cell r="I143">
            <v>12</v>
          </cell>
          <cell r="J143">
            <v>2</v>
          </cell>
          <cell r="K143">
            <v>3</v>
          </cell>
          <cell r="L143">
            <v>0</v>
          </cell>
          <cell r="M143">
            <v>3</v>
          </cell>
          <cell r="N143">
            <v>3</v>
          </cell>
          <cell r="O143">
            <v>3</v>
          </cell>
          <cell r="P143">
            <v>1</v>
          </cell>
          <cell r="Q143">
            <v>3</v>
          </cell>
          <cell r="S143">
            <v>61</v>
          </cell>
          <cell r="T143">
            <v>41</v>
          </cell>
          <cell r="U143">
            <v>-0.32786885245901642</v>
          </cell>
        </row>
        <row r="144">
          <cell r="A144" t="str">
            <v xml:space="preserve">    Canada</v>
          </cell>
          <cell r="B144">
            <v>1957</v>
          </cell>
          <cell r="C144">
            <v>2020</v>
          </cell>
          <cell r="D144">
            <v>1915</v>
          </cell>
          <cell r="F144">
            <v>305</v>
          </cell>
          <cell r="G144">
            <v>347</v>
          </cell>
          <cell r="H144">
            <v>278</v>
          </cell>
          <cell r="I144">
            <v>216</v>
          </cell>
          <cell r="J144">
            <v>293</v>
          </cell>
          <cell r="K144">
            <v>263</v>
          </cell>
          <cell r="L144">
            <v>283</v>
          </cell>
          <cell r="M144">
            <v>281</v>
          </cell>
          <cell r="N144">
            <v>273</v>
          </cell>
          <cell r="O144">
            <v>184</v>
          </cell>
          <cell r="P144">
            <v>217</v>
          </cell>
          <cell r="Q144">
            <v>192</v>
          </cell>
          <cell r="S144">
            <v>1915</v>
          </cell>
          <cell r="T144">
            <v>3132</v>
          </cell>
          <cell r="U144">
            <v>0.63550913838120104</v>
          </cell>
        </row>
        <row r="145">
          <cell r="A145" t="str">
            <v xml:space="preserve">    Caribbean (unsp.) </v>
          </cell>
          <cell r="B145">
            <v>0</v>
          </cell>
          <cell r="C145">
            <v>0</v>
          </cell>
          <cell r="D145">
            <v>2</v>
          </cell>
          <cell r="F145">
            <v>0</v>
          </cell>
          <cell r="G145">
            <v>0</v>
          </cell>
          <cell r="H145">
            <v>0</v>
          </cell>
          <cell r="I145">
            <v>0</v>
          </cell>
          <cell r="J145">
            <v>14</v>
          </cell>
          <cell r="K145">
            <v>0</v>
          </cell>
          <cell r="L145">
            <v>5</v>
          </cell>
          <cell r="M145">
            <v>0</v>
          </cell>
          <cell r="N145">
            <v>0</v>
          </cell>
          <cell r="O145">
            <v>0</v>
          </cell>
          <cell r="P145">
            <v>0</v>
          </cell>
          <cell r="Q145">
            <v>0</v>
          </cell>
          <cell r="S145">
            <v>2</v>
          </cell>
          <cell r="T145">
            <v>19</v>
          </cell>
          <cell r="U145">
            <v>8.5</v>
          </cell>
        </row>
        <row r="146">
          <cell r="A146" t="str">
            <v xml:space="preserve">    Cayman Is.</v>
          </cell>
          <cell r="B146">
            <v>200</v>
          </cell>
          <cell r="C146">
            <v>278</v>
          </cell>
          <cell r="D146">
            <v>352</v>
          </cell>
          <cell r="F146">
            <v>44</v>
          </cell>
          <cell r="G146">
            <v>20</v>
          </cell>
          <cell r="H146">
            <v>33</v>
          </cell>
          <cell r="I146">
            <v>44</v>
          </cell>
          <cell r="J146">
            <v>38</v>
          </cell>
          <cell r="K146">
            <v>54</v>
          </cell>
          <cell r="L146">
            <v>48</v>
          </cell>
          <cell r="M146">
            <v>73</v>
          </cell>
          <cell r="N146">
            <v>44</v>
          </cell>
          <cell r="O146">
            <v>61</v>
          </cell>
          <cell r="P146">
            <v>65</v>
          </cell>
          <cell r="Q146">
            <v>121</v>
          </cell>
          <cell r="S146">
            <v>352</v>
          </cell>
          <cell r="T146">
            <v>645</v>
          </cell>
          <cell r="U146">
            <v>0.83238636363636354</v>
          </cell>
        </row>
        <row r="147">
          <cell r="A147" t="str">
            <v xml:space="preserve">    Chile</v>
          </cell>
          <cell r="B147">
            <v>34</v>
          </cell>
          <cell r="C147">
            <v>5</v>
          </cell>
          <cell r="D147">
            <v>1</v>
          </cell>
          <cell r="F147">
            <v>0</v>
          </cell>
          <cell r="G147">
            <v>0</v>
          </cell>
          <cell r="H147">
            <v>0</v>
          </cell>
          <cell r="I147">
            <v>0</v>
          </cell>
          <cell r="J147">
            <v>0</v>
          </cell>
          <cell r="K147">
            <v>0</v>
          </cell>
          <cell r="L147">
            <v>0</v>
          </cell>
          <cell r="M147">
            <v>1</v>
          </cell>
          <cell r="N147">
            <v>0</v>
          </cell>
          <cell r="O147">
            <v>0</v>
          </cell>
          <cell r="P147">
            <v>0</v>
          </cell>
          <cell r="Q147">
            <v>0</v>
          </cell>
          <cell r="S147">
            <v>1</v>
          </cell>
          <cell r="T147">
            <v>1</v>
          </cell>
          <cell r="U147">
            <v>0</v>
          </cell>
        </row>
        <row r="148">
          <cell r="A148" t="str">
            <v xml:space="preserve">    Colombia</v>
          </cell>
          <cell r="B148">
            <v>3</v>
          </cell>
          <cell r="C148">
            <v>1</v>
          </cell>
          <cell r="D148">
            <v>7</v>
          </cell>
          <cell r="F148">
            <v>0</v>
          </cell>
          <cell r="G148">
            <v>0</v>
          </cell>
          <cell r="H148">
            <v>0</v>
          </cell>
          <cell r="I148">
            <v>0</v>
          </cell>
          <cell r="J148">
            <v>0</v>
          </cell>
          <cell r="K148">
            <v>1</v>
          </cell>
          <cell r="L148">
            <v>0</v>
          </cell>
          <cell r="M148">
            <v>0</v>
          </cell>
          <cell r="N148">
            <v>0</v>
          </cell>
          <cell r="O148">
            <v>0</v>
          </cell>
          <cell r="P148">
            <v>0</v>
          </cell>
          <cell r="Q148">
            <v>0</v>
          </cell>
          <cell r="S148">
            <v>7</v>
          </cell>
          <cell r="T148">
            <v>1</v>
          </cell>
          <cell r="U148">
            <v>-0.85714285714285721</v>
          </cell>
        </row>
        <row r="149">
          <cell r="A149" t="str">
            <v xml:space="preserve">    Costa Rica</v>
          </cell>
          <cell r="B149">
            <v>2</v>
          </cell>
          <cell r="C149">
            <v>11</v>
          </cell>
          <cell r="D149">
            <v>1</v>
          </cell>
          <cell r="F149">
            <v>0</v>
          </cell>
          <cell r="G149">
            <v>0</v>
          </cell>
          <cell r="H149">
            <v>1</v>
          </cell>
          <cell r="I149">
            <v>0</v>
          </cell>
          <cell r="J149">
            <v>0</v>
          </cell>
          <cell r="K149">
            <v>23</v>
          </cell>
          <cell r="L149">
            <v>0</v>
          </cell>
          <cell r="M149">
            <v>0</v>
          </cell>
          <cell r="N149">
            <v>2</v>
          </cell>
          <cell r="O149">
            <v>0</v>
          </cell>
          <cell r="P149">
            <v>0</v>
          </cell>
          <cell r="Q149">
            <v>0</v>
          </cell>
          <cell r="S149">
            <v>1</v>
          </cell>
          <cell r="T149">
            <v>26</v>
          </cell>
          <cell r="U149">
            <v>0</v>
          </cell>
        </row>
        <row r="150">
          <cell r="A150" t="str">
            <v xml:space="preserve">    Cuba</v>
          </cell>
          <cell r="B150">
            <v>314</v>
          </cell>
          <cell r="C150">
            <v>299</v>
          </cell>
          <cell r="D150">
            <v>319</v>
          </cell>
          <cell r="F150">
            <v>44</v>
          </cell>
          <cell r="G150">
            <v>31</v>
          </cell>
          <cell r="H150">
            <v>17</v>
          </cell>
          <cell r="I150">
            <v>10</v>
          </cell>
          <cell r="J150">
            <v>0</v>
          </cell>
          <cell r="K150">
            <v>1</v>
          </cell>
          <cell r="L150">
            <v>10</v>
          </cell>
          <cell r="M150">
            <v>30</v>
          </cell>
          <cell r="N150">
            <v>21</v>
          </cell>
          <cell r="O150">
            <v>27</v>
          </cell>
          <cell r="P150">
            <v>9</v>
          </cell>
          <cell r="Q150">
            <v>16</v>
          </cell>
          <cell r="S150">
            <v>319</v>
          </cell>
          <cell r="T150">
            <v>216</v>
          </cell>
          <cell r="U150">
            <v>-0.32288401253918497</v>
          </cell>
        </row>
        <row r="151">
          <cell r="A151" t="str">
            <v xml:space="preserve">    Diego Garcia</v>
          </cell>
          <cell r="B151">
            <v>1444</v>
          </cell>
          <cell r="C151">
            <v>673</v>
          </cell>
          <cell r="D151">
            <v>306</v>
          </cell>
          <cell r="F151">
            <v>13</v>
          </cell>
          <cell r="G151">
            <v>9</v>
          </cell>
          <cell r="H151">
            <v>5</v>
          </cell>
          <cell r="I151">
            <v>20</v>
          </cell>
          <cell r="J151">
            <v>2</v>
          </cell>
          <cell r="K151">
            <v>17</v>
          </cell>
          <cell r="L151">
            <v>32</v>
          </cell>
          <cell r="M151">
            <v>238</v>
          </cell>
          <cell r="N151">
            <v>9</v>
          </cell>
          <cell r="O151">
            <v>282</v>
          </cell>
          <cell r="P151">
            <v>82</v>
          </cell>
          <cell r="Q151">
            <v>17</v>
          </cell>
          <cell r="S151">
            <v>306</v>
          </cell>
          <cell r="T151">
            <v>726</v>
          </cell>
          <cell r="U151">
            <v>1.3725490196078431</v>
          </cell>
        </row>
        <row r="152">
          <cell r="A152" t="str">
            <v xml:space="preserve">    Dominica</v>
          </cell>
          <cell r="B152">
            <v>1</v>
          </cell>
          <cell r="C152">
            <v>0</v>
          </cell>
          <cell r="D152">
            <v>0</v>
          </cell>
          <cell r="F152">
            <v>0</v>
          </cell>
          <cell r="G152">
            <v>0</v>
          </cell>
          <cell r="H152">
            <v>0</v>
          </cell>
          <cell r="I152">
            <v>0</v>
          </cell>
          <cell r="J152">
            <v>0</v>
          </cell>
          <cell r="K152">
            <v>0</v>
          </cell>
          <cell r="L152">
            <v>0</v>
          </cell>
          <cell r="M152">
            <v>0</v>
          </cell>
          <cell r="N152">
            <v>0</v>
          </cell>
          <cell r="O152">
            <v>0</v>
          </cell>
          <cell r="P152">
            <v>0</v>
          </cell>
          <cell r="Q152">
            <v>0</v>
          </cell>
          <cell r="S152">
            <v>0</v>
          </cell>
          <cell r="T152">
            <v>0</v>
          </cell>
          <cell r="U152">
            <v>0</v>
          </cell>
        </row>
        <row r="153">
          <cell r="A153" t="str">
            <v xml:space="preserve">    Dominican Republic</v>
          </cell>
          <cell r="B153">
            <v>7</v>
          </cell>
          <cell r="C153">
            <v>4</v>
          </cell>
          <cell r="D153">
            <v>1</v>
          </cell>
          <cell r="F153">
            <v>3</v>
          </cell>
          <cell r="G153">
            <v>0</v>
          </cell>
          <cell r="H153">
            <v>0</v>
          </cell>
          <cell r="I153">
            <v>0</v>
          </cell>
          <cell r="J153">
            <v>0</v>
          </cell>
          <cell r="K153">
            <v>3</v>
          </cell>
          <cell r="L153">
            <v>0</v>
          </cell>
          <cell r="M153">
            <v>0</v>
          </cell>
          <cell r="N153">
            <v>0</v>
          </cell>
          <cell r="O153">
            <v>0</v>
          </cell>
          <cell r="P153">
            <v>0</v>
          </cell>
          <cell r="Q153">
            <v>1</v>
          </cell>
          <cell r="S153">
            <v>1</v>
          </cell>
          <cell r="T153">
            <v>7</v>
          </cell>
          <cell r="U153">
            <v>6</v>
          </cell>
        </row>
        <row r="154">
          <cell r="A154" t="str">
            <v xml:space="preserve">    Ecuador</v>
          </cell>
          <cell r="B154">
            <v>0</v>
          </cell>
          <cell r="C154">
            <v>4</v>
          </cell>
          <cell r="D154">
            <v>1</v>
          </cell>
          <cell r="F154">
            <v>0</v>
          </cell>
          <cell r="G154">
            <v>0</v>
          </cell>
          <cell r="H154">
            <v>0</v>
          </cell>
          <cell r="I154">
            <v>0</v>
          </cell>
          <cell r="J154">
            <v>0</v>
          </cell>
          <cell r="K154">
            <v>0</v>
          </cell>
          <cell r="L154">
            <v>0</v>
          </cell>
          <cell r="M154">
            <v>0</v>
          </cell>
          <cell r="N154">
            <v>0</v>
          </cell>
          <cell r="O154">
            <v>0</v>
          </cell>
          <cell r="P154">
            <v>0</v>
          </cell>
          <cell r="Q154">
            <v>0</v>
          </cell>
          <cell r="S154">
            <v>1</v>
          </cell>
          <cell r="T154">
            <v>0</v>
          </cell>
          <cell r="U154">
            <v>-1</v>
          </cell>
        </row>
        <row r="155">
          <cell r="A155" t="str">
            <v xml:space="preserve">    El Salvador</v>
          </cell>
          <cell r="B155">
            <v>1</v>
          </cell>
          <cell r="C155">
            <v>0</v>
          </cell>
          <cell r="D155">
            <v>4</v>
          </cell>
          <cell r="F155">
            <v>0</v>
          </cell>
          <cell r="G155">
            <v>1</v>
          </cell>
          <cell r="H155">
            <v>0</v>
          </cell>
          <cell r="I155">
            <v>1</v>
          </cell>
          <cell r="J155">
            <v>1</v>
          </cell>
          <cell r="K155">
            <v>0</v>
          </cell>
          <cell r="L155">
            <v>0</v>
          </cell>
          <cell r="M155">
            <v>0</v>
          </cell>
          <cell r="N155">
            <v>1</v>
          </cell>
          <cell r="O155">
            <v>0</v>
          </cell>
          <cell r="P155">
            <v>0</v>
          </cell>
          <cell r="Q155">
            <v>0</v>
          </cell>
          <cell r="S155">
            <v>4</v>
          </cell>
          <cell r="T155">
            <v>4</v>
          </cell>
          <cell r="U155">
            <v>0</v>
          </cell>
        </row>
        <row r="156">
          <cell r="A156" t="str">
            <v xml:space="preserve">    Grenada</v>
          </cell>
          <cell r="B156">
            <v>8</v>
          </cell>
          <cell r="C156">
            <v>9</v>
          </cell>
          <cell r="D156">
            <v>0</v>
          </cell>
          <cell r="F156">
            <v>0</v>
          </cell>
          <cell r="G156">
            <v>0</v>
          </cell>
          <cell r="H156">
            <v>0</v>
          </cell>
          <cell r="I156">
            <v>0</v>
          </cell>
          <cell r="J156">
            <v>0</v>
          </cell>
          <cell r="K156">
            <v>0</v>
          </cell>
          <cell r="L156">
            <v>0</v>
          </cell>
          <cell r="M156">
            <v>0</v>
          </cell>
          <cell r="N156">
            <v>0</v>
          </cell>
          <cell r="O156">
            <v>0</v>
          </cell>
          <cell r="P156">
            <v>0</v>
          </cell>
          <cell r="Q156">
            <v>0</v>
          </cell>
          <cell r="S156">
            <v>0</v>
          </cell>
          <cell r="T156">
            <v>0</v>
          </cell>
          <cell r="U156">
            <v>0</v>
          </cell>
        </row>
        <row r="157">
          <cell r="A157" t="str">
            <v xml:space="preserve">    Guam</v>
          </cell>
          <cell r="B157">
            <v>812</v>
          </cell>
          <cell r="C157">
            <v>370</v>
          </cell>
          <cell r="D157">
            <v>209</v>
          </cell>
          <cell r="F157">
            <v>17</v>
          </cell>
          <cell r="G157">
            <v>13</v>
          </cell>
          <cell r="H157">
            <v>39</v>
          </cell>
          <cell r="I157">
            <v>16</v>
          </cell>
          <cell r="J157">
            <v>13</v>
          </cell>
          <cell r="K157">
            <v>23</v>
          </cell>
          <cell r="L157">
            <v>30</v>
          </cell>
          <cell r="M157">
            <v>14</v>
          </cell>
          <cell r="N157">
            <v>5</v>
          </cell>
          <cell r="O157">
            <v>7</v>
          </cell>
          <cell r="P157">
            <v>7</v>
          </cell>
          <cell r="Q157">
            <v>11</v>
          </cell>
          <cell r="S157">
            <v>209</v>
          </cell>
          <cell r="T157">
            <v>195</v>
          </cell>
          <cell r="U157">
            <v>-6.6985645933014371E-2</v>
          </cell>
        </row>
        <row r="158">
          <cell r="A158" t="str">
            <v xml:space="preserve">    Guatemala</v>
          </cell>
          <cell r="B158">
            <v>1</v>
          </cell>
          <cell r="C158">
            <v>11</v>
          </cell>
          <cell r="D158">
            <v>1</v>
          </cell>
          <cell r="F158">
            <v>2</v>
          </cell>
          <cell r="G158">
            <v>0</v>
          </cell>
          <cell r="H158">
            <v>20</v>
          </cell>
          <cell r="I158">
            <v>6</v>
          </cell>
          <cell r="J158">
            <v>0</v>
          </cell>
          <cell r="K158">
            <v>0</v>
          </cell>
          <cell r="L158">
            <v>0</v>
          </cell>
          <cell r="M158">
            <v>0</v>
          </cell>
          <cell r="N158">
            <v>0</v>
          </cell>
          <cell r="O158">
            <v>0</v>
          </cell>
          <cell r="P158">
            <v>0</v>
          </cell>
          <cell r="Q158">
            <v>0</v>
          </cell>
          <cell r="S158">
            <v>1</v>
          </cell>
          <cell r="T158">
            <v>28</v>
          </cell>
          <cell r="U158">
            <v>0</v>
          </cell>
        </row>
        <row r="159">
          <cell r="A159" t="str">
            <v xml:space="preserve">    Guyana</v>
          </cell>
          <cell r="B159">
            <v>4</v>
          </cell>
          <cell r="C159">
            <v>5</v>
          </cell>
          <cell r="D159">
            <v>0</v>
          </cell>
          <cell r="F159">
            <v>0</v>
          </cell>
          <cell r="G159">
            <v>0</v>
          </cell>
          <cell r="H159">
            <v>0</v>
          </cell>
          <cell r="I159">
            <v>0</v>
          </cell>
          <cell r="J159">
            <v>0</v>
          </cell>
          <cell r="K159">
            <v>0</v>
          </cell>
          <cell r="L159">
            <v>0</v>
          </cell>
          <cell r="M159">
            <v>0</v>
          </cell>
          <cell r="N159">
            <v>0</v>
          </cell>
          <cell r="O159">
            <v>0</v>
          </cell>
          <cell r="P159">
            <v>0</v>
          </cell>
          <cell r="Q159">
            <v>0</v>
          </cell>
          <cell r="S159">
            <v>0</v>
          </cell>
          <cell r="T159">
            <v>0</v>
          </cell>
          <cell r="U159">
            <v>0</v>
          </cell>
        </row>
        <row r="160">
          <cell r="A160" t="str">
            <v xml:space="preserve">    Haiti</v>
          </cell>
          <cell r="B160">
            <v>11</v>
          </cell>
          <cell r="C160">
            <v>20</v>
          </cell>
          <cell r="D160">
            <v>24</v>
          </cell>
          <cell r="F160">
            <v>5</v>
          </cell>
          <cell r="G160">
            <v>3</v>
          </cell>
          <cell r="H160">
            <v>0</v>
          </cell>
          <cell r="I160">
            <v>2</v>
          </cell>
          <cell r="J160">
            <v>15</v>
          </cell>
          <cell r="K160">
            <v>3</v>
          </cell>
          <cell r="L160">
            <v>5</v>
          </cell>
          <cell r="M160">
            <v>2</v>
          </cell>
          <cell r="N160">
            <v>2</v>
          </cell>
          <cell r="O160">
            <v>0</v>
          </cell>
          <cell r="P160">
            <v>0</v>
          </cell>
          <cell r="Q160">
            <v>0</v>
          </cell>
          <cell r="S160">
            <v>24</v>
          </cell>
          <cell r="T160">
            <v>37</v>
          </cell>
          <cell r="U160">
            <v>0.54166666666666674</v>
          </cell>
        </row>
        <row r="161">
          <cell r="A161" t="str">
            <v xml:space="preserve">    Hawaii</v>
          </cell>
          <cell r="B161">
            <v>0</v>
          </cell>
          <cell r="C161">
            <v>0</v>
          </cell>
          <cell r="D161">
            <v>1</v>
          </cell>
          <cell r="F161">
            <v>0</v>
          </cell>
          <cell r="G161">
            <v>1</v>
          </cell>
          <cell r="H161">
            <v>0</v>
          </cell>
          <cell r="I161">
            <v>0</v>
          </cell>
          <cell r="J161">
            <v>0</v>
          </cell>
          <cell r="K161">
            <v>0</v>
          </cell>
          <cell r="L161">
            <v>0</v>
          </cell>
          <cell r="M161">
            <v>0</v>
          </cell>
          <cell r="N161">
            <v>0</v>
          </cell>
          <cell r="O161">
            <v>13</v>
          </cell>
          <cell r="P161">
            <v>0</v>
          </cell>
          <cell r="Q161">
            <v>27</v>
          </cell>
          <cell r="S161">
            <v>1</v>
          </cell>
          <cell r="T161">
            <v>41</v>
          </cell>
          <cell r="U161">
            <v>0</v>
          </cell>
        </row>
        <row r="162">
          <cell r="A162" t="str">
            <v xml:space="preserve">    Honduras</v>
          </cell>
          <cell r="B162">
            <v>11</v>
          </cell>
          <cell r="C162">
            <v>12</v>
          </cell>
          <cell r="D162">
            <v>4</v>
          </cell>
          <cell r="F162">
            <v>0</v>
          </cell>
          <cell r="G162">
            <v>0</v>
          </cell>
          <cell r="H162">
            <v>0</v>
          </cell>
          <cell r="I162">
            <v>3</v>
          </cell>
          <cell r="J162">
            <v>0</v>
          </cell>
          <cell r="K162">
            <v>0</v>
          </cell>
          <cell r="L162">
            <v>1</v>
          </cell>
          <cell r="M162">
            <v>0</v>
          </cell>
          <cell r="N162">
            <v>1</v>
          </cell>
          <cell r="O162">
            <v>0</v>
          </cell>
          <cell r="P162">
            <v>0</v>
          </cell>
          <cell r="Q162">
            <v>2</v>
          </cell>
          <cell r="S162">
            <v>4</v>
          </cell>
          <cell r="T162">
            <v>7</v>
          </cell>
          <cell r="U162">
            <v>0.75</v>
          </cell>
        </row>
        <row r="163">
          <cell r="A163" t="str">
            <v xml:space="preserve">    Jamaica</v>
          </cell>
          <cell r="B163">
            <v>27</v>
          </cell>
          <cell r="C163">
            <v>26</v>
          </cell>
          <cell r="D163">
            <v>13</v>
          </cell>
          <cell r="F163">
            <v>2</v>
          </cell>
          <cell r="G163">
            <v>0</v>
          </cell>
          <cell r="H163">
            <v>0</v>
          </cell>
          <cell r="I163">
            <v>0</v>
          </cell>
          <cell r="J163">
            <v>2</v>
          </cell>
          <cell r="K163">
            <v>1</v>
          </cell>
          <cell r="L163">
            <v>0</v>
          </cell>
          <cell r="M163">
            <v>0</v>
          </cell>
          <cell r="N163">
            <v>0</v>
          </cell>
          <cell r="O163">
            <v>1</v>
          </cell>
          <cell r="P163">
            <v>0</v>
          </cell>
          <cell r="Q163">
            <v>2</v>
          </cell>
          <cell r="S163">
            <v>13</v>
          </cell>
          <cell r="T163">
            <v>8</v>
          </cell>
          <cell r="U163">
            <v>-0.38461538461538458</v>
          </cell>
        </row>
        <row r="164">
          <cell r="A164" t="str">
            <v xml:space="preserve">    Mexico</v>
          </cell>
          <cell r="B164">
            <v>33</v>
          </cell>
          <cell r="C164">
            <v>90</v>
          </cell>
          <cell r="D164">
            <v>241</v>
          </cell>
          <cell r="F164">
            <v>51</v>
          </cell>
          <cell r="G164">
            <v>15</v>
          </cell>
          <cell r="H164">
            <v>54</v>
          </cell>
          <cell r="I164">
            <v>15</v>
          </cell>
          <cell r="J164">
            <v>16</v>
          </cell>
          <cell r="K164">
            <v>22</v>
          </cell>
          <cell r="L164">
            <v>17</v>
          </cell>
          <cell r="M164">
            <v>15</v>
          </cell>
          <cell r="N164">
            <v>16</v>
          </cell>
          <cell r="O164">
            <v>13</v>
          </cell>
          <cell r="P164">
            <v>6</v>
          </cell>
          <cell r="Q164">
            <v>2</v>
          </cell>
          <cell r="S164">
            <v>241</v>
          </cell>
          <cell r="T164">
            <v>242</v>
          </cell>
          <cell r="U164">
            <v>4.1493775933609811E-3</v>
          </cell>
        </row>
        <row r="165">
          <cell r="A165" t="str">
            <v xml:space="preserve">    Midway Is.</v>
          </cell>
          <cell r="B165">
            <v>23</v>
          </cell>
          <cell r="C165">
            <v>21</v>
          </cell>
          <cell r="D165">
            <v>25</v>
          </cell>
          <cell r="F165">
            <v>2</v>
          </cell>
          <cell r="G165">
            <v>4</v>
          </cell>
          <cell r="H165">
            <v>0</v>
          </cell>
          <cell r="I165">
            <v>0</v>
          </cell>
          <cell r="J165">
            <v>3</v>
          </cell>
          <cell r="K165">
            <v>5</v>
          </cell>
          <cell r="L165">
            <v>0</v>
          </cell>
          <cell r="M165">
            <v>3</v>
          </cell>
          <cell r="N165">
            <v>4</v>
          </cell>
          <cell r="O165">
            <v>2</v>
          </cell>
          <cell r="P165">
            <v>1</v>
          </cell>
          <cell r="Q165">
            <v>3</v>
          </cell>
          <cell r="S165">
            <v>25</v>
          </cell>
          <cell r="T165">
            <v>27</v>
          </cell>
          <cell r="U165">
            <v>8.0000000000000071E-2</v>
          </cell>
        </row>
        <row r="166">
          <cell r="A166" t="str">
            <v xml:space="preserve">    Netherlands Antilles</v>
          </cell>
          <cell r="B166">
            <v>0</v>
          </cell>
          <cell r="C166">
            <v>1</v>
          </cell>
          <cell r="D166">
            <v>15</v>
          </cell>
          <cell r="F166">
            <v>0</v>
          </cell>
          <cell r="G166">
            <v>2</v>
          </cell>
          <cell r="H166">
            <v>1</v>
          </cell>
          <cell r="I166">
            <v>7</v>
          </cell>
          <cell r="J166">
            <v>0</v>
          </cell>
          <cell r="K166">
            <v>0</v>
          </cell>
          <cell r="L166">
            <v>2</v>
          </cell>
          <cell r="M166">
            <v>2</v>
          </cell>
          <cell r="N166">
            <v>4</v>
          </cell>
          <cell r="O166">
            <v>1</v>
          </cell>
          <cell r="P166">
            <v>1</v>
          </cell>
          <cell r="Q166">
            <v>0</v>
          </cell>
          <cell r="S166">
            <v>15</v>
          </cell>
          <cell r="T166">
            <v>20</v>
          </cell>
          <cell r="U166">
            <v>0.33333333333333326</v>
          </cell>
        </row>
        <row r="167">
          <cell r="A167" t="str">
            <v xml:space="preserve">    Nicaragua</v>
          </cell>
          <cell r="B167">
            <v>0</v>
          </cell>
          <cell r="C167">
            <v>2</v>
          </cell>
          <cell r="D167">
            <v>4</v>
          </cell>
          <cell r="F167">
            <v>0</v>
          </cell>
          <cell r="G167">
            <v>0</v>
          </cell>
          <cell r="H167">
            <v>0</v>
          </cell>
          <cell r="I167">
            <v>0</v>
          </cell>
          <cell r="J167">
            <v>0</v>
          </cell>
          <cell r="K167">
            <v>0</v>
          </cell>
          <cell r="L167">
            <v>0</v>
          </cell>
          <cell r="M167">
            <v>0</v>
          </cell>
          <cell r="N167">
            <v>0</v>
          </cell>
          <cell r="O167">
            <v>0</v>
          </cell>
          <cell r="P167">
            <v>0</v>
          </cell>
          <cell r="Q167">
            <v>0</v>
          </cell>
          <cell r="S167">
            <v>4</v>
          </cell>
          <cell r="T167">
            <v>0</v>
          </cell>
          <cell r="U167">
            <v>-1</v>
          </cell>
        </row>
        <row r="168">
          <cell r="A168" t="str">
            <v xml:space="preserve">    Panama</v>
          </cell>
          <cell r="B168">
            <v>2</v>
          </cell>
          <cell r="C168">
            <v>3</v>
          </cell>
          <cell r="D168">
            <v>3</v>
          </cell>
          <cell r="F168">
            <v>0</v>
          </cell>
          <cell r="G168">
            <v>6</v>
          </cell>
          <cell r="H168">
            <v>0</v>
          </cell>
          <cell r="I168">
            <v>1</v>
          </cell>
          <cell r="J168">
            <v>0</v>
          </cell>
          <cell r="K168">
            <v>0</v>
          </cell>
          <cell r="L168">
            <v>0</v>
          </cell>
          <cell r="M168">
            <v>0</v>
          </cell>
          <cell r="N168">
            <v>2</v>
          </cell>
          <cell r="O168">
            <v>0</v>
          </cell>
          <cell r="P168">
            <v>4</v>
          </cell>
          <cell r="Q168">
            <v>0</v>
          </cell>
          <cell r="S168">
            <v>3</v>
          </cell>
          <cell r="T168">
            <v>13</v>
          </cell>
          <cell r="U168">
            <v>3.333333333333333</v>
          </cell>
        </row>
        <row r="169">
          <cell r="A169" t="str">
            <v xml:space="preserve">    Peru</v>
          </cell>
          <cell r="B169">
            <v>2</v>
          </cell>
          <cell r="C169">
            <v>3</v>
          </cell>
          <cell r="D169">
            <v>2</v>
          </cell>
          <cell r="F169">
            <v>0</v>
          </cell>
          <cell r="G169">
            <v>0</v>
          </cell>
          <cell r="H169">
            <v>1</v>
          </cell>
          <cell r="I169">
            <v>0</v>
          </cell>
          <cell r="J169">
            <v>0</v>
          </cell>
          <cell r="K169">
            <v>0</v>
          </cell>
          <cell r="L169">
            <v>0</v>
          </cell>
          <cell r="M169">
            <v>0</v>
          </cell>
          <cell r="N169">
            <v>0</v>
          </cell>
          <cell r="O169">
            <v>0</v>
          </cell>
          <cell r="P169">
            <v>0</v>
          </cell>
          <cell r="Q169">
            <v>0</v>
          </cell>
          <cell r="S169">
            <v>2</v>
          </cell>
          <cell r="T169">
            <v>1</v>
          </cell>
          <cell r="U169">
            <v>-0.5</v>
          </cell>
        </row>
        <row r="170">
          <cell r="A170" t="str">
            <v xml:space="preserve">    St. Nevis - Anguilla</v>
          </cell>
          <cell r="B170">
            <v>0</v>
          </cell>
          <cell r="C170">
            <v>1</v>
          </cell>
          <cell r="D170">
            <v>0</v>
          </cell>
          <cell r="F170">
            <v>0</v>
          </cell>
          <cell r="G170">
            <v>0</v>
          </cell>
          <cell r="H170">
            <v>0</v>
          </cell>
          <cell r="I170">
            <v>0</v>
          </cell>
          <cell r="J170">
            <v>0</v>
          </cell>
          <cell r="K170">
            <v>0</v>
          </cell>
          <cell r="L170">
            <v>0</v>
          </cell>
          <cell r="M170">
            <v>0</v>
          </cell>
          <cell r="N170">
            <v>0</v>
          </cell>
          <cell r="O170">
            <v>0</v>
          </cell>
          <cell r="P170">
            <v>0</v>
          </cell>
          <cell r="Q170">
            <v>0</v>
          </cell>
          <cell r="S170">
            <v>0</v>
          </cell>
          <cell r="T170">
            <v>0</v>
          </cell>
          <cell r="U170">
            <v>0</v>
          </cell>
        </row>
        <row r="171">
          <cell r="A171" t="str">
            <v xml:space="preserve">    St. Kitts Nevis</v>
          </cell>
          <cell r="B171">
            <v>1</v>
          </cell>
          <cell r="C171">
            <v>0</v>
          </cell>
          <cell r="D171">
            <v>0</v>
          </cell>
          <cell r="F171">
            <v>0</v>
          </cell>
          <cell r="G171">
            <v>0</v>
          </cell>
          <cell r="H171">
            <v>0</v>
          </cell>
          <cell r="I171">
            <v>0</v>
          </cell>
          <cell r="J171">
            <v>0</v>
          </cell>
          <cell r="K171">
            <v>0</v>
          </cell>
          <cell r="L171">
            <v>0</v>
          </cell>
          <cell r="M171">
            <v>1</v>
          </cell>
          <cell r="N171">
            <v>0</v>
          </cell>
          <cell r="O171">
            <v>0</v>
          </cell>
          <cell r="P171">
            <v>0</v>
          </cell>
          <cell r="Q171">
            <v>0</v>
          </cell>
          <cell r="S171">
            <v>0</v>
          </cell>
          <cell r="T171">
            <v>1</v>
          </cell>
          <cell r="U171">
            <v>0</v>
          </cell>
        </row>
        <row r="172">
          <cell r="A172" t="str">
            <v xml:space="preserve">    St. Vincent</v>
          </cell>
          <cell r="B172">
            <v>1</v>
          </cell>
          <cell r="C172">
            <v>2</v>
          </cell>
          <cell r="D172">
            <v>0</v>
          </cell>
          <cell r="F172">
            <v>0</v>
          </cell>
          <cell r="G172">
            <v>0</v>
          </cell>
          <cell r="H172">
            <v>0</v>
          </cell>
          <cell r="I172">
            <v>0</v>
          </cell>
          <cell r="J172">
            <v>0</v>
          </cell>
          <cell r="K172">
            <v>0</v>
          </cell>
          <cell r="L172">
            <v>0</v>
          </cell>
          <cell r="M172">
            <v>0</v>
          </cell>
          <cell r="N172">
            <v>0</v>
          </cell>
          <cell r="O172">
            <v>0</v>
          </cell>
          <cell r="P172">
            <v>0</v>
          </cell>
          <cell r="Q172">
            <v>0</v>
          </cell>
          <cell r="S172">
            <v>0</v>
          </cell>
          <cell r="T172">
            <v>0</v>
          </cell>
          <cell r="U172">
            <v>0</v>
          </cell>
        </row>
        <row r="173">
          <cell r="A173" t="str">
            <v xml:space="preserve">    South America (unsp.)</v>
          </cell>
          <cell r="B173">
            <v>3</v>
          </cell>
          <cell r="C173">
            <v>1</v>
          </cell>
          <cell r="D173">
            <v>0</v>
          </cell>
          <cell r="F173">
            <v>0</v>
          </cell>
          <cell r="G173">
            <v>0</v>
          </cell>
          <cell r="H173">
            <v>0</v>
          </cell>
          <cell r="I173">
            <v>0</v>
          </cell>
          <cell r="J173">
            <v>0</v>
          </cell>
          <cell r="K173">
            <v>0</v>
          </cell>
          <cell r="L173">
            <v>0</v>
          </cell>
          <cell r="M173">
            <v>0</v>
          </cell>
          <cell r="N173">
            <v>0</v>
          </cell>
          <cell r="O173">
            <v>0</v>
          </cell>
          <cell r="P173">
            <v>0</v>
          </cell>
          <cell r="Q173">
            <v>0</v>
          </cell>
          <cell r="S173">
            <v>0</v>
          </cell>
          <cell r="T173">
            <v>0</v>
          </cell>
          <cell r="U173">
            <v>0</v>
          </cell>
        </row>
        <row r="174">
          <cell r="A174" t="str">
            <v xml:space="preserve">    Surinam</v>
          </cell>
          <cell r="B174">
            <v>2</v>
          </cell>
          <cell r="C174">
            <v>8</v>
          </cell>
          <cell r="D174">
            <v>2</v>
          </cell>
          <cell r="F174">
            <v>0</v>
          </cell>
          <cell r="G174">
            <v>0</v>
          </cell>
          <cell r="H174">
            <v>0</v>
          </cell>
          <cell r="I174">
            <v>0</v>
          </cell>
          <cell r="J174">
            <v>0</v>
          </cell>
          <cell r="K174">
            <v>0</v>
          </cell>
          <cell r="L174">
            <v>0</v>
          </cell>
          <cell r="M174">
            <v>0</v>
          </cell>
          <cell r="N174">
            <v>0</v>
          </cell>
          <cell r="O174">
            <v>0</v>
          </cell>
          <cell r="P174">
            <v>0</v>
          </cell>
          <cell r="Q174">
            <v>0</v>
          </cell>
          <cell r="S174">
            <v>2</v>
          </cell>
          <cell r="T174">
            <v>0</v>
          </cell>
          <cell r="U174">
            <v>-1</v>
          </cell>
        </row>
        <row r="175">
          <cell r="A175" t="str">
            <v xml:space="preserve">    Trinidad and Tobago</v>
          </cell>
          <cell r="B175">
            <v>0</v>
          </cell>
          <cell r="C175">
            <v>11</v>
          </cell>
          <cell r="D175">
            <v>7</v>
          </cell>
          <cell r="F175">
            <v>0</v>
          </cell>
          <cell r="G175">
            <v>0</v>
          </cell>
          <cell r="H175">
            <v>1</v>
          </cell>
          <cell r="I175">
            <v>0</v>
          </cell>
          <cell r="J175">
            <v>0</v>
          </cell>
          <cell r="K175">
            <v>0</v>
          </cell>
          <cell r="L175">
            <v>0</v>
          </cell>
          <cell r="M175">
            <v>0</v>
          </cell>
          <cell r="N175">
            <v>0</v>
          </cell>
          <cell r="O175">
            <v>0</v>
          </cell>
          <cell r="P175">
            <v>0</v>
          </cell>
          <cell r="Q175">
            <v>0</v>
          </cell>
          <cell r="S175">
            <v>7</v>
          </cell>
          <cell r="T175">
            <v>1</v>
          </cell>
          <cell r="U175">
            <v>-0.85714285714285721</v>
          </cell>
        </row>
        <row r="176">
          <cell r="A176" t="str">
            <v xml:space="preserve">    United States of America</v>
          </cell>
          <cell r="B176">
            <v>3173</v>
          </cell>
          <cell r="C176">
            <v>3405</v>
          </cell>
          <cell r="D176">
            <v>3529</v>
          </cell>
          <cell r="F176">
            <v>724</v>
          </cell>
          <cell r="G176">
            <v>314</v>
          </cell>
          <cell r="H176">
            <v>281</v>
          </cell>
          <cell r="I176">
            <v>352</v>
          </cell>
          <cell r="J176">
            <v>396</v>
          </cell>
          <cell r="K176">
            <v>457</v>
          </cell>
          <cell r="L176">
            <v>486</v>
          </cell>
          <cell r="M176">
            <v>419</v>
          </cell>
          <cell r="N176">
            <v>367</v>
          </cell>
          <cell r="O176">
            <v>339</v>
          </cell>
          <cell r="P176">
            <v>264</v>
          </cell>
          <cell r="Q176">
            <v>290</v>
          </cell>
          <cell r="S176">
            <v>3529</v>
          </cell>
          <cell r="T176">
            <v>4689</v>
          </cell>
          <cell r="U176">
            <v>0.32870501558515164</v>
          </cell>
        </row>
        <row r="177">
          <cell r="A177" t="str">
            <v xml:space="preserve">    Uruguay</v>
          </cell>
          <cell r="B177">
            <v>17</v>
          </cell>
          <cell r="C177">
            <v>5</v>
          </cell>
          <cell r="D177">
            <v>3</v>
          </cell>
          <cell r="F177">
            <v>0</v>
          </cell>
          <cell r="G177">
            <v>0</v>
          </cell>
          <cell r="H177">
            <v>0</v>
          </cell>
          <cell r="I177">
            <v>0</v>
          </cell>
          <cell r="J177">
            <v>0</v>
          </cell>
          <cell r="K177">
            <v>0</v>
          </cell>
          <cell r="L177">
            <v>0</v>
          </cell>
          <cell r="M177">
            <v>0</v>
          </cell>
          <cell r="N177">
            <v>0</v>
          </cell>
          <cell r="O177">
            <v>0</v>
          </cell>
          <cell r="P177">
            <v>0</v>
          </cell>
          <cell r="Q177">
            <v>0</v>
          </cell>
          <cell r="S177">
            <v>3</v>
          </cell>
          <cell r="T177">
            <v>0</v>
          </cell>
          <cell r="U177">
            <v>-1</v>
          </cell>
        </row>
        <row r="178">
          <cell r="A178" t="str">
            <v xml:space="preserve">    Venezuela</v>
          </cell>
          <cell r="B178">
            <v>14</v>
          </cell>
          <cell r="C178">
            <v>15</v>
          </cell>
          <cell r="D178">
            <v>13</v>
          </cell>
          <cell r="F178">
            <v>6</v>
          </cell>
          <cell r="G178">
            <v>0</v>
          </cell>
          <cell r="H178">
            <v>2</v>
          </cell>
          <cell r="I178">
            <v>0</v>
          </cell>
          <cell r="J178">
            <v>0</v>
          </cell>
          <cell r="K178">
            <v>5</v>
          </cell>
          <cell r="L178">
            <v>0</v>
          </cell>
          <cell r="M178">
            <v>0</v>
          </cell>
          <cell r="N178">
            <v>1</v>
          </cell>
          <cell r="O178">
            <v>1</v>
          </cell>
          <cell r="P178">
            <v>5</v>
          </cell>
          <cell r="Q178">
            <v>1</v>
          </cell>
          <cell r="S178">
            <v>13</v>
          </cell>
          <cell r="T178">
            <v>21</v>
          </cell>
          <cell r="U178">
            <v>0.61538461538461542</v>
          </cell>
        </row>
        <row r="179">
          <cell r="A179" t="str">
            <v xml:space="preserve">    Virgin Is.</v>
          </cell>
          <cell r="B179">
            <v>2</v>
          </cell>
          <cell r="C179">
            <v>3</v>
          </cell>
          <cell r="D179">
            <v>14</v>
          </cell>
          <cell r="F179">
            <v>1</v>
          </cell>
          <cell r="G179">
            <v>0</v>
          </cell>
          <cell r="H179">
            <v>1</v>
          </cell>
          <cell r="I179">
            <v>3</v>
          </cell>
          <cell r="J179">
            <v>1</v>
          </cell>
          <cell r="K179">
            <v>1</v>
          </cell>
          <cell r="L179">
            <v>2</v>
          </cell>
          <cell r="M179">
            <v>1</v>
          </cell>
          <cell r="N179">
            <v>0</v>
          </cell>
          <cell r="O179">
            <v>1</v>
          </cell>
          <cell r="P179">
            <v>2</v>
          </cell>
          <cell r="Q179">
            <v>0</v>
          </cell>
          <cell r="S179">
            <v>14</v>
          </cell>
          <cell r="T179">
            <v>13</v>
          </cell>
          <cell r="U179">
            <v>-7.1428571428571397E-2</v>
          </cell>
        </row>
        <row r="180">
          <cell r="A180" t="str">
            <v xml:space="preserve">    West Indies (unsp.)</v>
          </cell>
          <cell r="B180">
            <v>0</v>
          </cell>
          <cell r="C180">
            <v>5</v>
          </cell>
          <cell r="D180">
            <v>6</v>
          </cell>
          <cell r="F180">
            <v>0</v>
          </cell>
          <cell r="G180">
            <v>0</v>
          </cell>
          <cell r="H180">
            <v>1</v>
          </cell>
          <cell r="I180">
            <v>0</v>
          </cell>
          <cell r="J180">
            <v>0</v>
          </cell>
          <cell r="K180">
            <v>0</v>
          </cell>
          <cell r="L180">
            <v>0</v>
          </cell>
          <cell r="M180">
            <v>0</v>
          </cell>
          <cell r="N180">
            <v>0</v>
          </cell>
          <cell r="O180">
            <v>0</v>
          </cell>
          <cell r="P180">
            <v>0</v>
          </cell>
          <cell r="Q180">
            <v>1</v>
          </cell>
          <cell r="S180">
            <v>6</v>
          </cell>
          <cell r="T180">
            <v>2</v>
          </cell>
          <cell r="U180">
            <v>-0.66666666666666674</v>
          </cell>
        </row>
        <row r="183">
          <cell r="A183" t="str">
            <v>PHILIPPINE OVERSEAS EMPLOYMENT ADMINISTRATION</v>
          </cell>
        </row>
        <row r="184">
          <cell r="A184" t="str">
            <v>Deployed Landbased Overseas Filipino Workers by Destination</v>
          </cell>
        </row>
        <row r="188">
          <cell r="B188">
            <v>1998</v>
          </cell>
          <cell r="C188">
            <v>1999</v>
          </cell>
          <cell r="D188">
            <v>2000</v>
          </cell>
          <cell r="F188">
            <v>36892</v>
          </cell>
          <cell r="G188">
            <v>36923</v>
          </cell>
          <cell r="H188">
            <v>36951</v>
          </cell>
          <cell r="I188">
            <v>36982</v>
          </cell>
          <cell r="J188">
            <v>37012</v>
          </cell>
          <cell r="K188">
            <v>37043</v>
          </cell>
          <cell r="L188">
            <v>37073</v>
          </cell>
          <cell r="M188">
            <v>37104</v>
          </cell>
          <cell r="N188">
            <v>37135</v>
          </cell>
          <cell r="O188">
            <v>37165</v>
          </cell>
          <cell r="P188">
            <v>37196</v>
          </cell>
          <cell r="Q188">
            <v>37226</v>
          </cell>
          <cell r="S188" t="str">
            <v xml:space="preserve">     2000</v>
          </cell>
          <cell r="T188" t="str">
            <v xml:space="preserve">     2001</v>
          </cell>
          <cell r="U188" t="str">
            <v>% Change</v>
          </cell>
        </row>
        <row r="190">
          <cell r="A190" t="str">
            <v>AFRICA</v>
          </cell>
          <cell r="B190">
            <v>5538</v>
          </cell>
          <cell r="C190">
            <v>4936</v>
          </cell>
          <cell r="D190">
            <v>4298</v>
          </cell>
          <cell r="F190">
            <v>700</v>
          </cell>
          <cell r="G190">
            <v>333</v>
          </cell>
          <cell r="H190">
            <v>464</v>
          </cell>
          <cell r="I190">
            <v>276</v>
          </cell>
          <cell r="J190">
            <v>457</v>
          </cell>
          <cell r="K190">
            <v>401</v>
          </cell>
          <cell r="L190">
            <v>515</v>
          </cell>
          <cell r="M190">
            <v>404</v>
          </cell>
          <cell r="N190">
            <v>364</v>
          </cell>
          <cell r="O190">
            <v>372</v>
          </cell>
          <cell r="P190">
            <v>319</v>
          </cell>
          <cell r="Q190">
            <v>338</v>
          </cell>
          <cell r="S190">
            <v>4298</v>
          </cell>
          <cell r="T190">
            <v>4943</v>
          </cell>
          <cell r="U190">
            <v>0.15006979990693337</v>
          </cell>
        </row>
        <row r="191">
          <cell r="A191" t="str">
            <v xml:space="preserve">    Afars and Issas</v>
          </cell>
          <cell r="B191">
            <v>0</v>
          </cell>
          <cell r="C191">
            <v>0</v>
          </cell>
          <cell r="D191">
            <v>0</v>
          </cell>
          <cell r="F191">
            <v>0</v>
          </cell>
          <cell r="G191">
            <v>0</v>
          </cell>
          <cell r="H191">
            <v>0</v>
          </cell>
          <cell r="I191">
            <v>0</v>
          </cell>
          <cell r="J191">
            <v>0</v>
          </cell>
          <cell r="K191">
            <v>0</v>
          </cell>
          <cell r="L191">
            <v>8</v>
          </cell>
          <cell r="M191">
            <v>0</v>
          </cell>
          <cell r="N191">
            <v>4</v>
          </cell>
          <cell r="O191">
            <v>0</v>
          </cell>
          <cell r="P191">
            <v>0</v>
          </cell>
          <cell r="Q191">
            <v>0</v>
          </cell>
          <cell r="S191">
            <v>0</v>
          </cell>
          <cell r="T191">
            <v>12</v>
          </cell>
          <cell r="U191">
            <v>0</v>
          </cell>
        </row>
        <row r="192">
          <cell r="A192" t="str">
            <v xml:space="preserve">    Algeria</v>
          </cell>
          <cell r="B192">
            <v>1258</v>
          </cell>
          <cell r="C192">
            <v>705</v>
          </cell>
          <cell r="D192">
            <v>280</v>
          </cell>
          <cell r="F192">
            <v>46</v>
          </cell>
          <cell r="G192">
            <v>18</v>
          </cell>
          <cell r="H192">
            <v>8</v>
          </cell>
          <cell r="I192">
            <v>27</v>
          </cell>
          <cell r="J192">
            <v>41</v>
          </cell>
          <cell r="K192">
            <v>46</v>
          </cell>
          <cell r="L192">
            <v>22</v>
          </cell>
          <cell r="M192">
            <v>36</v>
          </cell>
          <cell r="N192">
            <v>22</v>
          </cell>
          <cell r="O192">
            <v>34</v>
          </cell>
          <cell r="P192">
            <v>41</v>
          </cell>
          <cell r="Q192">
            <v>52</v>
          </cell>
          <cell r="S192">
            <v>280</v>
          </cell>
          <cell r="T192">
            <v>393</v>
          </cell>
          <cell r="U192">
            <v>0.40357142857142847</v>
          </cell>
        </row>
        <row r="193">
          <cell r="A193" t="str">
            <v xml:space="preserve">    Angola</v>
          </cell>
          <cell r="B193">
            <v>681</v>
          </cell>
          <cell r="C193">
            <v>772</v>
          </cell>
          <cell r="D193">
            <v>788</v>
          </cell>
          <cell r="F193">
            <v>108</v>
          </cell>
          <cell r="G193">
            <v>62</v>
          </cell>
          <cell r="H193">
            <v>199</v>
          </cell>
          <cell r="I193">
            <v>47</v>
          </cell>
          <cell r="J193">
            <v>83</v>
          </cell>
          <cell r="K193">
            <v>64</v>
          </cell>
          <cell r="L193">
            <v>112</v>
          </cell>
          <cell r="M193">
            <v>86</v>
          </cell>
          <cell r="N193">
            <v>84</v>
          </cell>
          <cell r="O193">
            <v>105</v>
          </cell>
          <cell r="P193">
            <v>102</v>
          </cell>
          <cell r="Q193">
            <v>67</v>
          </cell>
          <cell r="S193">
            <v>788</v>
          </cell>
          <cell r="T193">
            <v>1119</v>
          </cell>
          <cell r="U193">
            <v>0.42005076142131981</v>
          </cell>
        </row>
        <row r="194">
          <cell r="A194" t="str">
            <v xml:space="preserve">    Botswana</v>
          </cell>
          <cell r="B194">
            <v>26</v>
          </cell>
          <cell r="C194">
            <v>24</v>
          </cell>
          <cell r="D194">
            <v>27</v>
          </cell>
          <cell r="F194">
            <v>32</v>
          </cell>
          <cell r="G194">
            <v>2</v>
          </cell>
          <cell r="H194">
            <v>0</v>
          </cell>
          <cell r="I194">
            <v>1</v>
          </cell>
          <cell r="J194">
            <v>8</v>
          </cell>
          <cell r="K194">
            <v>1</v>
          </cell>
          <cell r="L194">
            <v>3</v>
          </cell>
          <cell r="M194">
            <v>1</v>
          </cell>
          <cell r="N194">
            <v>1</v>
          </cell>
          <cell r="O194">
            <v>1</v>
          </cell>
          <cell r="P194">
            <v>0</v>
          </cell>
          <cell r="Q194">
            <v>0</v>
          </cell>
          <cell r="S194">
            <v>27</v>
          </cell>
          <cell r="T194">
            <v>50</v>
          </cell>
          <cell r="U194">
            <v>0.85185185185185186</v>
          </cell>
        </row>
        <row r="195">
          <cell r="A195" t="str">
            <v xml:space="preserve">    Burundi</v>
          </cell>
          <cell r="B195">
            <v>0</v>
          </cell>
          <cell r="C195">
            <v>1</v>
          </cell>
          <cell r="D195">
            <v>0</v>
          </cell>
          <cell r="F195">
            <v>0</v>
          </cell>
          <cell r="G195">
            <v>0</v>
          </cell>
          <cell r="H195">
            <v>0</v>
          </cell>
          <cell r="I195">
            <v>0</v>
          </cell>
          <cell r="J195">
            <v>0</v>
          </cell>
          <cell r="K195">
            <v>0</v>
          </cell>
          <cell r="L195">
            <v>0</v>
          </cell>
          <cell r="M195">
            <v>0</v>
          </cell>
          <cell r="N195">
            <v>0</v>
          </cell>
          <cell r="O195">
            <v>0</v>
          </cell>
          <cell r="P195">
            <v>0</v>
          </cell>
          <cell r="Q195">
            <v>0</v>
          </cell>
          <cell r="S195">
            <v>0</v>
          </cell>
          <cell r="T195">
            <v>0</v>
          </cell>
          <cell r="U195">
            <v>0</v>
          </cell>
        </row>
        <row r="196">
          <cell r="A196" t="str">
            <v xml:space="preserve">    Cameroon</v>
          </cell>
          <cell r="B196">
            <v>12</v>
          </cell>
          <cell r="C196">
            <v>19</v>
          </cell>
          <cell r="D196">
            <v>4</v>
          </cell>
          <cell r="F196">
            <v>1</v>
          </cell>
          <cell r="G196">
            <v>0</v>
          </cell>
          <cell r="H196">
            <v>0</v>
          </cell>
          <cell r="I196">
            <v>0</v>
          </cell>
          <cell r="J196">
            <v>0</v>
          </cell>
          <cell r="K196">
            <v>0</v>
          </cell>
          <cell r="L196">
            <v>0</v>
          </cell>
          <cell r="M196">
            <v>0</v>
          </cell>
          <cell r="N196">
            <v>1</v>
          </cell>
          <cell r="O196">
            <v>0</v>
          </cell>
          <cell r="P196">
            <v>8</v>
          </cell>
          <cell r="Q196">
            <v>20</v>
          </cell>
          <cell r="S196">
            <v>4</v>
          </cell>
          <cell r="T196">
            <v>30</v>
          </cell>
          <cell r="U196">
            <v>6.5</v>
          </cell>
        </row>
        <row r="197">
          <cell r="A197" t="str">
            <v xml:space="preserve">    Cape Verde</v>
          </cell>
          <cell r="B197">
            <v>0</v>
          </cell>
          <cell r="C197">
            <v>15</v>
          </cell>
          <cell r="D197">
            <v>7</v>
          </cell>
          <cell r="F197">
            <v>0</v>
          </cell>
          <cell r="G197">
            <v>0</v>
          </cell>
          <cell r="H197">
            <v>0</v>
          </cell>
          <cell r="I197">
            <v>0</v>
          </cell>
          <cell r="J197">
            <v>0</v>
          </cell>
          <cell r="K197">
            <v>0</v>
          </cell>
          <cell r="L197">
            <v>0</v>
          </cell>
          <cell r="M197">
            <v>0</v>
          </cell>
          <cell r="N197">
            <v>0</v>
          </cell>
          <cell r="O197">
            <v>0</v>
          </cell>
          <cell r="P197">
            <v>0</v>
          </cell>
          <cell r="Q197">
            <v>0</v>
          </cell>
          <cell r="S197">
            <v>7</v>
          </cell>
          <cell r="T197">
            <v>0</v>
          </cell>
          <cell r="U197">
            <v>-1</v>
          </cell>
        </row>
        <row r="198">
          <cell r="A198" t="str">
            <v xml:space="preserve">    Central African Republic</v>
          </cell>
          <cell r="B198">
            <v>1</v>
          </cell>
          <cell r="C198">
            <v>1</v>
          </cell>
          <cell r="D198">
            <v>2</v>
          </cell>
          <cell r="F198">
            <v>0</v>
          </cell>
          <cell r="G198">
            <v>0</v>
          </cell>
          <cell r="H198">
            <v>0</v>
          </cell>
          <cell r="I198">
            <v>0</v>
          </cell>
          <cell r="J198">
            <v>0</v>
          </cell>
          <cell r="K198">
            <v>1</v>
          </cell>
          <cell r="L198">
            <v>0</v>
          </cell>
          <cell r="M198">
            <v>1</v>
          </cell>
          <cell r="N198">
            <v>0</v>
          </cell>
          <cell r="O198">
            <v>4</v>
          </cell>
          <cell r="P198">
            <v>0</v>
          </cell>
          <cell r="Q198">
            <v>0</v>
          </cell>
          <cell r="S198">
            <v>2</v>
          </cell>
          <cell r="T198">
            <v>6</v>
          </cell>
          <cell r="U198">
            <v>2</v>
          </cell>
        </row>
        <row r="199">
          <cell r="A199" t="str">
            <v xml:space="preserve">    Chad</v>
          </cell>
          <cell r="B199">
            <v>1</v>
          </cell>
          <cell r="C199">
            <v>0</v>
          </cell>
          <cell r="D199">
            <v>0</v>
          </cell>
          <cell r="F199">
            <v>0</v>
          </cell>
          <cell r="G199">
            <v>0</v>
          </cell>
          <cell r="H199">
            <v>0</v>
          </cell>
          <cell r="I199">
            <v>0</v>
          </cell>
          <cell r="J199">
            <v>0</v>
          </cell>
          <cell r="K199">
            <v>0</v>
          </cell>
          <cell r="L199">
            <v>0</v>
          </cell>
          <cell r="M199">
            <v>21</v>
          </cell>
          <cell r="N199">
            <v>24</v>
          </cell>
          <cell r="O199">
            <v>0</v>
          </cell>
          <cell r="P199">
            <v>2</v>
          </cell>
          <cell r="Q199">
            <v>30</v>
          </cell>
          <cell r="S199">
            <v>0</v>
          </cell>
          <cell r="T199">
            <v>77</v>
          </cell>
          <cell r="U199">
            <v>0</v>
          </cell>
        </row>
        <row r="200">
          <cell r="A200" t="str">
            <v xml:space="preserve">    Congo</v>
          </cell>
          <cell r="B200">
            <v>66</v>
          </cell>
          <cell r="C200">
            <v>35</v>
          </cell>
          <cell r="D200">
            <v>43</v>
          </cell>
          <cell r="F200">
            <v>4</v>
          </cell>
          <cell r="G200">
            <v>7</v>
          </cell>
          <cell r="H200">
            <v>8</v>
          </cell>
          <cell r="I200">
            <v>1</v>
          </cell>
          <cell r="J200">
            <v>10</v>
          </cell>
          <cell r="K200">
            <v>7</v>
          </cell>
          <cell r="L200">
            <v>7</v>
          </cell>
          <cell r="M200">
            <v>13</v>
          </cell>
          <cell r="N200">
            <v>5</v>
          </cell>
          <cell r="O200">
            <v>4</v>
          </cell>
          <cell r="P200">
            <v>1</v>
          </cell>
          <cell r="Q200">
            <v>2</v>
          </cell>
          <cell r="S200">
            <v>43</v>
          </cell>
          <cell r="T200">
            <v>69</v>
          </cell>
          <cell r="U200">
            <v>0.60465116279069764</v>
          </cell>
        </row>
        <row r="201">
          <cell r="A201" t="str">
            <v xml:space="preserve">    Djibouti</v>
          </cell>
          <cell r="B201">
            <v>11</v>
          </cell>
          <cell r="C201">
            <v>0</v>
          </cell>
          <cell r="D201">
            <v>2</v>
          </cell>
          <cell r="F201">
            <v>0</v>
          </cell>
          <cell r="G201">
            <v>0</v>
          </cell>
          <cell r="H201">
            <v>0</v>
          </cell>
          <cell r="I201">
            <v>1</v>
          </cell>
          <cell r="J201">
            <v>0</v>
          </cell>
          <cell r="K201">
            <v>0</v>
          </cell>
          <cell r="L201">
            <v>0</v>
          </cell>
          <cell r="M201">
            <v>0</v>
          </cell>
          <cell r="N201">
            <v>1</v>
          </cell>
          <cell r="O201">
            <v>0</v>
          </cell>
          <cell r="P201">
            <v>0</v>
          </cell>
          <cell r="Q201">
            <v>0</v>
          </cell>
          <cell r="S201">
            <v>2</v>
          </cell>
          <cell r="T201">
            <v>2</v>
          </cell>
          <cell r="U201">
            <v>0</v>
          </cell>
        </row>
        <row r="202">
          <cell r="A202" t="str">
            <v xml:space="preserve">    East Africa (unsp.)</v>
          </cell>
          <cell r="B202">
            <v>4</v>
          </cell>
          <cell r="C202">
            <v>0</v>
          </cell>
          <cell r="D202">
            <v>0</v>
          </cell>
          <cell r="F202">
            <v>0</v>
          </cell>
          <cell r="G202">
            <v>0</v>
          </cell>
          <cell r="H202">
            <v>0</v>
          </cell>
          <cell r="I202">
            <v>0</v>
          </cell>
          <cell r="J202">
            <v>0</v>
          </cell>
          <cell r="K202">
            <v>0</v>
          </cell>
          <cell r="L202">
            <v>0</v>
          </cell>
          <cell r="M202">
            <v>0</v>
          </cell>
          <cell r="N202">
            <v>0</v>
          </cell>
          <cell r="O202">
            <v>0</v>
          </cell>
          <cell r="P202">
            <v>0</v>
          </cell>
          <cell r="Q202">
            <v>0</v>
          </cell>
          <cell r="S202">
            <v>0</v>
          </cell>
          <cell r="T202">
            <v>0</v>
          </cell>
          <cell r="U202">
            <v>0</v>
          </cell>
        </row>
        <row r="203">
          <cell r="A203" t="str">
            <v xml:space="preserve">    Equatorial Guinea</v>
          </cell>
          <cell r="B203">
            <v>40</v>
          </cell>
          <cell r="C203">
            <v>732</v>
          </cell>
          <cell r="D203">
            <v>865</v>
          </cell>
          <cell r="F203">
            <v>91</v>
          </cell>
          <cell r="G203">
            <v>40</v>
          </cell>
          <cell r="H203">
            <v>71</v>
          </cell>
          <cell r="I203">
            <v>56</v>
          </cell>
          <cell r="J203">
            <v>83</v>
          </cell>
          <cell r="K203">
            <v>66</v>
          </cell>
          <cell r="L203">
            <v>75</v>
          </cell>
          <cell r="M203">
            <v>50</v>
          </cell>
          <cell r="N203">
            <v>49</v>
          </cell>
          <cell r="O203">
            <v>88</v>
          </cell>
          <cell r="P203">
            <v>37</v>
          </cell>
          <cell r="Q203">
            <v>67</v>
          </cell>
          <cell r="S203">
            <v>865</v>
          </cell>
          <cell r="T203">
            <v>773</v>
          </cell>
          <cell r="U203">
            <v>-0.10635838150289012</v>
          </cell>
        </row>
        <row r="204">
          <cell r="A204" t="str">
            <v xml:space="preserve">    Eritrea</v>
          </cell>
          <cell r="B204">
            <v>44</v>
          </cell>
          <cell r="C204">
            <v>8</v>
          </cell>
          <cell r="D204">
            <v>2</v>
          </cell>
          <cell r="F204">
            <v>0</v>
          </cell>
          <cell r="G204">
            <v>5</v>
          </cell>
          <cell r="H204">
            <v>0</v>
          </cell>
          <cell r="I204">
            <v>0</v>
          </cell>
          <cell r="J204">
            <v>0</v>
          </cell>
          <cell r="K204">
            <v>0</v>
          </cell>
          <cell r="L204">
            <v>3</v>
          </cell>
          <cell r="M204">
            <v>0</v>
          </cell>
          <cell r="N204">
            <v>0</v>
          </cell>
          <cell r="O204">
            <v>1</v>
          </cell>
          <cell r="P204">
            <v>0</v>
          </cell>
          <cell r="Q204">
            <v>0</v>
          </cell>
          <cell r="S204">
            <v>2</v>
          </cell>
          <cell r="T204">
            <v>9</v>
          </cell>
          <cell r="U204">
            <v>3.5</v>
          </cell>
        </row>
        <row r="205">
          <cell r="A205" t="str">
            <v xml:space="preserve">    Ethiopia</v>
          </cell>
          <cell r="B205">
            <v>15</v>
          </cell>
          <cell r="C205">
            <v>9</v>
          </cell>
          <cell r="D205">
            <v>19</v>
          </cell>
          <cell r="F205">
            <v>1</v>
          </cell>
          <cell r="G205">
            <v>0</v>
          </cell>
          <cell r="H205">
            <v>0</v>
          </cell>
          <cell r="I205">
            <v>0</v>
          </cell>
          <cell r="J205">
            <v>0</v>
          </cell>
          <cell r="K205">
            <v>2</v>
          </cell>
          <cell r="L205">
            <v>1</v>
          </cell>
          <cell r="M205">
            <v>0</v>
          </cell>
          <cell r="N205">
            <v>1</v>
          </cell>
          <cell r="O205">
            <v>3</v>
          </cell>
          <cell r="P205">
            <v>0</v>
          </cell>
          <cell r="Q205">
            <v>2</v>
          </cell>
          <cell r="S205">
            <v>19</v>
          </cell>
          <cell r="T205">
            <v>10</v>
          </cell>
          <cell r="U205">
            <v>-0.47368421052631582</v>
          </cell>
        </row>
        <row r="206">
          <cell r="A206" t="str">
            <v xml:space="preserve">    Gabon</v>
          </cell>
          <cell r="B206">
            <v>53</v>
          </cell>
          <cell r="C206">
            <v>66</v>
          </cell>
          <cell r="D206">
            <v>63</v>
          </cell>
          <cell r="F206">
            <v>14</v>
          </cell>
          <cell r="G206">
            <v>8</v>
          </cell>
          <cell r="H206">
            <v>0</v>
          </cell>
          <cell r="I206">
            <v>4</v>
          </cell>
          <cell r="J206">
            <v>3</v>
          </cell>
          <cell r="K206">
            <v>12</v>
          </cell>
          <cell r="L206">
            <v>4</v>
          </cell>
          <cell r="M206">
            <v>3</v>
          </cell>
          <cell r="N206">
            <v>8</v>
          </cell>
          <cell r="O206">
            <v>11</v>
          </cell>
          <cell r="P206">
            <v>3</v>
          </cell>
          <cell r="Q206">
            <v>11</v>
          </cell>
          <cell r="S206">
            <v>63</v>
          </cell>
          <cell r="T206">
            <v>81</v>
          </cell>
          <cell r="U206">
            <v>0.28571428571428581</v>
          </cell>
        </row>
        <row r="207">
          <cell r="A207" t="str">
            <v xml:space="preserve">    Ghana</v>
          </cell>
          <cell r="B207">
            <v>18</v>
          </cell>
          <cell r="C207">
            <v>42</v>
          </cell>
          <cell r="D207">
            <v>70</v>
          </cell>
          <cell r="F207">
            <v>16</v>
          </cell>
          <cell r="G207">
            <v>8</v>
          </cell>
          <cell r="H207">
            <v>1</v>
          </cell>
          <cell r="I207">
            <v>0</v>
          </cell>
          <cell r="J207">
            <v>0</v>
          </cell>
          <cell r="K207">
            <v>4</v>
          </cell>
          <cell r="L207">
            <v>1</v>
          </cell>
          <cell r="M207">
            <v>2</v>
          </cell>
          <cell r="N207">
            <v>3</v>
          </cell>
          <cell r="O207">
            <v>1</v>
          </cell>
          <cell r="P207">
            <v>1</v>
          </cell>
          <cell r="Q207">
            <v>0</v>
          </cell>
          <cell r="S207">
            <v>70</v>
          </cell>
          <cell r="T207">
            <v>37</v>
          </cell>
          <cell r="U207">
            <v>-0.47142857142857142</v>
          </cell>
        </row>
        <row r="208">
          <cell r="A208" t="str">
            <v xml:space="preserve">    Guinea</v>
          </cell>
          <cell r="B208">
            <v>125</v>
          </cell>
          <cell r="C208">
            <v>121</v>
          </cell>
          <cell r="D208">
            <v>0</v>
          </cell>
          <cell r="F208">
            <v>0</v>
          </cell>
          <cell r="G208">
            <v>0</v>
          </cell>
          <cell r="H208">
            <v>0</v>
          </cell>
          <cell r="I208">
            <v>0</v>
          </cell>
          <cell r="J208">
            <v>0</v>
          </cell>
          <cell r="K208">
            <v>0</v>
          </cell>
          <cell r="L208">
            <v>0</v>
          </cell>
          <cell r="M208">
            <v>0</v>
          </cell>
          <cell r="N208">
            <v>0</v>
          </cell>
          <cell r="O208">
            <v>0</v>
          </cell>
          <cell r="P208">
            <v>0</v>
          </cell>
          <cell r="Q208">
            <v>0</v>
          </cell>
          <cell r="S208">
            <v>0</v>
          </cell>
          <cell r="T208">
            <v>0</v>
          </cell>
          <cell r="U208">
            <v>0</v>
          </cell>
        </row>
        <row r="209">
          <cell r="A209" t="str">
            <v xml:space="preserve">    Ivory Coast</v>
          </cell>
          <cell r="B209">
            <v>7</v>
          </cell>
          <cell r="C209">
            <v>4</v>
          </cell>
          <cell r="D209">
            <v>22</v>
          </cell>
          <cell r="F209">
            <v>4</v>
          </cell>
          <cell r="G209">
            <v>8</v>
          </cell>
          <cell r="H209">
            <v>4</v>
          </cell>
          <cell r="I209">
            <v>0</v>
          </cell>
          <cell r="J209">
            <v>2</v>
          </cell>
          <cell r="K209">
            <v>3</v>
          </cell>
          <cell r="L209">
            <v>2</v>
          </cell>
          <cell r="M209">
            <v>1</v>
          </cell>
          <cell r="N209">
            <v>1</v>
          </cell>
          <cell r="O209">
            <v>0</v>
          </cell>
          <cell r="P209">
            <v>0</v>
          </cell>
          <cell r="Q209">
            <v>0</v>
          </cell>
          <cell r="S209">
            <v>22</v>
          </cell>
          <cell r="T209">
            <v>25</v>
          </cell>
          <cell r="U209">
            <v>0.13636363636363646</v>
          </cell>
        </row>
        <row r="210">
          <cell r="A210" t="str">
            <v xml:space="preserve">    Kenya</v>
          </cell>
          <cell r="B210">
            <v>37</v>
          </cell>
          <cell r="C210">
            <v>57</v>
          </cell>
          <cell r="D210">
            <v>47</v>
          </cell>
          <cell r="F210">
            <v>25</v>
          </cell>
          <cell r="G210">
            <v>1</v>
          </cell>
          <cell r="H210">
            <v>3</v>
          </cell>
          <cell r="I210">
            <v>0</v>
          </cell>
          <cell r="J210">
            <v>2</v>
          </cell>
          <cell r="K210">
            <v>2</v>
          </cell>
          <cell r="L210">
            <v>2</v>
          </cell>
          <cell r="M210">
            <v>5</v>
          </cell>
          <cell r="N210">
            <v>1</v>
          </cell>
          <cell r="O210">
            <v>1</v>
          </cell>
          <cell r="P210">
            <v>4</v>
          </cell>
          <cell r="Q210">
            <v>2</v>
          </cell>
          <cell r="S210">
            <v>47</v>
          </cell>
          <cell r="T210">
            <v>48</v>
          </cell>
          <cell r="U210">
            <v>2.1276595744680771E-2</v>
          </cell>
        </row>
        <row r="211">
          <cell r="A211" t="str">
            <v xml:space="preserve">    Lesotho</v>
          </cell>
          <cell r="B211">
            <v>0</v>
          </cell>
          <cell r="C211">
            <v>3</v>
          </cell>
          <cell r="D211">
            <v>6</v>
          </cell>
          <cell r="F211">
            <v>19</v>
          </cell>
          <cell r="G211">
            <v>3</v>
          </cell>
          <cell r="H211">
            <v>2</v>
          </cell>
          <cell r="I211">
            <v>0</v>
          </cell>
          <cell r="J211">
            <v>1</v>
          </cell>
          <cell r="K211">
            <v>0</v>
          </cell>
          <cell r="L211">
            <v>0</v>
          </cell>
          <cell r="M211">
            <v>0</v>
          </cell>
          <cell r="N211">
            <v>0</v>
          </cell>
          <cell r="O211">
            <v>0</v>
          </cell>
          <cell r="P211">
            <v>4</v>
          </cell>
          <cell r="Q211">
            <v>0</v>
          </cell>
          <cell r="S211">
            <v>6</v>
          </cell>
          <cell r="T211">
            <v>29</v>
          </cell>
          <cell r="U211">
            <v>3.833333333333333</v>
          </cell>
        </row>
        <row r="212">
          <cell r="A212" t="str">
            <v xml:space="preserve">    Liberia</v>
          </cell>
          <cell r="B212">
            <v>0</v>
          </cell>
          <cell r="C212">
            <v>5</v>
          </cell>
          <cell r="D212">
            <v>1</v>
          </cell>
          <cell r="F212">
            <v>0</v>
          </cell>
          <cell r="G212">
            <v>0</v>
          </cell>
          <cell r="H212">
            <v>1</v>
          </cell>
          <cell r="I212">
            <v>0</v>
          </cell>
          <cell r="J212">
            <v>0</v>
          </cell>
          <cell r="K212">
            <v>0</v>
          </cell>
          <cell r="L212">
            <v>0</v>
          </cell>
          <cell r="M212">
            <v>0</v>
          </cell>
          <cell r="N212">
            <v>0</v>
          </cell>
          <cell r="O212">
            <v>0</v>
          </cell>
          <cell r="P212">
            <v>0</v>
          </cell>
          <cell r="Q212">
            <v>0</v>
          </cell>
          <cell r="S212">
            <v>1</v>
          </cell>
          <cell r="T212">
            <v>1</v>
          </cell>
          <cell r="U212">
            <v>0</v>
          </cell>
        </row>
        <row r="213">
          <cell r="A213" t="str">
            <v xml:space="preserve">    Madagascar</v>
          </cell>
          <cell r="B213">
            <v>1</v>
          </cell>
          <cell r="C213">
            <v>1</v>
          </cell>
          <cell r="D213">
            <v>6</v>
          </cell>
          <cell r="F213">
            <v>0</v>
          </cell>
          <cell r="G213">
            <v>2</v>
          </cell>
          <cell r="H213">
            <v>0</v>
          </cell>
          <cell r="I213">
            <v>1</v>
          </cell>
          <cell r="J213">
            <v>0</v>
          </cell>
          <cell r="K213">
            <v>0</v>
          </cell>
          <cell r="L213">
            <v>2</v>
          </cell>
          <cell r="M213">
            <v>4</v>
          </cell>
          <cell r="N213">
            <v>0</v>
          </cell>
          <cell r="O213">
            <v>0</v>
          </cell>
          <cell r="P213">
            <v>0</v>
          </cell>
          <cell r="Q213">
            <v>0</v>
          </cell>
          <cell r="S213">
            <v>6</v>
          </cell>
          <cell r="T213">
            <v>9</v>
          </cell>
          <cell r="U213">
            <v>0.5</v>
          </cell>
        </row>
        <row r="214">
          <cell r="A214" t="str">
            <v xml:space="preserve">    Malawi</v>
          </cell>
          <cell r="B214">
            <v>4</v>
          </cell>
          <cell r="C214">
            <v>22</v>
          </cell>
          <cell r="D214">
            <v>17</v>
          </cell>
          <cell r="F214">
            <v>12</v>
          </cell>
          <cell r="G214">
            <v>0</v>
          </cell>
          <cell r="H214">
            <v>0</v>
          </cell>
          <cell r="I214">
            <v>0</v>
          </cell>
          <cell r="J214">
            <v>1</v>
          </cell>
          <cell r="K214">
            <v>0</v>
          </cell>
          <cell r="L214">
            <v>4</v>
          </cell>
          <cell r="M214">
            <v>1</v>
          </cell>
          <cell r="N214">
            <v>0</v>
          </cell>
          <cell r="O214">
            <v>1</v>
          </cell>
          <cell r="P214">
            <v>0</v>
          </cell>
          <cell r="Q214">
            <v>0</v>
          </cell>
          <cell r="S214">
            <v>17</v>
          </cell>
          <cell r="T214">
            <v>19</v>
          </cell>
          <cell r="U214">
            <v>0.11764705882352944</v>
          </cell>
        </row>
        <row r="215">
          <cell r="A215" t="str">
            <v xml:space="preserve">    Mali</v>
          </cell>
          <cell r="B215">
            <v>61</v>
          </cell>
          <cell r="C215">
            <v>50</v>
          </cell>
          <cell r="D215">
            <v>52</v>
          </cell>
          <cell r="F215">
            <v>9</v>
          </cell>
          <cell r="G215">
            <v>1</v>
          </cell>
          <cell r="H215">
            <v>6</v>
          </cell>
          <cell r="I215">
            <v>0</v>
          </cell>
          <cell r="J215">
            <v>4</v>
          </cell>
          <cell r="K215">
            <v>4</v>
          </cell>
          <cell r="L215">
            <v>1</v>
          </cell>
          <cell r="M215">
            <v>1</v>
          </cell>
          <cell r="N215">
            <v>0</v>
          </cell>
          <cell r="O215">
            <v>1</v>
          </cell>
          <cell r="P215">
            <v>0</v>
          </cell>
          <cell r="Q215">
            <v>0</v>
          </cell>
          <cell r="S215">
            <v>52</v>
          </cell>
          <cell r="T215">
            <v>27</v>
          </cell>
          <cell r="U215">
            <v>-0.48076923076923073</v>
          </cell>
        </row>
        <row r="216">
          <cell r="A216" t="str">
            <v xml:space="preserve">    Mauritania</v>
          </cell>
          <cell r="B216">
            <v>0</v>
          </cell>
          <cell r="C216">
            <v>3</v>
          </cell>
          <cell r="D216">
            <v>19</v>
          </cell>
          <cell r="F216">
            <v>0</v>
          </cell>
          <cell r="G216">
            <v>1</v>
          </cell>
          <cell r="H216">
            <v>0</v>
          </cell>
          <cell r="I216">
            <v>0</v>
          </cell>
          <cell r="J216">
            <v>0</v>
          </cell>
          <cell r="K216">
            <v>1</v>
          </cell>
          <cell r="L216">
            <v>0</v>
          </cell>
          <cell r="M216">
            <v>0</v>
          </cell>
          <cell r="N216">
            <v>0</v>
          </cell>
          <cell r="O216">
            <v>0</v>
          </cell>
          <cell r="P216">
            <v>0</v>
          </cell>
          <cell r="Q216">
            <v>0</v>
          </cell>
          <cell r="S216">
            <v>19</v>
          </cell>
          <cell r="T216">
            <v>2</v>
          </cell>
          <cell r="U216">
            <v>-0.89473684210526316</v>
          </cell>
        </row>
        <row r="217">
          <cell r="A217" t="str">
            <v xml:space="preserve">    Mauritius</v>
          </cell>
          <cell r="B217">
            <v>2</v>
          </cell>
          <cell r="C217">
            <v>1</v>
          </cell>
          <cell r="D217">
            <v>0</v>
          </cell>
          <cell r="F217">
            <v>0</v>
          </cell>
          <cell r="G217">
            <v>0</v>
          </cell>
          <cell r="H217">
            <v>0</v>
          </cell>
          <cell r="I217">
            <v>0</v>
          </cell>
          <cell r="J217">
            <v>0</v>
          </cell>
          <cell r="K217">
            <v>0</v>
          </cell>
          <cell r="L217">
            <v>0</v>
          </cell>
          <cell r="M217">
            <v>0</v>
          </cell>
          <cell r="N217">
            <v>0</v>
          </cell>
          <cell r="O217">
            <v>1</v>
          </cell>
          <cell r="P217">
            <v>0</v>
          </cell>
          <cell r="Q217">
            <v>0</v>
          </cell>
          <cell r="S217">
            <v>0</v>
          </cell>
          <cell r="T217">
            <v>1</v>
          </cell>
          <cell r="U217">
            <v>0.02</v>
          </cell>
        </row>
        <row r="218">
          <cell r="A218" t="str">
            <v xml:space="preserve">    Morocco</v>
          </cell>
          <cell r="B218">
            <v>42</v>
          </cell>
          <cell r="C218">
            <v>37</v>
          </cell>
          <cell r="D218">
            <v>38</v>
          </cell>
          <cell r="F218">
            <v>7</v>
          </cell>
          <cell r="G218">
            <v>3</v>
          </cell>
          <cell r="H218">
            <v>4</v>
          </cell>
          <cell r="I218">
            <v>2</v>
          </cell>
          <cell r="J218">
            <v>1</v>
          </cell>
          <cell r="K218">
            <v>1</v>
          </cell>
          <cell r="L218">
            <v>1</v>
          </cell>
          <cell r="M218">
            <v>6</v>
          </cell>
          <cell r="N218">
            <v>2</v>
          </cell>
          <cell r="O218">
            <v>2</v>
          </cell>
          <cell r="P218">
            <v>1</v>
          </cell>
          <cell r="Q218">
            <v>7</v>
          </cell>
          <cell r="S218">
            <v>38</v>
          </cell>
          <cell r="T218">
            <v>37</v>
          </cell>
          <cell r="U218">
            <v>-2.6315789473684181E-2</v>
          </cell>
        </row>
        <row r="219">
          <cell r="A219" t="str">
            <v xml:space="preserve">    Mozambique</v>
          </cell>
          <cell r="B219">
            <v>9</v>
          </cell>
          <cell r="C219">
            <v>3</v>
          </cell>
          <cell r="D219">
            <v>7</v>
          </cell>
          <cell r="F219">
            <v>3</v>
          </cell>
          <cell r="G219">
            <v>0</v>
          </cell>
          <cell r="H219">
            <v>1</v>
          </cell>
          <cell r="I219">
            <v>0</v>
          </cell>
          <cell r="J219">
            <v>0</v>
          </cell>
          <cell r="K219">
            <v>1</v>
          </cell>
          <cell r="L219">
            <v>0</v>
          </cell>
          <cell r="M219">
            <v>1</v>
          </cell>
          <cell r="N219">
            <v>0</v>
          </cell>
          <cell r="O219">
            <v>1</v>
          </cell>
          <cell r="P219">
            <v>0</v>
          </cell>
          <cell r="Q219">
            <v>0</v>
          </cell>
          <cell r="S219">
            <v>7</v>
          </cell>
          <cell r="T219">
            <v>7</v>
          </cell>
          <cell r="U219">
            <v>0</v>
          </cell>
        </row>
        <row r="220">
          <cell r="A220" t="str">
            <v xml:space="preserve">    Namibia</v>
          </cell>
          <cell r="B220">
            <v>14</v>
          </cell>
          <cell r="C220">
            <v>5</v>
          </cell>
          <cell r="D220">
            <v>4</v>
          </cell>
          <cell r="F220">
            <v>0</v>
          </cell>
          <cell r="G220">
            <v>0</v>
          </cell>
          <cell r="H220">
            <v>0</v>
          </cell>
          <cell r="I220">
            <v>14</v>
          </cell>
          <cell r="J220">
            <v>0</v>
          </cell>
          <cell r="K220">
            <v>0</v>
          </cell>
          <cell r="L220">
            <v>0</v>
          </cell>
          <cell r="M220">
            <v>0</v>
          </cell>
          <cell r="N220">
            <v>0</v>
          </cell>
          <cell r="O220">
            <v>0</v>
          </cell>
          <cell r="P220">
            <v>0</v>
          </cell>
          <cell r="Q220">
            <v>0</v>
          </cell>
          <cell r="S220">
            <v>4</v>
          </cell>
          <cell r="T220">
            <v>14</v>
          </cell>
          <cell r="U220">
            <v>2.5</v>
          </cell>
        </row>
        <row r="221">
          <cell r="A221" t="str">
            <v xml:space="preserve">    Nigeria</v>
          </cell>
          <cell r="B221">
            <v>1496</v>
          </cell>
          <cell r="C221">
            <v>1110</v>
          </cell>
          <cell r="D221">
            <v>833</v>
          </cell>
          <cell r="F221">
            <v>146</v>
          </cell>
          <cell r="G221">
            <v>72</v>
          </cell>
          <cell r="H221">
            <v>57</v>
          </cell>
          <cell r="I221">
            <v>88</v>
          </cell>
          <cell r="J221">
            <v>94</v>
          </cell>
          <cell r="K221">
            <v>110</v>
          </cell>
          <cell r="L221">
            <v>118</v>
          </cell>
          <cell r="M221">
            <v>98</v>
          </cell>
          <cell r="N221">
            <v>87</v>
          </cell>
          <cell r="O221">
            <v>56</v>
          </cell>
          <cell r="P221">
            <v>74</v>
          </cell>
          <cell r="Q221">
            <v>39</v>
          </cell>
          <cell r="S221">
            <v>833</v>
          </cell>
          <cell r="T221">
            <v>1039</v>
          </cell>
          <cell r="U221">
            <v>0.24729891956782724</v>
          </cell>
        </row>
        <row r="222">
          <cell r="A222" t="str">
            <v xml:space="preserve">    Rwanda</v>
          </cell>
          <cell r="B222">
            <v>2</v>
          </cell>
          <cell r="C222">
            <v>2</v>
          </cell>
          <cell r="D222">
            <v>0</v>
          </cell>
          <cell r="F222">
            <v>0</v>
          </cell>
          <cell r="G222">
            <v>0</v>
          </cell>
          <cell r="H222">
            <v>0</v>
          </cell>
          <cell r="I222">
            <v>0</v>
          </cell>
          <cell r="J222">
            <v>0</v>
          </cell>
          <cell r="K222">
            <v>0</v>
          </cell>
          <cell r="L222">
            <v>0</v>
          </cell>
          <cell r="M222">
            <v>0</v>
          </cell>
          <cell r="N222">
            <v>0</v>
          </cell>
          <cell r="O222">
            <v>0</v>
          </cell>
          <cell r="P222">
            <v>0</v>
          </cell>
          <cell r="Q222">
            <v>0</v>
          </cell>
          <cell r="S222">
            <v>0</v>
          </cell>
          <cell r="T222">
            <v>0</v>
          </cell>
          <cell r="U222">
            <v>0.02</v>
          </cell>
        </row>
        <row r="223">
          <cell r="A223" t="str">
            <v xml:space="preserve">    Sao Tome &amp; Principe</v>
          </cell>
          <cell r="B223">
            <v>14</v>
          </cell>
          <cell r="C223">
            <v>7</v>
          </cell>
          <cell r="D223">
            <v>1</v>
          </cell>
          <cell r="F223">
            <v>0</v>
          </cell>
          <cell r="G223">
            <v>0</v>
          </cell>
          <cell r="H223">
            <v>0</v>
          </cell>
          <cell r="I223">
            <v>0</v>
          </cell>
          <cell r="J223">
            <v>0</v>
          </cell>
          <cell r="K223">
            <v>0</v>
          </cell>
          <cell r="L223">
            <v>0</v>
          </cell>
          <cell r="M223">
            <v>0</v>
          </cell>
          <cell r="N223">
            <v>0</v>
          </cell>
          <cell r="O223">
            <v>0</v>
          </cell>
          <cell r="P223">
            <v>0</v>
          </cell>
          <cell r="Q223">
            <v>0</v>
          </cell>
          <cell r="S223">
            <v>1</v>
          </cell>
          <cell r="T223">
            <v>0</v>
          </cell>
          <cell r="U223">
            <v>-1</v>
          </cell>
        </row>
        <row r="224">
          <cell r="A224" t="str">
            <v xml:space="preserve">    Senegal</v>
          </cell>
          <cell r="B224">
            <v>0</v>
          </cell>
          <cell r="C224">
            <v>5</v>
          </cell>
          <cell r="D224">
            <v>0</v>
          </cell>
          <cell r="F224">
            <v>1</v>
          </cell>
          <cell r="G224">
            <v>0</v>
          </cell>
          <cell r="H224">
            <v>0</v>
          </cell>
          <cell r="I224">
            <v>0</v>
          </cell>
          <cell r="J224">
            <v>1</v>
          </cell>
          <cell r="K224">
            <v>1</v>
          </cell>
          <cell r="L224">
            <v>0</v>
          </cell>
          <cell r="M224">
            <v>0</v>
          </cell>
          <cell r="N224">
            <v>0</v>
          </cell>
          <cell r="O224">
            <v>0</v>
          </cell>
          <cell r="P224">
            <v>0</v>
          </cell>
          <cell r="Q224">
            <v>0</v>
          </cell>
          <cell r="S224">
            <v>0</v>
          </cell>
          <cell r="T224">
            <v>3</v>
          </cell>
          <cell r="U224">
            <v>0.02</v>
          </cell>
        </row>
        <row r="225">
          <cell r="A225" t="str">
            <v xml:space="preserve">    Seychelles</v>
          </cell>
          <cell r="B225">
            <v>547</v>
          </cell>
          <cell r="C225">
            <v>191</v>
          </cell>
          <cell r="D225">
            <v>125</v>
          </cell>
          <cell r="F225">
            <v>27</v>
          </cell>
          <cell r="G225">
            <v>20</v>
          </cell>
          <cell r="H225">
            <v>33</v>
          </cell>
          <cell r="I225">
            <v>21</v>
          </cell>
          <cell r="J225">
            <v>21</v>
          </cell>
          <cell r="K225">
            <v>31</v>
          </cell>
          <cell r="L225">
            <v>5</v>
          </cell>
          <cell r="M225">
            <v>19</v>
          </cell>
          <cell r="N225">
            <v>7</v>
          </cell>
          <cell r="O225">
            <v>22</v>
          </cell>
          <cell r="P225">
            <v>19</v>
          </cell>
          <cell r="Q225">
            <v>17</v>
          </cell>
          <cell r="S225">
            <v>125</v>
          </cell>
          <cell r="T225">
            <v>242</v>
          </cell>
          <cell r="U225">
            <v>0.93599999999999994</v>
          </cell>
        </row>
        <row r="226">
          <cell r="A226" t="str">
            <v xml:space="preserve">    South Africa</v>
          </cell>
          <cell r="B226">
            <v>123</v>
          </cell>
          <cell r="C226">
            <v>182</v>
          </cell>
          <cell r="D226">
            <v>106</v>
          </cell>
          <cell r="F226">
            <v>36</v>
          </cell>
          <cell r="G226">
            <v>17</v>
          </cell>
          <cell r="H226">
            <v>0</v>
          </cell>
          <cell r="I226">
            <v>0</v>
          </cell>
          <cell r="J226">
            <v>2</v>
          </cell>
          <cell r="K226">
            <v>8</v>
          </cell>
          <cell r="L226">
            <v>5</v>
          </cell>
          <cell r="M226">
            <v>15</v>
          </cell>
          <cell r="N226">
            <v>19</v>
          </cell>
          <cell r="O226">
            <v>4</v>
          </cell>
          <cell r="P226">
            <v>4</v>
          </cell>
          <cell r="Q226">
            <v>2</v>
          </cell>
          <cell r="S226">
            <v>106</v>
          </cell>
          <cell r="T226">
            <v>112</v>
          </cell>
          <cell r="U226">
            <v>5.6603773584905648E-2</v>
          </cell>
        </row>
        <row r="227">
          <cell r="A227" t="str">
            <v xml:space="preserve">    Sudan</v>
          </cell>
          <cell r="B227">
            <v>317</v>
          </cell>
          <cell r="C227">
            <v>420</v>
          </cell>
          <cell r="D227">
            <v>236</v>
          </cell>
          <cell r="F227">
            <v>17</v>
          </cell>
          <cell r="G227">
            <v>22</v>
          </cell>
          <cell r="H227">
            <v>7</v>
          </cell>
          <cell r="I227">
            <v>3</v>
          </cell>
          <cell r="J227">
            <v>69</v>
          </cell>
          <cell r="K227">
            <v>20</v>
          </cell>
          <cell r="L227">
            <v>120</v>
          </cell>
          <cell r="M227">
            <v>22</v>
          </cell>
          <cell r="N227">
            <v>11</v>
          </cell>
          <cell r="O227">
            <v>24</v>
          </cell>
          <cell r="P227">
            <v>11</v>
          </cell>
          <cell r="Q227">
            <v>3</v>
          </cell>
          <cell r="S227">
            <v>236</v>
          </cell>
          <cell r="T227">
            <v>329</v>
          </cell>
          <cell r="U227">
            <v>0.39406779661016955</v>
          </cell>
        </row>
        <row r="228">
          <cell r="A228" t="str">
            <v xml:space="preserve">    Swaziland</v>
          </cell>
          <cell r="B228">
            <v>3</v>
          </cell>
          <cell r="C228">
            <v>1</v>
          </cell>
          <cell r="D228">
            <v>8</v>
          </cell>
          <cell r="F228">
            <v>2</v>
          </cell>
          <cell r="G228">
            <v>0</v>
          </cell>
          <cell r="H228">
            <v>0</v>
          </cell>
          <cell r="I228">
            <v>0</v>
          </cell>
          <cell r="J228">
            <v>0</v>
          </cell>
          <cell r="K228">
            <v>0</v>
          </cell>
          <cell r="L228">
            <v>0</v>
          </cell>
          <cell r="M228">
            <v>1</v>
          </cell>
          <cell r="N228">
            <v>0</v>
          </cell>
          <cell r="O228">
            <v>0</v>
          </cell>
          <cell r="P228">
            <v>0</v>
          </cell>
          <cell r="Q228">
            <v>1</v>
          </cell>
          <cell r="S228">
            <v>8</v>
          </cell>
          <cell r="T228">
            <v>4</v>
          </cell>
          <cell r="U228">
            <v>-0.5</v>
          </cell>
        </row>
        <row r="229">
          <cell r="A229" t="str">
            <v xml:space="preserve">    Tanzania</v>
          </cell>
          <cell r="B229">
            <v>30</v>
          </cell>
          <cell r="C229">
            <v>30</v>
          </cell>
          <cell r="D229">
            <v>37</v>
          </cell>
          <cell r="F229">
            <v>17</v>
          </cell>
          <cell r="G229">
            <v>1</v>
          </cell>
          <cell r="H229">
            <v>1</v>
          </cell>
          <cell r="I229">
            <v>2</v>
          </cell>
          <cell r="J229">
            <v>7</v>
          </cell>
          <cell r="K229">
            <v>2</v>
          </cell>
          <cell r="L229">
            <v>4</v>
          </cell>
          <cell r="M229">
            <v>5</v>
          </cell>
          <cell r="N229">
            <v>7</v>
          </cell>
          <cell r="O229">
            <v>4</v>
          </cell>
          <cell r="P229">
            <v>2</v>
          </cell>
          <cell r="Q229">
            <v>7</v>
          </cell>
          <cell r="S229">
            <v>37</v>
          </cell>
          <cell r="T229">
            <v>59</v>
          </cell>
          <cell r="U229">
            <v>0.59459459459459452</v>
          </cell>
        </row>
        <row r="230">
          <cell r="A230" t="str">
            <v xml:space="preserve">    Togo</v>
          </cell>
          <cell r="B230">
            <v>0</v>
          </cell>
          <cell r="C230">
            <v>1</v>
          </cell>
          <cell r="D230">
            <v>2</v>
          </cell>
          <cell r="F230">
            <v>0</v>
          </cell>
          <cell r="G230">
            <v>0</v>
          </cell>
          <cell r="H230">
            <v>1</v>
          </cell>
          <cell r="I230">
            <v>0</v>
          </cell>
          <cell r="J230">
            <v>0</v>
          </cell>
          <cell r="K230">
            <v>0</v>
          </cell>
          <cell r="L230">
            <v>0</v>
          </cell>
          <cell r="M230">
            <v>0</v>
          </cell>
          <cell r="N230">
            <v>0</v>
          </cell>
          <cell r="O230">
            <v>0</v>
          </cell>
          <cell r="P230">
            <v>0</v>
          </cell>
          <cell r="Q230">
            <v>0</v>
          </cell>
          <cell r="S230">
            <v>2</v>
          </cell>
          <cell r="T230">
            <v>1</v>
          </cell>
          <cell r="U230">
            <v>-0.5</v>
          </cell>
        </row>
        <row r="231">
          <cell r="A231" t="str">
            <v xml:space="preserve">    Transkei</v>
          </cell>
          <cell r="B231">
            <v>1</v>
          </cell>
          <cell r="C231">
            <v>0</v>
          </cell>
          <cell r="D231">
            <v>0</v>
          </cell>
          <cell r="F231">
            <v>0</v>
          </cell>
          <cell r="G231">
            <v>0</v>
          </cell>
          <cell r="H231">
            <v>0</v>
          </cell>
          <cell r="I231">
            <v>0</v>
          </cell>
          <cell r="J231">
            <v>0</v>
          </cell>
          <cell r="K231">
            <v>0</v>
          </cell>
          <cell r="L231">
            <v>0</v>
          </cell>
          <cell r="M231">
            <v>0</v>
          </cell>
          <cell r="N231">
            <v>0</v>
          </cell>
          <cell r="O231">
            <v>0</v>
          </cell>
          <cell r="P231">
            <v>0</v>
          </cell>
          <cell r="Q231">
            <v>0</v>
          </cell>
          <cell r="S231">
            <v>0</v>
          </cell>
          <cell r="T231">
            <v>0</v>
          </cell>
          <cell r="U231">
            <v>0</v>
          </cell>
        </row>
        <row r="232">
          <cell r="A232" t="str">
            <v xml:space="preserve">    Tunisia</v>
          </cell>
          <cell r="B232">
            <v>14</v>
          </cell>
          <cell r="C232">
            <v>21</v>
          </cell>
          <cell r="D232">
            <v>13</v>
          </cell>
          <cell r="F232">
            <v>3</v>
          </cell>
          <cell r="G232">
            <v>2</v>
          </cell>
          <cell r="H232">
            <v>1</v>
          </cell>
          <cell r="I232">
            <v>0</v>
          </cell>
          <cell r="J232">
            <v>0</v>
          </cell>
          <cell r="K232">
            <v>0</v>
          </cell>
          <cell r="L232">
            <v>1</v>
          </cell>
          <cell r="M232">
            <v>0</v>
          </cell>
          <cell r="N232">
            <v>0</v>
          </cell>
          <cell r="O232">
            <v>0</v>
          </cell>
          <cell r="P232">
            <v>0</v>
          </cell>
          <cell r="Q232">
            <v>1</v>
          </cell>
          <cell r="S232">
            <v>13</v>
          </cell>
          <cell r="T232">
            <v>8</v>
          </cell>
          <cell r="U232">
            <v>-0.38461538461538458</v>
          </cell>
        </row>
        <row r="233">
          <cell r="A233" t="str">
            <v xml:space="preserve">    Upper Volta</v>
          </cell>
          <cell r="B233">
            <v>0</v>
          </cell>
          <cell r="C233">
            <v>1</v>
          </cell>
          <cell r="D233">
            <v>0</v>
          </cell>
          <cell r="F233">
            <v>0</v>
          </cell>
          <cell r="G233">
            <v>0</v>
          </cell>
          <cell r="H233">
            <v>0</v>
          </cell>
          <cell r="I233">
            <v>0</v>
          </cell>
          <cell r="J233">
            <v>0</v>
          </cell>
          <cell r="K233">
            <v>0</v>
          </cell>
          <cell r="L233">
            <v>0</v>
          </cell>
          <cell r="M233">
            <v>0</v>
          </cell>
          <cell r="N233">
            <v>1</v>
          </cell>
          <cell r="O233">
            <v>0</v>
          </cell>
          <cell r="P233">
            <v>0</v>
          </cell>
          <cell r="Q233">
            <v>0</v>
          </cell>
          <cell r="S233">
            <v>0</v>
          </cell>
          <cell r="T233">
            <v>1</v>
          </cell>
          <cell r="U233">
            <v>0</v>
          </cell>
        </row>
        <row r="234">
          <cell r="A234" t="str">
            <v xml:space="preserve">    Uganda</v>
          </cell>
          <cell r="B234">
            <v>34</v>
          </cell>
          <cell r="C234">
            <v>27</v>
          </cell>
          <cell r="D234">
            <v>26</v>
          </cell>
          <cell r="F234">
            <v>7</v>
          </cell>
          <cell r="G234">
            <v>3</v>
          </cell>
          <cell r="H234">
            <v>3</v>
          </cell>
          <cell r="I234">
            <v>0</v>
          </cell>
          <cell r="J234">
            <v>2</v>
          </cell>
          <cell r="K234">
            <v>2</v>
          </cell>
          <cell r="L234">
            <v>3</v>
          </cell>
          <cell r="M234">
            <v>1</v>
          </cell>
          <cell r="N234">
            <v>2</v>
          </cell>
          <cell r="O234">
            <v>1</v>
          </cell>
          <cell r="P234">
            <v>0</v>
          </cell>
          <cell r="Q234">
            <v>0</v>
          </cell>
          <cell r="S234">
            <v>26</v>
          </cell>
          <cell r="T234">
            <v>24</v>
          </cell>
          <cell r="U234">
            <v>-7.6923076923076872E-2</v>
          </cell>
        </row>
        <row r="235">
          <cell r="A235" t="str">
            <v xml:space="preserve">    West Africa ( unsp. )</v>
          </cell>
          <cell r="B235">
            <v>357</v>
          </cell>
          <cell r="C235">
            <v>149</v>
          </cell>
          <cell r="D235">
            <v>366</v>
          </cell>
          <cell r="F235">
            <v>19</v>
          </cell>
          <cell r="G235">
            <v>8</v>
          </cell>
          <cell r="H235">
            <v>40</v>
          </cell>
          <cell r="I235">
            <v>0</v>
          </cell>
          <cell r="J235">
            <v>2</v>
          </cell>
          <cell r="K235">
            <v>4</v>
          </cell>
          <cell r="L235">
            <v>8</v>
          </cell>
          <cell r="M235">
            <v>5</v>
          </cell>
          <cell r="N235">
            <v>5</v>
          </cell>
          <cell r="O235">
            <v>1</v>
          </cell>
          <cell r="P235">
            <v>0</v>
          </cell>
          <cell r="Q235">
            <v>6</v>
          </cell>
          <cell r="S235">
            <v>366</v>
          </cell>
          <cell r="T235">
            <v>98</v>
          </cell>
          <cell r="U235">
            <v>-0.73224043715846987</v>
          </cell>
        </row>
        <row r="236">
          <cell r="A236" t="str">
            <v xml:space="preserve">    Zambia</v>
          </cell>
          <cell r="B236">
            <v>16</v>
          </cell>
          <cell r="C236">
            <v>24</v>
          </cell>
          <cell r="D236">
            <v>33</v>
          </cell>
          <cell r="F236">
            <v>3</v>
          </cell>
          <cell r="G236">
            <v>0</v>
          </cell>
          <cell r="H236">
            <v>4</v>
          </cell>
          <cell r="I236">
            <v>0</v>
          </cell>
          <cell r="J236">
            <v>4</v>
          </cell>
          <cell r="K236">
            <v>1</v>
          </cell>
          <cell r="L236">
            <v>0</v>
          </cell>
          <cell r="M236">
            <v>2</v>
          </cell>
          <cell r="N236">
            <v>2</v>
          </cell>
          <cell r="O236">
            <v>1</v>
          </cell>
          <cell r="P236">
            <v>2</v>
          </cell>
          <cell r="Q236">
            <v>1</v>
          </cell>
          <cell r="S236">
            <v>33</v>
          </cell>
          <cell r="T236">
            <v>20</v>
          </cell>
          <cell r="U236">
            <v>-0.39393939393939392</v>
          </cell>
        </row>
        <row r="237">
          <cell r="A237" t="str">
            <v xml:space="preserve">    Zimbabwe</v>
          </cell>
          <cell r="B237">
            <v>4</v>
          </cell>
          <cell r="C237">
            <v>5</v>
          </cell>
          <cell r="D237">
            <v>14</v>
          </cell>
          <cell r="F237">
            <v>1</v>
          </cell>
          <cell r="G237">
            <v>0</v>
          </cell>
          <cell r="H237">
            <v>0</v>
          </cell>
          <cell r="I237">
            <v>1</v>
          </cell>
          <cell r="J237">
            <v>1</v>
          </cell>
          <cell r="K237">
            <v>1</v>
          </cell>
          <cell r="L237">
            <v>0</v>
          </cell>
          <cell r="M237">
            <v>0</v>
          </cell>
          <cell r="N237">
            <v>0</v>
          </cell>
          <cell r="O237">
            <v>0</v>
          </cell>
          <cell r="P237">
            <v>0</v>
          </cell>
          <cell r="Q237">
            <v>0</v>
          </cell>
          <cell r="S237">
            <v>14</v>
          </cell>
          <cell r="T237">
            <v>4</v>
          </cell>
          <cell r="U237">
            <v>-0.7142857142857143</v>
          </cell>
        </row>
        <row r="238">
          <cell r="A238" t="str">
            <v xml:space="preserve">    Africa (unsp.)</v>
          </cell>
          <cell r="B238">
            <v>48</v>
          </cell>
          <cell r="C238">
            <v>19</v>
          </cell>
          <cell r="D238">
            <v>107</v>
          </cell>
          <cell r="F238">
            <v>29</v>
          </cell>
          <cell r="G238">
            <v>19</v>
          </cell>
          <cell r="H238">
            <v>9</v>
          </cell>
          <cell r="I238">
            <v>7</v>
          </cell>
          <cell r="J238">
            <v>15</v>
          </cell>
          <cell r="K238">
            <v>6</v>
          </cell>
          <cell r="L238">
            <v>3</v>
          </cell>
          <cell r="M238">
            <v>4</v>
          </cell>
          <cell r="N238">
            <v>16</v>
          </cell>
          <cell r="O238">
            <v>0</v>
          </cell>
          <cell r="P238">
            <v>3</v>
          </cell>
          <cell r="Q238">
            <v>1</v>
          </cell>
          <cell r="S238">
            <v>107</v>
          </cell>
          <cell r="T238">
            <v>112</v>
          </cell>
          <cell r="U238">
            <v>4.6728971962616717E-2</v>
          </cell>
        </row>
        <row r="244">
          <cell r="A244" t="str">
            <v>PHILIPPINE OVERSEAS EMPLOYMENT ADMINISTRATION</v>
          </cell>
        </row>
        <row r="245">
          <cell r="A245" t="str">
            <v>Deployed Landbased Overseas Filipino Workers by Destination</v>
          </cell>
        </row>
        <row r="249">
          <cell r="B249" t="str">
            <v xml:space="preserve">      1998</v>
          </cell>
          <cell r="C249" t="str">
            <v xml:space="preserve">      1999</v>
          </cell>
          <cell r="D249" t="str">
            <v xml:space="preserve">      2000</v>
          </cell>
          <cell r="F249">
            <v>36892</v>
          </cell>
          <cell r="G249">
            <v>36923</v>
          </cell>
          <cell r="H249">
            <v>36951</v>
          </cell>
          <cell r="I249">
            <v>36982</v>
          </cell>
          <cell r="J249">
            <v>37012</v>
          </cell>
          <cell r="K249">
            <v>37043</v>
          </cell>
          <cell r="L249">
            <v>37073</v>
          </cell>
          <cell r="M249">
            <v>37104</v>
          </cell>
          <cell r="N249">
            <v>37135</v>
          </cell>
          <cell r="O249">
            <v>37165</v>
          </cell>
          <cell r="P249">
            <v>37196</v>
          </cell>
          <cell r="Q249">
            <v>37226</v>
          </cell>
          <cell r="S249" t="str">
            <v xml:space="preserve">     2000</v>
          </cell>
          <cell r="T249" t="str">
            <v xml:space="preserve">        2001</v>
          </cell>
          <cell r="U249" t="str">
            <v>% Change</v>
          </cell>
        </row>
        <row r="251">
          <cell r="A251" t="str">
            <v>TRUST TERRITORIES</v>
          </cell>
          <cell r="B251">
            <v>7677</v>
          </cell>
          <cell r="C251">
            <v>6622</v>
          </cell>
          <cell r="D251">
            <v>7421</v>
          </cell>
          <cell r="F251">
            <v>876</v>
          </cell>
          <cell r="G251">
            <v>607</v>
          </cell>
          <cell r="H251">
            <v>529</v>
          </cell>
          <cell r="I251">
            <v>553</v>
          </cell>
          <cell r="J251">
            <v>777</v>
          </cell>
          <cell r="K251">
            <v>673</v>
          </cell>
          <cell r="L251">
            <v>559</v>
          </cell>
          <cell r="M251">
            <v>579</v>
          </cell>
          <cell r="N251">
            <v>422</v>
          </cell>
          <cell r="O251">
            <v>435</v>
          </cell>
          <cell r="P251">
            <v>474</v>
          </cell>
          <cell r="Q251">
            <v>339</v>
          </cell>
          <cell r="S251">
            <v>7421</v>
          </cell>
          <cell r="T251">
            <v>6823</v>
          </cell>
          <cell r="U251">
            <v>-8.0582131788168754E-2</v>
          </cell>
        </row>
        <row r="252">
          <cell r="A252" t="str">
            <v xml:space="preserve">    Commonwealth of Northern</v>
          </cell>
        </row>
        <row r="253">
          <cell r="A253" t="str">
            <v xml:space="preserve">    Mariana Islands</v>
          </cell>
          <cell r="B253">
            <v>5982</v>
          </cell>
          <cell r="C253">
            <v>4837</v>
          </cell>
          <cell r="D253">
            <v>5215</v>
          </cell>
          <cell r="F253">
            <v>609</v>
          </cell>
          <cell r="G253">
            <v>393</v>
          </cell>
          <cell r="H253">
            <v>363</v>
          </cell>
          <cell r="I253">
            <v>360</v>
          </cell>
          <cell r="J253">
            <v>565</v>
          </cell>
          <cell r="K253">
            <v>495</v>
          </cell>
          <cell r="L253">
            <v>412</v>
          </cell>
          <cell r="M253">
            <v>376</v>
          </cell>
          <cell r="N253">
            <v>253</v>
          </cell>
          <cell r="O253">
            <v>319</v>
          </cell>
          <cell r="P253">
            <v>330</v>
          </cell>
          <cell r="Q253">
            <v>206</v>
          </cell>
          <cell r="S253">
            <v>5215</v>
          </cell>
          <cell r="T253">
            <v>4681</v>
          </cell>
          <cell r="U253">
            <v>-0.10239693192713328</v>
          </cell>
        </row>
        <row r="255">
          <cell r="A255" t="str">
            <v xml:space="preserve">    - Rota</v>
          </cell>
          <cell r="B255">
            <v>162</v>
          </cell>
          <cell r="C255">
            <v>106</v>
          </cell>
          <cell r="D255">
            <v>146</v>
          </cell>
          <cell r="F255">
            <v>37</v>
          </cell>
          <cell r="G255">
            <v>6</v>
          </cell>
          <cell r="H255">
            <v>8</v>
          </cell>
          <cell r="I255">
            <v>7</v>
          </cell>
          <cell r="J255">
            <v>18</v>
          </cell>
          <cell r="K255">
            <v>15</v>
          </cell>
          <cell r="L255">
            <v>15</v>
          </cell>
          <cell r="M255">
            <v>5</v>
          </cell>
          <cell r="N255">
            <v>3</v>
          </cell>
          <cell r="O255">
            <v>2</v>
          </cell>
          <cell r="P255">
            <v>5</v>
          </cell>
          <cell r="Q255">
            <v>6</v>
          </cell>
          <cell r="S255">
            <v>146</v>
          </cell>
          <cell r="T255">
            <v>127</v>
          </cell>
          <cell r="U255">
            <v>-0.13013698630136983</v>
          </cell>
        </row>
        <row r="256">
          <cell r="A256" t="str">
            <v xml:space="preserve">    - Saipan</v>
          </cell>
          <cell r="B256">
            <v>5139</v>
          </cell>
          <cell r="C256">
            <v>2270</v>
          </cell>
          <cell r="D256">
            <v>3760</v>
          </cell>
          <cell r="F256">
            <v>299</v>
          </cell>
          <cell r="G256">
            <v>233</v>
          </cell>
          <cell r="H256">
            <v>105</v>
          </cell>
          <cell r="I256">
            <v>64</v>
          </cell>
          <cell r="J256">
            <v>313</v>
          </cell>
          <cell r="K256">
            <v>339</v>
          </cell>
          <cell r="L256">
            <v>204</v>
          </cell>
          <cell r="M256">
            <v>159</v>
          </cell>
          <cell r="N256">
            <v>154</v>
          </cell>
          <cell r="O256">
            <v>144</v>
          </cell>
          <cell r="P256">
            <v>195</v>
          </cell>
          <cell r="Q256">
            <v>79</v>
          </cell>
          <cell r="S256">
            <v>3760</v>
          </cell>
          <cell r="T256">
            <v>2288</v>
          </cell>
          <cell r="U256">
            <v>-0.39148936170212767</v>
          </cell>
        </row>
        <row r="257">
          <cell r="A257" t="str">
            <v xml:space="preserve">    - Tinian</v>
          </cell>
          <cell r="B257">
            <v>94</v>
          </cell>
          <cell r="C257">
            <v>89</v>
          </cell>
          <cell r="D257">
            <v>95</v>
          </cell>
          <cell r="F257">
            <v>15</v>
          </cell>
          <cell r="G257">
            <v>3</v>
          </cell>
          <cell r="H257">
            <v>4</v>
          </cell>
          <cell r="I257">
            <v>81</v>
          </cell>
          <cell r="J257">
            <v>6</v>
          </cell>
          <cell r="K257">
            <v>8</v>
          </cell>
          <cell r="L257">
            <v>13</v>
          </cell>
          <cell r="M257">
            <v>5</v>
          </cell>
          <cell r="N257">
            <v>4</v>
          </cell>
          <cell r="O257">
            <v>11</v>
          </cell>
          <cell r="P257">
            <v>4</v>
          </cell>
          <cell r="Q257">
            <v>6</v>
          </cell>
          <cell r="S257">
            <v>95</v>
          </cell>
          <cell r="T257">
            <v>160</v>
          </cell>
          <cell r="U257">
            <v>0.68421052631578938</v>
          </cell>
        </row>
        <row r="258">
          <cell r="A258" t="str">
            <v xml:space="preserve">    - Marianas</v>
          </cell>
          <cell r="B258">
            <v>587</v>
          </cell>
          <cell r="C258">
            <v>2372</v>
          </cell>
          <cell r="D258">
            <v>1214</v>
          </cell>
          <cell r="F258">
            <v>258</v>
          </cell>
          <cell r="G258">
            <v>151</v>
          </cell>
          <cell r="H258">
            <v>246</v>
          </cell>
          <cell r="I258">
            <v>208</v>
          </cell>
          <cell r="J258">
            <v>228</v>
          </cell>
          <cell r="K258">
            <v>133</v>
          </cell>
          <cell r="L258">
            <v>180</v>
          </cell>
          <cell r="M258">
            <v>207</v>
          </cell>
          <cell r="N258">
            <v>92</v>
          </cell>
          <cell r="O258">
            <v>162</v>
          </cell>
          <cell r="P258">
            <v>126</v>
          </cell>
          <cell r="Q258">
            <v>115</v>
          </cell>
          <cell r="S258">
            <v>1214</v>
          </cell>
          <cell r="T258">
            <v>2106</v>
          </cell>
          <cell r="U258">
            <v>0.73476112026359153</v>
          </cell>
        </row>
        <row r="260">
          <cell r="A260" t="str">
            <v xml:space="preserve">    Federated States</v>
          </cell>
        </row>
        <row r="261">
          <cell r="A261" t="str">
            <v xml:space="preserve">    of Micronesia</v>
          </cell>
          <cell r="B261">
            <v>429</v>
          </cell>
          <cell r="C261">
            <v>554</v>
          </cell>
          <cell r="D261">
            <v>494</v>
          </cell>
          <cell r="F261">
            <v>55</v>
          </cell>
          <cell r="G261">
            <v>32</v>
          </cell>
          <cell r="H261">
            <v>27</v>
          </cell>
          <cell r="I261">
            <v>81</v>
          </cell>
          <cell r="J261">
            <v>28</v>
          </cell>
          <cell r="K261">
            <v>33</v>
          </cell>
          <cell r="L261">
            <v>32</v>
          </cell>
          <cell r="M261">
            <v>36</v>
          </cell>
          <cell r="N261">
            <v>45</v>
          </cell>
          <cell r="O261">
            <v>22</v>
          </cell>
          <cell r="P261">
            <v>24</v>
          </cell>
          <cell r="Q261">
            <v>16</v>
          </cell>
          <cell r="S261">
            <v>494</v>
          </cell>
          <cell r="T261">
            <v>431</v>
          </cell>
          <cell r="U261">
            <v>-0.12753036437246967</v>
          </cell>
        </row>
        <row r="262">
          <cell r="A262" t="str">
            <v xml:space="preserve"> </v>
          </cell>
        </row>
        <row r="263">
          <cell r="A263" t="str">
            <v xml:space="preserve">    - Chuuk ( Truk )</v>
          </cell>
          <cell r="B263">
            <v>9</v>
          </cell>
          <cell r="C263">
            <v>34</v>
          </cell>
          <cell r="D263">
            <v>2</v>
          </cell>
          <cell r="F263">
            <v>0</v>
          </cell>
          <cell r="G263">
            <v>0</v>
          </cell>
          <cell r="H263">
            <v>0</v>
          </cell>
          <cell r="I263">
            <v>0</v>
          </cell>
          <cell r="J263">
            <v>0</v>
          </cell>
          <cell r="K263">
            <v>0</v>
          </cell>
          <cell r="L263">
            <v>1</v>
          </cell>
          <cell r="M263">
            <v>0</v>
          </cell>
          <cell r="N263">
            <v>1</v>
          </cell>
          <cell r="O263">
            <v>3</v>
          </cell>
          <cell r="P263">
            <v>1</v>
          </cell>
          <cell r="Q263">
            <v>0</v>
          </cell>
          <cell r="S263">
            <v>2</v>
          </cell>
          <cell r="T263">
            <v>6</v>
          </cell>
          <cell r="U263">
            <v>2</v>
          </cell>
        </row>
        <row r="264">
          <cell r="A264" t="str">
            <v xml:space="preserve">    - Pohnpei ( Ponape )</v>
          </cell>
          <cell r="B264">
            <v>60</v>
          </cell>
          <cell r="C264">
            <v>61</v>
          </cell>
          <cell r="D264">
            <v>69</v>
          </cell>
          <cell r="F264">
            <v>6</v>
          </cell>
          <cell r="G264">
            <v>6</v>
          </cell>
          <cell r="H264">
            <v>3</v>
          </cell>
          <cell r="I264">
            <v>69</v>
          </cell>
          <cell r="J264">
            <v>6</v>
          </cell>
          <cell r="K264">
            <v>3</v>
          </cell>
          <cell r="L264">
            <v>6</v>
          </cell>
          <cell r="M264">
            <v>9</v>
          </cell>
          <cell r="N264">
            <v>22</v>
          </cell>
          <cell r="O264">
            <v>1</v>
          </cell>
          <cell r="P264">
            <v>2</v>
          </cell>
          <cell r="Q264">
            <v>5</v>
          </cell>
          <cell r="S264">
            <v>69</v>
          </cell>
          <cell r="T264">
            <v>138</v>
          </cell>
          <cell r="U264">
            <v>1</v>
          </cell>
        </row>
        <row r="265">
          <cell r="A265" t="str">
            <v xml:space="preserve">    - Yap</v>
          </cell>
          <cell r="B265">
            <v>9</v>
          </cell>
          <cell r="C265">
            <v>22</v>
          </cell>
          <cell r="D265">
            <v>11</v>
          </cell>
          <cell r="F265">
            <v>0</v>
          </cell>
          <cell r="G265">
            <v>0</v>
          </cell>
          <cell r="H265">
            <v>1</v>
          </cell>
          <cell r="I265">
            <v>2</v>
          </cell>
          <cell r="J265">
            <v>0</v>
          </cell>
          <cell r="K265">
            <v>0</v>
          </cell>
          <cell r="L265">
            <v>1</v>
          </cell>
          <cell r="M265">
            <v>0</v>
          </cell>
          <cell r="N265">
            <v>0</v>
          </cell>
          <cell r="O265">
            <v>0</v>
          </cell>
          <cell r="P265">
            <v>0</v>
          </cell>
          <cell r="Q265">
            <v>0</v>
          </cell>
          <cell r="S265">
            <v>11</v>
          </cell>
          <cell r="T265">
            <v>4</v>
          </cell>
          <cell r="U265">
            <v>-0.63636363636363635</v>
          </cell>
        </row>
        <row r="266">
          <cell r="A266" t="str">
            <v xml:space="preserve">    - Micronesia ( unsp. )</v>
          </cell>
          <cell r="B266">
            <v>351</v>
          </cell>
          <cell r="C266">
            <v>437</v>
          </cell>
          <cell r="D266">
            <v>412</v>
          </cell>
          <cell r="F266">
            <v>49</v>
          </cell>
          <cell r="G266">
            <v>26</v>
          </cell>
          <cell r="H266">
            <v>23</v>
          </cell>
          <cell r="I266">
            <v>10</v>
          </cell>
          <cell r="J266">
            <v>22</v>
          </cell>
          <cell r="K266">
            <v>30</v>
          </cell>
          <cell r="L266">
            <v>24</v>
          </cell>
          <cell r="M266">
            <v>27</v>
          </cell>
          <cell r="N266">
            <v>22</v>
          </cell>
          <cell r="O266">
            <v>18</v>
          </cell>
          <cell r="P266">
            <v>21</v>
          </cell>
          <cell r="Q266">
            <v>11</v>
          </cell>
          <cell r="S266">
            <v>412</v>
          </cell>
          <cell r="T266">
            <v>283</v>
          </cell>
          <cell r="U266">
            <v>-0.31310679611650483</v>
          </cell>
        </row>
        <row r="268">
          <cell r="A268" t="str">
            <v xml:space="preserve">    Republic of Marshall Is.</v>
          </cell>
          <cell r="B268">
            <v>65</v>
          </cell>
          <cell r="C268">
            <v>71</v>
          </cell>
          <cell r="D268">
            <v>109</v>
          </cell>
          <cell r="F268">
            <v>18</v>
          </cell>
          <cell r="G268">
            <v>7</v>
          </cell>
          <cell r="H268">
            <v>3</v>
          </cell>
          <cell r="I268">
            <v>5</v>
          </cell>
          <cell r="J268">
            <v>13</v>
          </cell>
          <cell r="K268">
            <v>11</v>
          </cell>
          <cell r="L268">
            <v>12</v>
          </cell>
          <cell r="M268">
            <v>5</v>
          </cell>
          <cell r="N268">
            <v>10</v>
          </cell>
          <cell r="O268">
            <v>13</v>
          </cell>
          <cell r="P268">
            <v>3</v>
          </cell>
          <cell r="Q268">
            <v>7</v>
          </cell>
          <cell r="R268">
            <v>0</v>
          </cell>
          <cell r="S268">
            <v>109</v>
          </cell>
          <cell r="T268">
            <v>107</v>
          </cell>
          <cell r="U268">
            <v>-1.834862385321101E-2</v>
          </cell>
        </row>
        <row r="270">
          <cell r="A270" t="str">
            <v xml:space="preserve">    - Majuro</v>
          </cell>
          <cell r="B270">
            <v>9</v>
          </cell>
          <cell r="C270">
            <v>11</v>
          </cell>
          <cell r="D270">
            <v>3</v>
          </cell>
          <cell r="F270">
            <v>0</v>
          </cell>
          <cell r="G270">
            <v>0</v>
          </cell>
          <cell r="H270">
            <v>0</v>
          </cell>
          <cell r="I270">
            <v>0</v>
          </cell>
          <cell r="J270">
            <v>0</v>
          </cell>
          <cell r="K270">
            <v>1</v>
          </cell>
          <cell r="L270">
            <v>0</v>
          </cell>
          <cell r="M270">
            <v>0</v>
          </cell>
          <cell r="N270">
            <v>0</v>
          </cell>
          <cell r="O270">
            <v>0</v>
          </cell>
          <cell r="P270">
            <v>0</v>
          </cell>
          <cell r="Q270">
            <v>0</v>
          </cell>
          <cell r="S270">
            <v>3</v>
          </cell>
          <cell r="T270">
            <v>1</v>
          </cell>
          <cell r="U270">
            <v>-0.66666666666666674</v>
          </cell>
        </row>
        <row r="271">
          <cell r="A271" t="str">
            <v xml:space="preserve">    - Marshall Is. ( unsp. )</v>
          </cell>
          <cell r="B271">
            <v>56</v>
          </cell>
          <cell r="C271">
            <v>60</v>
          </cell>
          <cell r="D271">
            <v>106</v>
          </cell>
          <cell r="F271">
            <v>18</v>
          </cell>
          <cell r="G271">
            <v>7</v>
          </cell>
          <cell r="H271">
            <v>3</v>
          </cell>
          <cell r="I271">
            <v>5</v>
          </cell>
          <cell r="J271">
            <v>13</v>
          </cell>
          <cell r="K271">
            <v>10</v>
          </cell>
          <cell r="L271">
            <v>12</v>
          </cell>
          <cell r="M271">
            <v>5</v>
          </cell>
          <cell r="N271">
            <v>10</v>
          </cell>
          <cell r="O271">
            <v>13</v>
          </cell>
          <cell r="P271">
            <v>3</v>
          </cell>
          <cell r="Q271">
            <v>7</v>
          </cell>
          <cell r="S271">
            <v>106</v>
          </cell>
          <cell r="T271">
            <v>106</v>
          </cell>
          <cell r="U271">
            <v>0</v>
          </cell>
        </row>
        <row r="273">
          <cell r="A273" t="str">
            <v xml:space="preserve">    Republic of Belau</v>
          </cell>
          <cell r="B273">
            <v>1084</v>
          </cell>
          <cell r="C273">
            <v>1010</v>
          </cell>
          <cell r="D273">
            <v>1480</v>
          </cell>
          <cell r="F273">
            <v>167</v>
          </cell>
          <cell r="G273">
            <v>125</v>
          </cell>
          <cell r="H273">
            <v>118</v>
          </cell>
          <cell r="I273">
            <v>81</v>
          </cell>
          <cell r="J273">
            <v>157</v>
          </cell>
          <cell r="K273">
            <v>129</v>
          </cell>
          <cell r="L273">
            <v>94</v>
          </cell>
          <cell r="M273">
            <v>154</v>
          </cell>
          <cell r="N273">
            <v>107</v>
          </cell>
          <cell r="O273">
            <v>76</v>
          </cell>
          <cell r="P273">
            <v>110</v>
          </cell>
          <cell r="Q273">
            <v>102</v>
          </cell>
          <cell r="S273">
            <v>1480</v>
          </cell>
          <cell r="T273">
            <v>1420</v>
          </cell>
          <cell r="U273">
            <v>-4.0540540540540571E-2</v>
          </cell>
        </row>
        <row r="275">
          <cell r="A275" t="str">
            <v xml:space="preserve">    Melanesia</v>
          </cell>
          <cell r="B275">
            <v>111</v>
          </cell>
          <cell r="C275">
            <v>127</v>
          </cell>
          <cell r="D275">
            <v>111</v>
          </cell>
          <cell r="F275">
            <v>27</v>
          </cell>
          <cell r="G275">
            <v>40</v>
          </cell>
          <cell r="H275">
            <v>12</v>
          </cell>
          <cell r="I275">
            <v>23</v>
          </cell>
          <cell r="J275">
            <v>14</v>
          </cell>
          <cell r="K275">
            <v>5</v>
          </cell>
          <cell r="L275">
            <v>9</v>
          </cell>
          <cell r="M275">
            <v>8</v>
          </cell>
          <cell r="N275">
            <v>6</v>
          </cell>
          <cell r="O275">
            <v>3</v>
          </cell>
          <cell r="P275">
            <v>7</v>
          </cell>
          <cell r="Q275">
            <v>8</v>
          </cell>
          <cell r="S275">
            <v>111</v>
          </cell>
          <cell r="T275">
            <v>162</v>
          </cell>
          <cell r="U275">
            <v>0.45945945945945943</v>
          </cell>
        </row>
        <row r="277">
          <cell r="A277" t="str">
            <v xml:space="preserve">    - Cook Is.</v>
          </cell>
          <cell r="B277">
            <v>0</v>
          </cell>
          <cell r="C277">
            <v>2</v>
          </cell>
          <cell r="D277">
            <v>0</v>
          </cell>
          <cell r="F277">
            <v>0</v>
          </cell>
          <cell r="G277">
            <v>0</v>
          </cell>
          <cell r="H277">
            <v>0</v>
          </cell>
          <cell r="I277">
            <v>0</v>
          </cell>
          <cell r="J277">
            <v>0</v>
          </cell>
          <cell r="K277">
            <v>0</v>
          </cell>
          <cell r="L277">
            <v>0</v>
          </cell>
          <cell r="M277">
            <v>0</v>
          </cell>
          <cell r="N277">
            <v>0</v>
          </cell>
          <cell r="O277">
            <v>0</v>
          </cell>
          <cell r="P277">
            <v>0</v>
          </cell>
          <cell r="Q277">
            <v>0</v>
          </cell>
          <cell r="S277">
            <v>0</v>
          </cell>
          <cell r="T277">
            <v>0</v>
          </cell>
          <cell r="U277">
            <v>0</v>
          </cell>
        </row>
        <row r="278">
          <cell r="A278" t="str">
            <v xml:space="preserve">    - Fiji Is.</v>
          </cell>
          <cell r="B278">
            <v>31</v>
          </cell>
          <cell r="C278">
            <v>58</v>
          </cell>
          <cell r="D278">
            <v>36</v>
          </cell>
          <cell r="F278">
            <v>16</v>
          </cell>
          <cell r="G278">
            <v>37</v>
          </cell>
          <cell r="H278">
            <v>7</v>
          </cell>
          <cell r="I278">
            <v>12</v>
          </cell>
          <cell r="J278">
            <v>8</v>
          </cell>
          <cell r="K278">
            <v>1</v>
          </cell>
          <cell r="L278">
            <v>5</v>
          </cell>
          <cell r="M278">
            <v>1</v>
          </cell>
          <cell r="N278">
            <v>3</v>
          </cell>
          <cell r="O278">
            <v>2</v>
          </cell>
          <cell r="P278">
            <v>5</v>
          </cell>
          <cell r="Q278">
            <v>4</v>
          </cell>
          <cell r="S278">
            <v>36</v>
          </cell>
          <cell r="T278">
            <v>101</v>
          </cell>
          <cell r="U278">
            <v>1.8055555555555554</v>
          </cell>
        </row>
        <row r="279">
          <cell r="A279" t="str">
            <v xml:space="preserve">    - Solomon Is.</v>
          </cell>
          <cell r="B279">
            <v>72</v>
          </cell>
          <cell r="C279">
            <v>58</v>
          </cell>
          <cell r="D279">
            <v>69</v>
          </cell>
          <cell r="F279">
            <v>10</v>
          </cell>
          <cell r="G279">
            <v>3</v>
          </cell>
          <cell r="H279">
            <v>5</v>
          </cell>
          <cell r="I279">
            <v>9</v>
          </cell>
          <cell r="J279">
            <v>6</v>
          </cell>
          <cell r="K279">
            <v>4</v>
          </cell>
          <cell r="L279">
            <v>4</v>
          </cell>
          <cell r="M279">
            <v>7</v>
          </cell>
          <cell r="N279">
            <v>3</v>
          </cell>
          <cell r="O279">
            <v>1</v>
          </cell>
          <cell r="P279">
            <v>2</v>
          </cell>
          <cell r="Q279">
            <v>3</v>
          </cell>
          <cell r="S279">
            <v>69</v>
          </cell>
          <cell r="T279">
            <v>57</v>
          </cell>
          <cell r="U279">
            <v>-0.17391304347826086</v>
          </cell>
        </row>
        <row r="280">
          <cell r="A280" t="str">
            <v xml:space="preserve">    - Vanuatu</v>
          </cell>
          <cell r="B280">
            <v>8</v>
          </cell>
          <cell r="C280">
            <v>9</v>
          </cell>
          <cell r="D280">
            <v>6</v>
          </cell>
          <cell r="F280">
            <v>1</v>
          </cell>
          <cell r="G280">
            <v>0</v>
          </cell>
          <cell r="H280">
            <v>0</v>
          </cell>
          <cell r="I280">
            <v>2</v>
          </cell>
          <cell r="J280">
            <v>0</v>
          </cell>
          <cell r="K280">
            <v>0</v>
          </cell>
          <cell r="L280">
            <v>0</v>
          </cell>
          <cell r="M280">
            <v>0</v>
          </cell>
          <cell r="N280">
            <v>0</v>
          </cell>
          <cell r="O280">
            <v>0</v>
          </cell>
          <cell r="P280">
            <v>0</v>
          </cell>
          <cell r="Q280">
            <v>1</v>
          </cell>
          <cell r="S280">
            <v>6</v>
          </cell>
          <cell r="T280">
            <v>4</v>
          </cell>
          <cell r="U280">
            <v>-0.33333333333333337</v>
          </cell>
        </row>
        <row r="281">
          <cell r="A281" t="str">
            <v xml:space="preserve">    - Melanesia</v>
          </cell>
          <cell r="B281">
            <v>0</v>
          </cell>
          <cell r="C281">
            <v>0</v>
          </cell>
          <cell r="D281">
            <v>0</v>
          </cell>
          <cell r="F281">
            <v>0</v>
          </cell>
          <cell r="G281">
            <v>0</v>
          </cell>
          <cell r="H281">
            <v>0</v>
          </cell>
          <cell r="I281">
            <v>0</v>
          </cell>
          <cell r="J281">
            <v>0</v>
          </cell>
          <cell r="K281">
            <v>0</v>
          </cell>
          <cell r="L281">
            <v>0</v>
          </cell>
          <cell r="M281">
            <v>0</v>
          </cell>
          <cell r="N281">
            <v>0</v>
          </cell>
          <cell r="O281">
            <v>0</v>
          </cell>
          <cell r="P281">
            <v>0</v>
          </cell>
          <cell r="Q281">
            <v>0</v>
          </cell>
          <cell r="S281">
            <v>0</v>
          </cell>
          <cell r="T281">
            <v>0</v>
          </cell>
          <cell r="U281">
            <v>0</v>
          </cell>
        </row>
        <row r="283">
          <cell r="A283" t="str">
            <v xml:space="preserve">    Polynesia</v>
          </cell>
          <cell r="B283">
            <v>6</v>
          </cell>
          <cell r="C283">
            <v>23</v>
          </cell>
          <cell r="D283">
            <v>11</v>
          </cell>
          <cell r="F283">
            <v>0</v>
          </cell>
          <cell r="G283">
            <v>1</v>
          </cell>
          <cell r="H283">
            <v>2</v>
          </cell>
          <cell r="I283">
            <v>1</v>
          </cell>
          <cell r="J283">
            <v>0</v>
          </cell>
          <cell r="K283">
            <v>0</v>
          </cell>
          <cell r="L283">
            <v>0</v>
          </cell>
          <cell r="M283">
            <v>0</v>
          </cell>
          <cell r="N283">
            <v>1</v>
          </cell>
          <cell r="O283">
            <v>2</v>
          </cell>
          <cell r="P283">
            <v>0</v>
          </cell>
          <cell r="Q283">
            <v>0</v>
          </cell>
          <cell r="S283">
            <v>11</v>
          </cell>
          <cell r="T283">
            <v>7</v>
          </cell>
          <cell r="U283">
            <v>-0.36363636363636365</v>
          </cell>
        </row>
        <row r="285">
          <cell r="A285" t="str">
            <v xml:space="preserve">    - Samoa</v>
          </cell>
          <cell r="B285">
            <v>6</v>
          </cell>
          <cell r="C285">
            <v>23</v>
          </cell>
          <cell r="D285">
            <v>11</v>
          </cell>
          <cell r="F285">
            <v>0</v>
          </cell>
          <cell r="G285">
            <v>1</v>
          </cell>
          <cell r="H285">
            <v>2</v>
          </cell>
          <cell r="I285">
            <v>1</v>
          </cell>
          <cell r="J285">
            <v>0</v>
          </cell>
          <cell r="K285">
            <v>0</v>
          </cell>
          <cell r="L285">
            <v>0</v>
          </cell>
          <cell r="M285">
            <v>0</v>
          </cell>
          <cell r="N285">
            <v>1</v>
          </cell>
          <cell r="O285">
            <v>2</v>
          </cell>
          <cell r="P285">
            <v>0</v>
          </cell>
          <cell r="Q285">
            <v>0</v>
          </cell>
          <cell r="S285">
            <v>11</v>
          </cell>
          <cell r="T285">
            <v>7</v>
          </cell>
          <cell r="U285">
            <v>-0.36363636363636365</v>
          </cell>
        </row>
        <row r="287">
          <cell r="A287" t="str">
            <v xml:space="preserve">    Trust Territories ( unsp. )</v>
          </cell>
          <cell r="B287">
            <v>0</v>
          </cell>
          <cell r="C287">
            <v>0</v>
          </cell>
          <cell r="D287">
            <v>1</v>
          </cell>
          <cell r="F287">
            <v>0</v>
          </cell>
          <cell r="G287">
            <v>9</v>
          </cell>
          <cell r="H287">
            <v>4</v>
          </cell>
          <cell r="I287">
            <v>2</v>
          </cell>
          <cell r="J287">
            <v>0</v>
          </cell>
          <cell r="K287">
            <v>0</v>
          </cell>
          <cell r="L287">
            <v>0</v>
          </cell>
          <cell r="M287">
            <v>0</v>
          </cell>
          <cell r="N287">
            <v>0</v>
          </cell>
          <cell r="O287">
            <v>0</v>
          </cell>
          <cell r="P287">
            <v>0</v>
          </cell>
          <cell r="Q287">
            <v>0</v>
          </cell>
          <cell r="S287">
            <v>1</v>
          </cell>
          <cell r="T287">
            <v>15</v>
          </cell>
          <cell r="U287">
            <v>0</v>
          </cell>
        </row>
        <row r="291">
          <cell r="A291" t="str">
            <v>PHILIPPINE OVERSEAS EMPLOYMENT ADMINISTRATION</v>
          </cell>
        </row>
        <row r="292">
          <cell r="A292" t="str">
            <v>Deployed Overseas Filipino Workers by Destination</v>
          </cell>
        </row>
        <row r="295">
          <cell r="B295" t="str">
            <v xml:space="preserve">      1998</v>
          </cell>
          <cell r="C295" t="str">
            <v xml:space="preserve">      1999</v>
          </cell>
          <cell r="D295" t="str">
            <v xml:space="preserve">      2000</v>
          </cell>
          <cell r="F295">
            <v>36892</v>
          </cell>
          <cell r="G295">
            <v>36923</v>
          </cell>
          <cell r="H295">
            <v>36951</v>
          </cell>
          <cell r="I295">
            <v>36982</v>
          </cell>
          <cell r="J295">
            <v>37012</v>
          </cell>
          <cell r="K295">
            <v>37043</v>
          </cell>
          <cell r="L295">
            <v>37073</v>
          </cell>
          <cell r="M295">
            <v>37104</v>
          </cell>
          <cell r="N295">
            <v>37135</v>
          </cell>
          <cell r="O295">
            <v>37165</v>
          </cell>
          <cell r="P295">
            <v>37196</v>
          </cell>
          <cell r="Q295">
            <v>37226</v>
          </cell>
          <cell r="S295" t="str">
            <v xml:space="preserve">     2000</v>
          </cell>
          <cell r="T295" t="str">
            <v xml:space="preserve">     2001</v>
          </cell>
          <cell r="U295" t="str">
            <v>% Change</v>
          </cell>
        </row>
        <row r="298">
          <cell r="A298" t="str">
            <v>OCEANIA</v>
          </cell>
          <cell r="B298">
            <v>2524</v>
          </cell>
          <cell r="C298">
            <v>2424</v>
          </cell>
          <cell r="D298">
            <v>2386</v>
          </cell>
          <cell r="F298">
            <v>401</v>
          </cell>
          <cell r="G298">
            <v>159</v>
          </cell>
          <cell r="H298">
            <v>149</v>
          </cell>
          <cell r="I298">
            <v>88</v>
          </cell>
          <cell r="J298">
            <v>241</v>
          </cell>
          <cell r="K298">
            <v>176</v>
          </cell>
          <cell r="L298">
            <v>203</v>
          </cell>
          <cell r="M298">
            <v>154</v>
          </cell>
          <cell r="N298">
            <v>138</v>
          </cell>
          <cell r="O298">
            <v>108</v>
          </cell>
          <cell r="P298">
            <v>173</v>
          </cell>
          <cell r="Q298">
            <v>71</v>
          </cell>
          <cell r="S298">
            <v>2386</v>
          </cell>
          <cell r="T298">
            <v>2061</v>
          </cell>
          <cell r="U298">
            <v>-0.13621123218776199</v>
          </cell>
        </row>
        <row r="299">
          <cell r="A299" t="str">
            <v xml:space="preserve">    Australia</v>
          </cell>
          <cell r="B299">
            <v>182</v>
          </cell>
          <cell r="C299">
            <v>184</v>
          </cell>
          <cell r="D299">
            <v>234</v>
          </cell>
          <cell r="F299">
            <v>53</v>
          </cell>
          <cell r="G299">
            <v>4</v>
          </cell>
          <cell r="H299">
            <v>5</v>
          </cell>
          <cell r="I299">
            <v>15</v>
          </cell>
          <cell r="J299">
            <v>13</v>
          </cell>
          <cell r="K299">
            <v>10</v>
          </cell>
          <cell r="L299">
            <v>12</v>
          </cell>
          <cell r="M299">
            <v>11</v>
          </cell>
          <cell r="N299">
            <v>9</v>
          </cell>
          <cell r="O299">
            <v>4</v>
          </cell>
          <cell r="P299">
            <v>7</v>
          </cell>
          <cell r="Q299">
            <v>5</v>
          </cell>
          <cell r="S299">
            <v>234</v>
          </cell>
          <cell r="T299">
            <v>148</v>
          </cell>
          <cell r="U299">
            <v>-0.36752136752136755</v>
          </cell>
        </row>
        <row r="300">
          <cell r="A300" t="str">
            <v xml:space="preserve">    Nauru</v>
          </cell>
          <cell r="B300">
            <v>38</v>
          </cell>
          <cell r="C300">
            <v>37</v>
          </cell>
          <cell r="D300">
            <v>47</v>
          </cell>
          <cell r="F300">
            <v>4</v>
          </cell>
          <cell r="G300">
            <v>5</v>
          </cell>
          <cell r="H300">
            <v>1</v>
          </cell>
          <cell r="I300">
            <v>0</v>
          </cell>
          <cell r="J300">
            <v>3</v>
          </cell>
          <cell r="K300">
            <v>0</v>
          </cell>
          <cell r="L300">
            <v>0</v>
          </cell>
          <cell r="M300">
            <v>5</v>
          </cell>
          <cell r="N300">
            <v>2</v>
          </cell>
          <cell r="O300">
            <v>0</v>
          </cell>
          <cell r="P300">
            <v>0</v>
          </cell>
          <cell r="Q300">
            <v>0</v>
          </cell>
          <cell r="S300">
            <v>47</v>
          </cell>
          <cell r="T300">
            <v>20</v>
          </cell>
          <cell r="U300">
            <v>-0.57446808510638303</v>
          </cell>
        </row>
        <row r="301">
          <cell r="A301" t="str">
            <v xml:space="preserve">    New Caledonia</v>
          </cell>
          <cell r="B301">
            <v>3</v>
          </cell>
          <cell r="C301">
            <v>4</v>
          </cell>
          <cell r="D301">
            <v>8</v>
          </cell>
          <cell r="F301">
            <v>0</v>
          </cell>
          <cell r="G301">
            <v>0</v>
          </cell>
          <cell r="H301">
            <v>0</v>
          </cell>
          <cell r="I301">
            <v>0</v>
          </cell>
          <cell r="J301">
            <v>0</v>
          </cell>
          <cell r="K301">
            <v>0</v>
          </cell>
          <cell r="L301">
            <v>0</v>
          </cell>
          <cell r="M301">
            <v>0</v>
          </cell>
          <cell r="N301">
            <v>0</v>
          </cell>
          <cell r="O301">
            <v>0</v>
          </cell>
          <cell r="P301">
            <v>0</v>
          </cell>
          <cell r="Q301">
            <v>0</v>
          </cell>
          <cell r="S301">
            <v>8</v>
          </cell>
          <cell r="T301">
            <v>0</v>
          </cell>
          <cell r="U301">
            <v>-1</v>
          </cell>
        </row>
        <row r="302">
          <cell r="A302" t="str">
            <v xml:space="preserve">    New Zealand</v>
          </cell>
          <cell r="B302">
            <v>75</v>
          </cell>
          <cell r="C302">
            <v>102</v>
          </cell>
          <cell r="D302">
            <v>110</v>
          </cell>
          <cell r="F302">
            <v>16</v>
          </cell>
          <cell r="G302">
            <v>42</v>
          </cell>
          <cell r="H302">
            <v>17</v>
          </cell>
          <cell r="I302">
            <v>1</v>
          </cell>
          <cell r="J302">
            <v>12</v>
          </cell>
          <cell r="K302">
            <v>10</v>
          </cell>
          <cell r="L302">
            <v>8</v>
          </cell>
          <cell r="M302">
            <v>11</v>
          </cell>
          <cell r="N302">
            <v>13</v>
          </cell>
          <cell r="O302">
            <v>3</v>
          </cell>
          <cell r="P302">
            <v>10</v>
          </cell>
          <cell r="Q302">
            <v>7</v>
          </cell>
          <cell r="S302">
            <v>110</v>
          </cell>
          <cell r="T302">
            <v>150</v>
          </cell>
          <cell r="U302">
            <v>0.36363636363636354</v>
          </cell>
        </row>
        <row r="303">
          <cell r="A303" t="str">
            <v xml:space="preserve">    Papua New Guinea</v>
          </cell>
          <cell r="B303">
            <v>2226</v>
          </cell>
          <cell r="C303">
            <v>2097</v>
          </cell>
          <cell r="D303">
            <v>1987</v>
          </cell>
          <cell r="F303">
            <v>328</v>
          </cell>
          <cell r="G303">
            <v>108</v>
          </cell>
          <cell r="H303">
            <v>126</v>
          </cell>
          <cell r="I303">
            <v>72</v>
          </cell>
          <cell r="J303">
            <v>213</v>
          </cell>
          <cell r="K303">
            <v>156</v>
          </cell>
          <cell r="L303">
            <v>183</v>
          </cell>
          <cell r="M303">
            <v>127</v>
          </cell>
          <cell r="N303">
            <v>114</v>
          </cell>
          <cell r="O303">
            <v>101</v>
          </cell>
          <cell r="P303">
            <v>156</v>
          </cell>
          <cell r="Q303">
            <v>59</v>
          </cell>
          <cell r="S303">
            <v>1987</v>
          </cell>
          <cell r="T303">
            <v>1743</v>
          </cell>
          <cell r="U303">
            <v>-0.12279818822345245</v>
          </cell>
        </row>
        <row r="306">
          <cell r="A306" t="str">
            <v xml:space="preserve">    UNSPECIFIED</v>
          </cell>
          <cell r="B306">
            <v>2</v>
          </cell>
          <cell r="C306">
            <v>0</v>
          </cell>
          <cell r="D306">
            <v>6921</v>
          </cell>
          <cell r="F306">
            <v>726</v>
          </cell>
          <cell r="G306">
            <v>424</v>
          </cell>
          <cell r="H306">
            <v>585</v>
          </cell>
          <cell r="I306">
            <v>551</v>
          </cell>
          <cell r="J306">
            <v>653</v>
          </cell>
          <cell r="K306">
            <v>660</v>
          </cell>
          <cell r="L306">
            <v>603</v>
          </cell>
          <cell r="M306">
            <v>1072</v>
          </cell>
          <cell r="N306">
            <v>1784</v>
          </cell>
          <cell r="O306">
            <v>2322</v>
          </cell>
          <cell r="P306">
            <v>1276</v>
          </cell>
          <cell r="Q306">
            <v>874</v>
          </cell>
          <cell r="S306">
            <v>6921</v>
          </cell>
          <cell r="T306">
            <v>11530</v>
          </cell>
          <cell r="U306">
            <v>0.6659442277127583</v>
          </cell>
        </row>
        <row r="309">
          <cell r="A309" t="str">
            <v>Deployed Landbased Total</v>
          </cell>
          <cell r="B309">
            <v>638343</v>
          </cell>
          <cell r="C309">
            <v>640331</v>
          </cell>
          <cell r="D309">
            <v>643304</v>
          </cell>
          <cell r="F309">
            <v>84734</v>
          </cell>
          <cell r="G309">
            <v>49047</v>
          </cell>
          <cell r="H309">
            <v>46887</v>
          </cell>
          <cell r="I309">
            <v>58116</v>
          </cell>
          <cell r="J309">
            <v>65274</v>
          </cell>
          <cell r="K309">
            <v>59186</v>
          </cell>
          <cell r="L309">
            <v>53543</v>
          </cell>
          <cell r="M309">
            <v>60186</v>
          </cell>
          <cell r="N309">
            <v>54192</v>
          </cell>
          <cell r="O309">
            <v>47265</v>
          </cell>
          <cell r="P309">
            <v>44554</v>
          </cell>
          <cell r="Q309">
            <v>38655</v>
          </cell>
          <cell r="S309">
            <v>643304</v>
          </cell>
          <cell r="T309">
            <v>661639</v>
          </cell>
          <cell r="U309">
            <v>2.8501299541118907E-2</v>
          </cell>
        </row>
        <row r="311">
          <cell r="A311" t="str">
            <v>Deployed Seabased Total</v>
          </cell>
          <cell r="B311">
            <v>193300</v>
          </cell>
          <cell r="C311">
            <v>196689</v>
          </cell>
          <cell r="D311">
            <v>198324</v>
          </cell>
          <cell r="F311">
            <v>16358</v>
          </cell>
          <cell r="G311">
            <v>15460</v>
          </cell>
          <cell r="H311">
            <v>18156</v>
          </cell>
          <cell r="I311">
            <v>16503</v>
          </cell>
          <cell r="J311">
            <v>18363</v>
          </cell>
          <cell r="K311">
            <v>16260</v>
          </cell>
          <cell r="L311">
            <v>17306</v>
          </cell>
          <cell r="M311">
            <v>16979</v>
          </cell>
          <cell r="N311">
            <v>16815</v>
          </cell>
          <cell r="O311">
            <v>18354</v>
          </cell>
          <cell r="P311">
            <v>18777</v>
          </cell>
          <cell r="Q311">
            <v>15620</v>
          </cell>
          <cell r="S311">
            <v>198324</v>
          </cell>
          <cell r="T311">
            <v>204951</v>
          </cell>
          <cell r="U311">
            <v>3.3415017849579565E-2</v>
          </cell>
        </row>
        <row r="313">
          <cell r="A313" t="str">
            <v xml:space="preserve">G R A N D    T O T A L  </v>
          </cell>
          <cell r="B313">
            <v>831643</v>
          </cell>
          <cell r="C313">
            <v>837020</v>
          </cell>
          <cell r="D313">
            <v>841628</v>
          </cell>
          <cell r="F313">
            <v>101092</v>
          </cell>
          <cell r="G313">
            <v>64507</v>
          </cell>
          <cell r="H313">
            <v>65043</v>
          </cell>
          <cell r="I313">
            <v>74619</v>
          </cell>
          <cell r="J313">
            <v>83637</v>
          </cell>
          <cell r="K313">
            <v>75446</v>
          </cell>
          <cell r="L313">
            <v>70849</v>
          </cell>
          <cell r="M313">
            <v>77165</v>
          </cell>
          <cell r="N313">
            <v>71007</v>
          </cell>
          <cell r="O313">
            <v>65619</v>
          </cell>
          <cell r="P313">
            <v>63331</v>
          </cell>
          <cell r="Q313">
            <v>54275</v>
          </cell>
          <cell r="S313">
            <v>841628</v>
          </cell>
          <cell r="T313">
            <v>866590</v>
          </cell>
          <cell r="U313">
            <v>2.9659184342726297E-2</v>
          </cell>
        </row>
        <row r="315">
          <cell r="A315" t="str">
            <v>Processed by : Policies and Programs Division</v>
          </cell>
        </row>
        <row r="316">
          <cell r="A316" t="str">
            <v xml:space="preserve">                       : PLANNING BRANCH</v>
          </cell>
        </row>
        <row r="318">
          <cell r="A318" t="str">
            <v>*Based on the report of POEA's Labor Assistance Center on the actual departures of OFWs at the international airports.</v>
          </cell>
        </row>
      </sheetData>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able 1"/>
      <sheetName val="STOCK"/>
      <sheetName val="SPNF Acuerdo Incl. Int."/>
      <sheetName val="Codigos"/>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C Table"/>
      <sheetName val="specs"/>
      <sheetName val="prices"/>
      <sheetName val="Data"/>
      <sheetName val="refbal"/>
      <sheetName val="overview"/>
      <sheetName val="USrefining"/>
      <sheetName val="fcst prices"/>
      <sheetName val="fcst prices (2)"/>
      <sheetName val="asian prices"/>
      <sheetName val="Demand elas (2)"/>
      <sheetName val="India Prices"/>
      <sheetName val="Thailand"/>
      <sheetName val="Diffs"/>
      <sheetName val="crackadds"/>
      <sheetName val="refutil"/>
      <sheetName val="CDUcountry"/>
      <sheetName val="FCC Detail"/>
      <sheetName val="Hydrocrdetail"/>
      <sheetName val="cokedetail"/>
      <sheetName val="posscce"/>
      <sheetName val="Posscdu"/>
      <sheetName val="CCECountry"/>
      <sheetName val="CDUtotal"/>
      <sheetName val="china demand"/>
      <sheetName val="china"/>
      <sheetName val="regdemgro"/>
      <sheetName val="intenisty"/>
      <sheetName val="fcstdemand"/>
      <sheetName val="opechighoilgdp"/>
      <sheetName val="nonopec"/>
      <sheetName val="canadacosts"/>
      <sheetName val="refcapvddemand"/>
      <sheetName val="pricefcsts"/>
      <sheetName val="inflation oecd"/>
      <sheetName val="wage inflation"/>
      <sheetName val="wtimaya"/>
      <sheetName val="Europrodchange"/>
      <sheetName val="EU25 mogas diesel"/>
      <sheetName val="usmogas"/>
      <sheetName val="russiaexporteconomic"/>
      <sheetName val="russiaprodavail"/>
      <sheetName val="Sheet1"/>
      <sheetName val="sterm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1">
          <cell r="D1" t="str">
            <v>DETAILS: NON-OPEC PRODUCTION   000 b/d</v>
          </cell>
        </row>
        <row r="2">
          <cell r="D2">
            <v>39393.745037152781</v>
          </cell>
        </row>
        <row r="4">
          <cell r="E4">
            <v>1985</v>
          </cell>
          <cell r="F4">
            <v>1986</v>
          </cell>
          <cell r="G4">
            <v>1987</v>
          </cell>
          <cell r="H4">
            <v>1988</v>
          </cell>
          <cell r="I4">
            <v>1989</v>
          </cell>
          <cell r="J4">
            <v>1990</v>
          </cell>
          <cell r="K4">
            <v>1991</v>
          </cell>
          <cell r="L4">
            <v>1992</v>
          </cell>
          <cell r="M4">
            <v>1993</v>
          </cell>
          <cell r="N4">
            <v>1994</v>
          </cell>
          <cell r="O4">
            <v>1995</v>
          </cell>
          <cell r="P4">
            <v>1996</v>
          </cell>
          <cell r="Q4">
            <v>1997</v>
          </cell>
          <cell r="R4">
            <v>1998</v>
          </cell>
          <cell r="S4">
            <v>1999</v>
          </cell>
          <cell r="T4">
            <v>2000</v>
          </cell>
          <cell r="U4">
            <v>2001</v>
          </cell>
          <cell r="V4">
            <v>2002</v>
          </cell>
          <cell r="W4">
            <v>2003</v>
          </cell>
          <cell r="X4">
            <v>2004</v>
          </cell>
          <cell r="Y4">
            <v>2005</v>
          </cell>
          <cell r="Z4">
            <v>2006</v>
          </cell>
          <cell r="AA4">
            <v>2007</v>
          </cell>
          <cell r="AB4">
            <v>2008</v>
          </cell>
          <cell r="AC4">
            <v>2009</v>
          </cell>
          <cell r="AD4">
            <v>2010</v>
          </cell>
        </row>
        <row r="5">
          <cell r="D5" t="str">
            <v>N. AMERICA</v>
          </cell>
        </row>
        <row r="6">
          <cell r="D6" t="str">
            <v>USA</v>
          </cell>
          <cell r="E6">
            <v>10640</v>
          </cell>
          <cell r="F6">
            <v>10290</v>
          </cell>
          <cell r="G6">
            <v>10010</v>
          </cell>
          <cell r="H6">
            <v>9820</v>
          </cell>
          <cell r="I6">
            <v>9220</v>
          </cell>
          <cell r="J6">
            <v>8995</v>
          </cell>
          <cell r="K6">
            <v>9165</v>
          </cell>
          <cell r="L6">
            <v>8995</v>
          </cell>
          <cell r="M6">
            <v>8835</v>
          </cell>
          <cell r="N6">
            <v>8645</v>
          </cell>
          <cell r="O6">
            <v>8600</v>
          </cell>
          <cell r="P6">
            <v>8615</v>
          </cell>
          <cell r="Q6">
            <v>8610</v>
          </cell>
          <cell r="R6">
            <v>8395</v>
          </cell>
          <cell r="S6">
            <v>8105</v>
          </cell>
          <cell r="T6">
            <v>8130</v>
          </cell>
          <cell r="U6">
            <v>8100</v>
          </cell>
          <cell r="V6">
            <v>8115</v>
          </cell>
          <cell r="W6">
            <v>7825</v>
          </cell>
          <cell r="X6">
            <v>7650</v>
          </cell>
          <cell r="Y6">
            <v>7255</v>
          </cell>
          <cell r="Z6">
            <v>7330</v>
          </cell>
          <cell r="AA6">
            <v>7550</v>
          </cell>
          <cell r="AB6">
            <v>7625</v>
          </cell>
          <cell r="AC6">
            <v>7700</v>
          </cell>
          <cell r="AD6">
            <v>7750</v>
          </cell>
        </row>
        <row r="7">
          <cell r="D7" t="str">
            <v>Canada</v>
          </cell>
          <cell r="E7">
            <v>1840</v>
          </cell>
          <cell r="F7">
            <v>1815</v>
          </cell>
          <cell r="G7">
            <v>1900</v>
          </cell>
          <cell r="H7">
            <v>1990</v>
          </cell>
          <cell r="I7">
            <v>1945</v>
          </cell>
          <cell r="J7">
            <v>1970</v>
          </cell>
          <cell r="K7">
            <v>1975</v>
          </cell>
          <cell r="L7">
            <v>2025</v>
          </cell>
          <cell r="M7">
            <v>2160</v>
          </cell>
          <cell r="N7">
            <v>2270</v>
          </cell>
          <cell r="O7">
            <v>2390</v>
          </cell>
          <cell r="P7">
            <v>2395</v>
          </cell>
          <cell r="Q7">
            <v>2490</v>
          </cell>
          <cell r="R7">
            <v>2620</v>
          </cell>
          <cell r="S7">
            <v>2570</v>
          </cell>
          <cell r="T7">
            <v>2700</v>
          </cell>
          <cell r="U7">
            <v>2755</v>
          </cell>
          <cell r="V7">
            <v>2885</v>
          </cell>
          <cell r="W7">
            <v>3005</v>
          </cell>
          <cell r="X7">
            <v>3090</v>
          </cell>
          <cell r="Y7">
            <v>3020</v>
          </cell>
          <cell r="Z7">
            <v>3245</v>
          </cell>
          <cell r="AA7">
            <v>3400</v>
          </cell>
          <cell r="AB7">
            <v>3500</v>
          </cell>
          <cell r="AC7">
            <v>3600</v>
          </cell>
          <cell r="AD7">
            <v>3700</v>
          </cell>
        </row>
        <row r="8">
          <cell r="D8" t="str">
            <v>TOTAL</v>
          </cell>
          <cell r="E8">
            <v>12480</v>
          </cell>
          <cell r="F8">
            <v>12105</v>
          </cell>
          <cell r="G8">
            <v>11910</v>
          </cell>
          <cell r="H8">
            <v>11810</v>
          </cell>
          <cell r="I8">
            <v>11165</v>
          </cell>
          <cell r="J8">
            <v>10965</v>
          </cell>
          <cell r="K8">
            <v>11140</v>
          </cell>
          <cell r="L8">
            <v>11020</v>
          </cell>
          <cell r="M8">
            <v>10995</v>
          </cell>
          <cell r="N8">
            <v>10915</v>
          </cell>
          <cell r="O8">
            <v>10990</v>
          </cell>
          <cell r="P8">
            <v>11010</v>
          </cell>
          <cell r="Q8">
            <v>11100</v>
          </cell>
          <cell r="R8">
            <v>11015</v>
          </cell>
          <cell r="S8">
            <v>10675</v>
          </cell>
          <cell r="T8">
            <v>10830</v>
          </cell>
          <cell r="U8">
            <v>10855</v>
          </cell>
          <cell r="V8">
            <v>11000</v>
          </cell>
          <cell r="W8">
            <v>10830</v>
          </cell>
          <cell r="X8">
            <v>10740</v>
          </cell>
          <cell r="Y8">
            <v>10275</v>
          </cell>
          <cell r="Z8">
            <v>10575</v>
          </cell>
          <cell r="AA8">
            <v>10950</v>
          </cell>
          <cell r="AB8">
            <v>11125</v>
          </cell>
          <cell r="AC8">
            <v>11300</v>
          </cell>
          <cell r="AD8">
            <v>11450</v>
          </cell>
        </row>
        <row r="10">
          <cell r="D10" t="str">
            <v>W. EUROPE</v>
          </cell>
        </row>
        <row r="11">
          <cell r="D11" t="str">
            <v>Austria</v>
          </cell>
          <cell r="E11">
            <v>20</v>
          </cell>
          <cell r="F11">
            <v>20</v>
          </cell>
          <cell r="G11">
            <v>20</v>
          </cell>
          <cell r="H11">
            <v>25</v>
          </cell>
          <cell r="I11">
            <v>25</v>
          </cell>
          <cell r="J11">
            <v>25</v>
          </cell>
          <cell r="K11">
            <v>25</v>
          </cell>
          <cell r="L11">
            <v>25</v>
          </cell>
          <cell r="M11">
            <v>25</v>
          </cell>
          <cell r="N11">
            <v>25</v>
          </cell>
          <cell r="O11">
            <v>25</v>
          </cell>
          <cell r="P11">
            <v>20</v>
          </cell>
          <cell r="Q11">
            <v>20</v>
          </cell>
          <cell r="R11">
            <v>20</v>
          </cell>
          <cell r="S11">
            <v>20</v>
          </cell>
          <cell r="T11">
            <v>20</v>
          </cell>
          <cell r="U11">
            <v>20</v>
          </cell>
          <cell r="V11">
            <v>20</v>
          </cell>
          <cell r="W11">
            <v>20</v>
          </cell>
          <cell r="X11">
            <v>20</v>
          </cell>
          <cell r="Y11">
            <v>20</v>
          </cell>
          <cell r="Z11">
            <v>20</v>
          </cell>
          <cell r="AA11">
            <v>20</v>
          </cell>
          <cell r="AB11">
            <v>15</v>
          </cell>
          <cell r="AC11">
            <v>15</v>
          </cell>
          <cell r="AD11">
            <v>15</v>
          </cell>
        </row>
        <row r="12">
          <cell r="D12" t="str">
            <v>Denmark</v>
          </cell>
          <cell r="E12">
            <v>60</v>
          </cell>
          <cell r="F12">
            <v>75</v>
          </cell>
          <cell r="G12">
            <v>95</v>
          </cell>
          <cell r="H12">
            <v>95</v>
          </cell>
          <cell r="I12">
            <v>110</v>
          </cell>
          <cell r="J12">
            <v>120</v>
          </cell>
          <cell r="K12">
            <v>140</v>
          </cell>
          <cell r="L12">
            <v>160</v>
          </cell>
          <cell r="M12">
            <v>170</v>
          </cell>
          <cell r="N12">
            <v>185</v>
          </cell>
          <cell r="O12">
            <v>185</v>
          </cell>
          <cell r="P12">
            <v>210</v>
          </cell>
          <cell r="Q12">
            <v>230</v>
          </cell>
          <cell r="R12">
            <v>235</v>
          </cell>
          <cell r="S12">
            <v>300</v>
          </cell>
          <cell r="T12">
            <v>365</v>
          </cell>
          <cell r="U12">
            <v>345</v>
          </cell>
          <cell r="V12">
            <v>375</v>
          </cell>
          <cell r="W12">
            <v>375</v>
          </cell>
          <cell r="X12">
            <v>385</v>
          </cell>
          <cell r="Y12">
            <v>375</v>
          </cell>
          <cell r="Z12">
            <v>340</v>
          </cell>
          <cell r="AA12">
            <v>325</v>
          </cell>
          <cell r="AB12">
            <v>315</v>
          </cell>
          <cell r="AC12">
            <v>300</v>
          </cell>
          <cell r="AD12">
            <v>285</v>
          </cell>
        </row>
        <row r="13">
          <cell r="D13" t="str">
            <v>France</v>
          </cell>
          <cell r="E13">
            <v>70</v>
          </cell>
          <cell r="F13">
            <v>75</v>
          </cell>
          <cell r="G13">
            <v>80</v>
          </cell>
          <cell r="H13">
            <v>85</v>
          </cell>
          <cell r="I13">
            <v>80</v>
          </cell>
          <cell r="J13">
            <v>80</v>
          </cell>
          <cell r="K13">
            <v>70</v>
          </cell>
          <cell r="L13">
            <v>70</v>
          </cell>
          <cell r="M13">
            <v>70</v>
          </cell>
          <cell r="N13">
            <v>70</v>
          </cell>
          <cell r="O13">
            <v>65</v>
          </cell>
          <cell r="P13">
            <v>50</v>
          </cell>
          <cell r="Q13">
            <v>45</v>
          </cell>
          <cell r="R13">
            <v>40</v>
          </cell>
          <cell r="S13">
            <v>40</v>
          </cell>
          <cell r="T13">
            <v>40</v>
          </cell>
          <cell r="U13">
            <v>35</v>
          </cell>
          <cell r="V13">
            <v>35</v>
          </cell>
          <cell r="W13">
            <v>30</v>
          </cell>
          <cell r="X13">
            <v>30</v>
          </cell>
          <cell r="Y13">
            <v>25</v>
          </cell>
          <cell r="Z13">
            <v>25</v>
          </cell>
          <cell r="AA13">
            <v>25</v>
          </cell>
          <cell r="AB13">
            <v>20</v>
          </cell>
          <cell r="AC13">
            <v>20</v>
          </cell>
          <cell r="AD13">
            <v>20</v>
          </cell>
        </row>
        <row r="14">
          <cell r="D14" t="str">
            <v>Germany</v>
          </cell>
          <cell r="E14">
            <v>80</v>
          </cell>
          <cell r="F14">
            <v>80</v>
          </cell>
          <cell r="G14">
            <v>75</v>
          </cell>
          <cell r="H14">
            <v>75</v>
          </cell>
          <cell r="I14">
            <v>75</v>
          </cell>
          <cell r="J14">
            <v>70</v>
          </cell>
          <cell r="K14">
            <v>70</v>
          </cell>
          <cell r="L14">
            <v>70</v>
          </cell>
          <cell r="M14">
            <v>70</v>
          </cell>
          <cell r="N14">
            <v>70</v>
          </cell>
          <cell r="O14">
            <v>75</v>
          </cell>
          <cell r="P14">
            <v>75</v>
          </cell>
          <cell r="Q14">
            <v>75</v>
          </cell>
          <cell r="R14">
            <v>75</v>
          </cell>
          <cell r="S14">
            <v>75</v>
          </cell>
          <cell r="T14">
            <v>85</v>
          </cell>
          <cell r="U14">
            <v>85</v>
          </cell>
          <cell r="V14">
            <v>90</v>
          </cell>
          <cell r="W14">
            <v>95</v>
          </cell>
          <cell r="X14">
            <v>105</v>
          </cell>
          <cell r="Y14">
            <v>115</v>
          </cell>
          <cell r="Z14">
            <v>115</v>
          </cell>
          <cell r="AA14">
            <v>110</v>
          </cell>
          <cell r="AB14">
            <v>105</v>
          </cell>
          <cell r="AC14">
            <v>105</v>
          </cell>
          <cell r="AD14">
            <v>105</v>
          </cell>
        </row>
        <row r="15">
          <cell r="D15" t="str">
            <v>Greece</v>
          </cell>
          <cell r="E15">
            <v>25</v>
          </cell>
          <cell r="F15">
            <v>25</v>
          </cell>
          <cell r="G15">
            <v>25</v>
          </cell>
          <cell r="H15">
            <v>20</v>
          </cell>
          <cell r="I15">
            <v>20</v>
          </cell>
          <cell r="J15">
            <v>15</v>
          </cell>
          <cell r="K15">
            <v>15</v>
          </cell>
          <cell r="L15">
            <v>15</v>
          </cell>
          <cell r="M15">
            <v>15</v>
          </cell>
          <cell r="N15">
            <v>15</v>
          </cell>
          <cell r="O15">
            <v>10</v>
          </cell>
          <cell r="P15">
            <v>10</v>
          </cell>
          <cell r="Q15">
            <v>10</v>
          </cell>
          <cell r="R15">
            <v>5</v>
          </cell>
          <cell r="S15">
            <v>0</v>
          </cell>
          <cell r="T15">
            <v>5</v>
          </cell>
          <cell r="U15">
            <v>5</v>
          </cell>
          <cell r="V15">
            <v>5</v>
          </cell>
          <cell r="W15">
            <v>5</v>
          </cell>
          <cell r="X15">
            <v>5</v>
          </cell>
          <cell r="Y15">
            <v>5</v>
          </cell>
          <cell r="Z15">
            <v>5</v>
          </cell>
          <cell r="AA15">
            <v>5</v>
          </cell>
          <cell r="AB15">
            <v>5</v>
          </cell>
          <cell r="AC15">
            <v>5</v>
          </cell>
          <cell r="AD15">
            <v>5</v>
          </cell>
        </row>
        <row r="16">
          <cell r="D16" t="str">
            <v>Italy</v>
          </cell>
          <cell r="E16">
            <v>45</v>
          </cell>
          <cell r="F16">
            <v>50</v>
          </cell>
          <cell r="G16">
            <v>75</v>
          </cell>
          <cell r="H16">
            <v>90</v>
          </cell>
          <cell r="I16">
            <v>90</v>
          </cell>
          <cell r="J16">
            <v>90</v>
          </cell>
          <cell r="K16">
            <v>95</v>
          </cell>
          <cell r="L16">
            <v>90</v>
          </cell>
          <cell r="M16">
            <v>85</v>
          </cell>
          <cell r="N16">
            <v>90</v>
          </cell>
          <cell r="O16">
            <v>95</v>
          </cell>
          <cell r="P16">
            <v>105</v>
          </cell>
          <cell r="Q16">
            <v>115</v>
          </cell>
          <cell r="R16">
            <v>110</v>
          </cell>
          <cell r="S16">
            <v>85</v>
          </cell>
          <cell r="T16">
            <v>80</v>
          </cell>
          <cell r="U16">
            <v>65</v>
          </cell>
          <cell r="V16">
            <v>85</v>
          </cell>
          <cell r="W16">
            <v>90</v>
          </cell>
          <cell r="X16">
            <v>110</v>
          </cell>
          <cell r="Y16">
            <v>125</v>
          </cell>
          <cell r="Z16">
            <v>130</v>
          </cell>
          <cell r="AA16">
            <v>125</v>
          </cell>
          <cell r="AB16">
            <v>125</v>
          </cell>
          <cell r="AC16">
            <v>125</v>
          </cell>
          <cell r="AD16">
            <v>125</v>
          </cell>
        </row>
        <row r="17">
          <cell r="D17" t="str">
            <v>Netherlands</v>
          </cell>
          <cell r="E17">
            <v>80</v>
          </cell>
          <cell r="F17">
            <v>95</v>
          </cell>
          <cell r="G17">
            <v>90</v>
          </cell>
          <cell r="H17">
            <v>80</v>
          </cell>
          <cell r="I17">
            <v>75</v>
          </cell>
          <cell r="J17">
            <v>80</v>
          </cell>
          <cell r="K17">
            <v>75</v>
          </cell>
          <cell r="L17">
            <v>65</v>
          </cell>
          <cell r="M17">
            <v>60</v>
          </cell>
          <cell r="N17">
            <v>65</v>
          </cell>
          <cell r="O17">
            <v>70</v>
          </cell>
          <cell r="P17">
            <v>65</v>
          </cell>
          <cell r="Q17">
            <v>60</v>
          </cell>
          <cell r="R17">
            <v>55</v>
          </cell>
          <cell r="S17">
            <v>55</v>
          </cell>
          <cell r="T17">
            <v>50</v>
          </cell>
          <cell r="U17">
            <v>50</v>
          </cell>
          <cell r="V17">
            <v>65</v>
          </cell>
          <cell r="W17">
            <v>65</v>
          </cell>
          <cell r="X17">
            <v>60</v>
          </cell>
          <cell r="Y17">
            <v>55</v>
          </cell>
          <cell r="Z17">
            <v>50</v>
          </cell>
          <cell r="AA17">
            <v>50</v>
          </cell>
          <cell r="AB17">
            <v>50</v>
          </cell>
          <cell r="AC17">
            <v>45</v>
          </cell>
          <cell r="AD17">
            <v>45</v>
          </cell>
        </row>
        <row r="18">
          <cell r="D18" t="str">
            <v>Norway</v>
          </cell>
          <cell r="E18">
            <v>815</v>
          </cell>
          <cell r="F18">
            <v>885</v>
          </cell>
          <cell r="G18">
            <v>1020</v>
          </cell>
          <cell r="H18">
            <v>1165</v>
          </cell>
          <cell r="I18">
            <v>1510</v>
          </cell>
          <cell r="J18">
            <v>1685</v>
          </cell>
          <cell r="K18">
            <v>1950</v>
          </cell>
          <cell r="L18">
            <v>2230</v>
          </cell>
          <cell r="M18">
            <v>2395</v>
          </cell>
          <cell r="N18">
            <v>2675</v>
          </cell>
          <cell r="O18">
            <v>2920</v>
          </cell>
          <cell r="P18">
            <v>3240</v>
          </cell>
          <cell r="Q18">
            <v>3275</v>
          </cell>
          <cell r="R18">
            <v>3155</v>
          </cell>
          <cell r="S18">
            <v>3135</v>
          </cell>
          <cell r="T18">
            <v>3325</v>
          </cell>
          <cell r="U18">
            <v>3410</v>
          </cell>
          <cell r="V18">
            <v>3365</v>
          </cell>
          <cell r="W18">
            <v>3260</v>
          </cell>
          <cell r="X18">
            <v>3195</v>
          </cell>
          <cell r="Y18">
            <v>3015</v>
          </cell>
          <cell r="Z18">
            <v>2995</v>
          </cell>
          <cell r="AA18">
            <v>2950</v>
          </cell>
          <cell r="AB18">
            <v>2875</v>
          </cell>
          <cell r="AC18">
            <v>2800</v>
          </cell>
          <cell r="AD18">
            <v>2725</v>
          </cell>
        </row>
        <row r="19">
          <cell r="D19" t="str">
            <v>Spain</v>
          </cell>
          <cell r="E19">
            <v>45</v>
          </cell>
          <cell r="F19">
            <v>40</v>
          </cell>
          <cell r="G19">
            <v>35</v>
          </cell>
          <cell r="H19">
            <v>30</v>
          </cell>
          <cell r="I19">
            <v>25</v>
          </cell>
          <cell r="J19">
            <v>20</v>
          </cell>
          <cell r="K19">
            <v>20</v>
          </cell>
          <cell r="L19">
            <v>20</v>
          </cell>
          <cell r="M19">
            <v>20</v>
          </cell>
          <cell r="N19">
            <v>20</v>
          </cell>
          <cell r="O19">
            <v>15</v>
          </cell>
          <cell r="P19">
            <v>15</v>
          </cell>
          <cell r="Q19">
            <v>15</v>
          </cell>
          <cell r="R19">
            <v>15</v>
          </cell>
          <cell r="S19">
            <v>5</v>
          </cell>
          <cell r="T19">
            <v>5</v>
          </cell>
          <cell r="U19">
            <v>5</v>
          </cell>
          <cell r="V19">
            <v>5</v>
          </cell>
          <cell r="W19">
            <v>5</v>
          </cell>
          <cell r="X19">
            <v>5</v>
          </cell>
          <cell r="Y19">
            <v>5</v>
          </cell>
          <cell r="Z19">
            <v>5</v>
          </cell>
          <cell r="AA19">
            <v>5</v>
          </cell>
          <cell r="AB19">
            <v>5</v>
          </cell>
          <cell r="AC19">
            <v>5</v>
          </cell>
          <cell r="AD19">
            <v>5</v>
          </cell>
        </row>
        <row r="20">
          <cell r="D20" t="str">
            <v>Turkey</v>
          </cell>
          <cell r="E20">
            <v>40</v>
          </cell>
          <cell r="F20">
            <v>45</v>
          </cell>
          <cell r="G20">
            <v>50</v>
          </cell>
          <cell r="H20">
            <v>50</v>
          </cell>
          <cell r="I20">
            <v>55</v>
          </cell>
          <cell r="J20">
            <v>70</v>
          </cell>
          <cell r="K20">
            <v>85</v>
          </cell>
          <cell r="L20">
            <v>80</v>
          </cell>
          <cell r="M20">
            <v>75</v>
          </cell>
          <cell r="N20">
            <v>75</v>
          </cell>
          <cell r="O20">
            <v>65</v>
          </cell>
          <cell r="P20">
            <v>65</v>
          </cell>
          <cell r="Q20">
            <v>70</v>
          </cell>
          <cell r="R20">
            <v>70</v>
          </cell>
          <cell r="S20">
            <v>70</v>
          </cell>
          <cell r="T20">
            <v>70</v>
          </cell>
          <cell r="U20">
            <v>55</v>
          </cell>
          <cell r="V20">
            <v>50</v>
          </cell>
          <cell r="W20">
            <v>45</v>
          </cell>
          <cell r="X20">
            <v>45</v>
          </cell>
          <cell r="Y20">
            <v>45</v>
          </cell>
          <cell r="Z20">
            <v>45</v>
          </cell>
          <cell r="AA20">
            <v>45</v>
          </cell>
          <cell r="AB20">
            <v>45</v>
          </cell>
          <cell r="AC20">
            <v>45</v>
          </cell>
          <cell r="AD20">
            <v>45</v>
          </cell>
        </row>
        <row r="21">
          <cell r="D21" t="str">
            <v>UK</v>
          </cell>
          <cell r="E21">
            <v>2655</v>
          </cell>
          <cell r="F21">
            <v>2675</v>
          </cell>
          <cell r="G21">
            <v>2590</v>
          </cell>
          <cell r="H21">
            <v>2400</v>
          </cell>
          <cell r="I21">
            <v>1950</v>
          </cell>
          <cell r="J21">
            <v>1940</v>
          </cell>
          <cell r="K21">
            <v>1925</v>
          </cell>
          <cell r="L21">
            <v>1990</v>
          </cell>
          <cell r="M21">
            <v>2100</v>
          </cell>
          <cell r="N21">
            <v>2675</v>
          </cell>
          <cell r="O21">
            <v>2795</v>
          </cell>
          <cell r="P21">
            <v>2790</v>
          </cell>
          <cell r="Q21">
            <v>2775</v>
          </cell>
          <cell r="R21">
            <v>2830</v>
          </cell>
          <cell r="S21">
            <v>2885</v>
          </cell>
          <cell r="T21">
            <v>2685</v>
          </cell>
          <cell r="U21">
            <v>2510</v>
          </cell>
          <cell r="V21">
            <v>2490</v>
          </cell>
          <cell r="W21">
            <v>2295</v>
          </cell>
          <cell r="X21">
            <v>2055</v>
          </cell>
          <cell r="Y21">
            <v>1800</v>
          </cell>
          <cell r="Z21">
            <v>1690</v>
          </cell>
          <cell r="AA21">
            <v>1600</v>
          </cell>
          <cell r="AB21">
            <v>1500</v>
          </cell>
          <cell r="AC21">
            <v>1400</v>
          </cell>
          <cell r="AD21">
            <v>1300</v>
          </cell>
        </row>
        <row r="22">
          <cell r="O22">
            <v>25</v>
          </cell>
          <cell r="P22">
            <v>25</v>
          </cell>
          <cell r="Q22">
            <v>25</v>
          </cell>
          <cell r="R22">
            <v>25</v>
          </cell>
          <cell r="S22">
            <v>25</v>
          </cell>
          <cell r="T22">
            <v>25</v>
          </cell>
          <cell r="U22">
            <v>25</v>
          </cell>
          <cell r="V22">
            <v>25</v>
          </cell>
          <cell r="W22">
            <v>25</v>
          </cell>
          <cell r="X22">
            <v>25</v>
          </cell>
          <cell r="Y22">
            <v>25</v>
          </cell>
          <cell r="Z22">
            <v>25</v>
          </cell>
          <cell r="AA22">
            <v>25</v>
          </cell>
          <cell r="AB22">
            <v>25</v>
          </cell>
          <cell r="AC22">
            <v>25</v>
          </cell>
          <cell r="AD22">
            <v>25</v>
          </cell>
        </row>
        <row r="24">
          <cell r="D24" t="str">
            <v>UK + Norway</v>
          </cell>
          <cell r="E24">
            <v>3470</v>
          </cell>
          <cell r="F24">
            <v>3560</v>
          </cell>
          <cell r="G24">
            <v>3610</v>
          </cell>
          <cell r="H24">
            <v>3565</v>
          </cell>
          <cell r="I24">
            <v>3460</v>
          </cell>
          <cell r="J24">
            <v>3625</v>
          </cell>
          <cell r="K24">
            <v>3875</v>
          </cell>
          <cell r="L24">
            <v>4220</v>
          </cell>
          <cell r="M24">
            <v>4495</v>
          </cell>
          <cell r="N24">
            <v>5350</v>
          </cell>
          <cell r="O24">
            <v>5715</v>
          </cell>
          <cell r="P24">
            <v>6030</v>
          </cell>
          <cell r="Q24">
            <v>6050</v>
          </cell>
          <cell r="R24">
            <v>5985</v>
          </cell>
          <cell r="S24">
            <v>6020</v>
          </cell>
          <cell r="T24">
            <v>6010</v>
          </cell>
          <cell r="U24">
            <v>5920</v>
          </cell>
          <cell r="V24">
            <v>5855</v>
          </cell>
          <cell r="W24">
            <v>5555</v>
          </cell>
          <cell r="X24">
            <v>5250</v>
          </cell>
          <cell r="Y24">
            <v>4815</v>
          </cell>
          <cell r="Z24">
            <v>4685</v>
          </cell>
          <cell r="AA24">
            <v>4550</v>
          </cell>
          <cell r="AB24">
            <v>4375</v>
          </cell>
          <cell r="AC24">
            <v>4200</v>
          </cell>
          <cell r="AD24">
            <v>4025</v>
          </cell>
        </row>
        <row r="25">
          <cell r="D25" t="str">
            <v>Other W.Europe</v>
          </cell>
          <cell r="E25">
            <v>465</v>
          </cell>
          <cell r="F25">
            <v>505</v>
          </cell>
          <cell r="G25">
            <v>545</v>
          </cell>
          <cell r="H25">
            <v>550</v>
          </cell>
          <cell r="I25">
            <v>555</v>
          </cell>
          <cell r="J25">
            <v>570</v>
          </cell>
          <cell r="K25">
            <v>595</v>
          </cell>
          <cell r="L25">
            <v>595</v>
          </cell>
          <cell r="M25">
            <v>590</v>
          </cell>
          <cell r="N25">
            <v>615</v>
          </cell>
          <cell r="O25">
            <v>630</v>
          </cell>
          <cell r="P25">
            <v>640</v>
          </cell>
          <cell r="Q25">
            <v>665</v>
          </cell>
          <cell r="R25">
            <v>650</v>
          </cell>
          <cell r="S25">
            <v>675</v>
          </cell>
          <cell r="T25">
            <v>745</v>
          </cell>
          <cell r="U25">
            <v>690</v>
          </cell>
          <cell r="V25">
            <v>755</v>
          </cell>
          <cell r="W25">
            <v>755</v>
          </cell>
          <cell r="X25">
            <v>790</v>
          </cell>
          <cell r="Y25">
            <v>795</v>
          </cell>
          <cell r="Z25">
            <v>760</v>
          </cell>
          <cell r="AA25">
            <v>735</v>
          </cell>
          <cell r="AB25">
            <v>710</v>
          </cell>
          <cell r="AC25">
            <v>690</v>
          </cell>
          <cell r="AD25">
            <v>675</v>
          </cell>
        </row>
        <row r="26">
          <cell r="D26" t="str">
            <v>Total W.Europe</v>
          </cell>
          <cell r="E26">
            <v>3935</v>
          </cell>
          <cell r="F26">
            <v>4065</v>
          </cell>
          <cell r="G26">
            <v>4155</v>
          </cell>
          <cell r="H26">
            <v>4115</v>
          </cell>
          <cell r="I26">
            <v>4015</v>
          </cell>
          <cell r="J26">
            <v>4195</v>
          </cell>
          <cell r="K26">
            <v>4470</v>
          </cell>
          <cell r="L26">
            <v>4815</v>
          </cell>
          <cell r="M26">
            <v>5085</v>
          </cell>
          <cell r="N26">
            <v>5965</v>
          </cell>
          <cell r="O26">
            <v>6345</v>
          </cell>
          <cell r="P26">
            <v>6670</v>
          </cell>
          <cell r="Q26">
            <v>6715</v>
          </cell>
          <cell r="R26">
            <v>6635</v>
          </cell>
          <cell r="S26">
            <v>6695</v>
          </cell>
          <cell r="T26">
            <v>6755</v>
          </cell>
          <cell r="U26">
            <v>6610</v>
          </cell>
          <cell r="V26">
            <v>6610</v>
          </cell>
          <cell r="W26">
            <v>6310</v>
          </cell>
          <cell r="X26">
            <v>6040</v>
          </cell>
          <cell r="Y26">
            <v>5610</v>
          </cell>
          <cell r="Z26">
            <v>5445</v>
          </cell>
          <cell r="AA26">
            <v>5285</v>
          </cell>
          <cell r="AB26">
            <v>5085</v>
          </cell>
          <cell r="AC26">
            <v>4890</v>
          </cell>
          <cell r="AD26">
            <v>4700</v>
          </cell>
        </row>
        <row r="29">
          <cell r="D29" t="str">
            <v>DETAILS: NON-OPEC PRODUCTION   000 b/d</v>
          </cell>
        </row>
        <row r="30">
          <cell r="D30">
            <v>39393.745037152781</v>
          </cell>
        </row>
        <row r="32">
          <cell r="E32">
            <v>1985</v>
          </cell>
          <cell r="F32">
            <v>1986</v>
          </cell>
          <cell r="G32">
            <v>1987</v>
          </cell>
          <cell r="H32">
            <v>1988</v>
          </cell>
          <cell r="I32">
            <v>1989</v>
          </cell>
          <cell r="J32">
            <v>1990</v>
          </cell>
          <cell r="K32">
            <v>1991</v>
          </cell>
          <cell r="L32">
            <v>1992</v>
          </cell>
          <cell r="M32">
            <v>1993</v>
          </cell>
          <cell r="N32">
            <v>1994</v>
          </cell>
          <cell r="O32">
            <v>1995</v>
          </cell>
          <cell r="P32">
            <v>1996</v>
          </cell>
          <cell r="Q32">
            <v>1997</v>
          </cell>
          <cell r="R32">
            <v>1998</v>
          </cell>
          <cell r="S32">
            <v>1999</v>
          </cell>
          <cell r="T32">
            <v>2000</v>
          </cell>
          <cell r="U32">
            <v>2001</v>
          </cell>
          <cell r="V32">
            <v>2002</v>
          </cell>
          <cell r="W32">
            <v>2003</v>
          </cell>
          <cell r="X32">
            <v>2004</v>
          </cell>
          <cell r="Y32">
            <v>2005</v>
          </cell>
          <cell r="Z32">
            <v>2006</v>
          </cell>
          <cell r="AA32">
            <v>2007</v>
          </cell>
          <cell r="AB32">
            <v>2008</v>
          </cell>
          <cell r="AC32">
            <v>2009</v>
          </cell>
          <cell r="AD32">
            <v>2010</v>
          </cell>
        </row>
        <row r="33">
          <cell r="D33" t="str">
            <v>LATIN AMERICA</v>
          </cell>
        </row>
        <row r="34">
          <cell r="D34" t="str">
            <v>Argentina</v>
          </cell>
          <cell r="E34">
            <v>500</v>
          </cell>
          <cell r="F34">
            <v>475</v>
          </cell>
          <cell r="G34">
            <v>460</v>
          </cell>
          <cell r="H34">
            <v>480</v>
          </cell>
          <cell r="I34">
            <v>500</v>
          </cell>
          <cell r="J34">
            <v>515</v>
          </cell>
          <cell r="K34">
            <v>530</v>
          </cell>
          <cell r="L34">
            <v>585</v>
          </cell>
          <cell r="M34">
            <v>625</v>
          </cell>
          <cell r="N34">
            <v>685</v>
          </cell>
          <cell r="O34">
            <v>755</v>
          </cell>
          <cell r="P34">
            <v>805</v>
          </cell>
          <cell r="Q34">
            <v>880</v>
          </cell>
          <cell r="R34">
            <v>890</v>
          </cell>
          <cell r="S34">
            <v>845</v>
          </cell>
          <cell r="T34">
            <v>815</v>
          </cell>
          <cell r="U34">
            <v>860</v>
          </cell>
          <cell r="V34">
            <v>840</v>
          </cell>
          <cell r="W34">
            <v>825</v>
          </cell>
          <cell r="X34">
            <v>780</v>
          </cell>
          <cell r="Y34">
            <v>765</v>
          </cell>
          <cell r="Z34">
            <v>725</v>
          </cell>
          <cell r="AA34">
            <v>700</v>
          </cell>
          <cell r="AB34">
            <v>650</v>
          </cell>
          <cell r="AC34">
            <v>625</v>
          </cell>
          <cell r="AD34">
            <v>600</v>
          </cell>
        </row>
        <row r="35">
          <cell r="D35" t="str">
            <v>Bolivia</v>
          </cell>
          <cell r="E35">
            <v>25</v>
          </cell>
          <cell r="F35">
            <v>25</v>
          </cell>
          <cell r="G35">
            <v>25</v>
          </cell>
          <cell r="H35">
            <v>25</v>
          </cell>
          <cell r="I35">
            <v>25</v>
          </cell>
          <cell r="J35">
            <v>20</v>
          </cell>
          <cell r="K35">
            <v>20</v>
          </cell>
          <cell r="L35">
            <v>20</v>
          </cell>
          <cell r="M35">
            <v>20</v>
          </cell>
          <cell r="N35">
            <v>25</v>
          </cell>
          <cell r="O35">
            <v>35</v>
          </cell>
          <cell r="P35">
            <v>35</v>
          </cell>
          <cell r="Q35">
            <v>35</v>
          </cell>
          <cell r="R35">
            <v>45</v>
          </cell>
          <cell r="S35">
            <v>40</v>
          </cell>
          <cell r="T35">
            <v>30</v>
          </cell>
          <cell r="U35">
            <v>30</v>
          </cell>
          <cell r="V35">
            <v>30</v>
          </cell>
          <cell r="W35">
            <v>30</v>
          </cell>
          <cell r="X35">
            <v>35</v>
          </cell>
          <cell r="Y35">
            <v>35</v>
          </cell>
          <cell r="Z35">
            <v>35</v>
          </cell>
          <cell r="AA35">
            <v>30</v>
          </cell>
          <cell r="AB35">
            <v>25</v>
          </cell>
          <cell r="AC35">
            <v>25</v>
          </cell>
          <cell r="AD35">
            <v>25</v>
          </cell>
        </row>
        <row r="36">
          <cell r="D36" t="str">
            <v>Brazil</v>
          </cell>
          <cell r="E36">
            <v>710</v>
          </cell>
          <cell r="F36">
            <v>800</v>
          </cell>
          <cell r="G36">
            <v>785</v>
          </cell>
          <cell r="H36">
            <v>795</v>
          </cell>
          <cell r="I36">
            <v>860</v>
          </cell>
          <cell r="J36">
            <v>885</v>
          </cell>
          <cell r="K36">
            <v>880</v>
          </cell>
          <cell r="L36">
            <v>875</v>
          </cell>
          <cell r="M36">
            <v>900</v>
          </cell>
          <cell r="N36">
            <v>925</v>
          </cell>
          <cell r="O36">
            <v>940</v>
          </cell>
          <cell r="P36">
            <v>1025</v>
          </cell>
          <cell r="Q36">
            <v>1065</v>
          </cell>
          <cell r="R36">
            <v>1255</v>
          </cell>
          <cell r="S36">
            <v>1355</v>
          </cell>
          <cell r="T36">
            <v>1495</v>
          </cell>
          <cell r="U36">
            <v>1575</v>
          </cell>
          <cell r="V36">
            <v>1745</v>
          </cell>
          <cell r="W36">
            <v>1725</v>
          </cell>
          <cell r="X36">
            <v>1740</v>
          </cell>
          <cell r="Y36">
            <v>1955</v>
          </cell>
          <cell r="Z36">
            <v>2250</v>
          </cell>
          <cell r="AA36">
            <v>2350</v>
          </cell>
          <cell r="AB36">
            <v>2425</v>
          </cell>
          <cell r="AC36">
            <v>2500</v>
          </cell>
          <cell r="AD36">
            <v>2550</v>
          </cell>
        </row>
        <row r="37">
          <cell r="D37" t="str">
            <v>Chile</v>
          </cell>
          <cell r="E37">
            <v>40</v>
          </cell>
          <cell r="F37">
            <v>40</v>
          </cell>
          <cell r="G37">
            <v>40</v>
          </cell>
          <cell r="H37">
            <v>30</v>
          </cell>
          <cell r="I37">
            <v>30</v>
          </cell>
          <cell r="J37">
            <v>25</v>
          </cell>
          <cell r="K37">
            <v>20</v>
          </cell>
          <cell r="L37">
            <v>15</v>
          </cell>
          <cell r="M37">
            <v>15</v>
          </cell>
          <cell r="N37">
            <v>15</v>
          </cell>
          <cell r="O37">
            <v>20</v>
          </cell>
          <cell r="P37">
            <v>20</v>
          </cell>
          <cell r="Q37">
            <v>20</v>
          </cell>
          <cell r="R37">
            <v>20</v>
          </cell>
          <cell r="S37">
            <v>20</v>
          </cell>
          <cell r="T37">
            <v>20</v>
          </cell>
          <cell r="U37">
            <v>20</v>
          </cell>
          <cell r="V37">
            <v>15</v>
          </cell>
          <cell r="W37">
            <v>15</v>
          </cell>
          <cell r="X37">
            <v>15</v>
          </cell>
          <cell r="Y37">
            <v>15</v>
          </cell>
          <cell r="Z37">
            <v>20</v>
          </cell>
          <cell r="AA37">
            <v>20</v>
          </cell>
          <cell r="AB37">
            <v>20</v>
          </cell>
          <cell r="AC37">
            <v>20</v>
          </cell>
          <cell r="AD37">
            <v>20</v>
          </cell>
        </row>
        <row r="38">
          <cell r="D38" t="str">
            <v>Colombia</v>
          </cell>
          <cell r="E38">
            <v>180</v>
          </cell>
          <cell r="F38">
            <v>305</v>
          </cell>
          <cell r="G38">
            <v>390</v>
          </cell>
          <cell r="H38">
            <v>375</v>
          </cell>
          <cell r="I38">
            <v>410</v>
          </cell>
          <cell r="J38">
            <v>450</v>
          </cell>
          <cell r="K38">
            <v>450</v>
          </cell>
          <cell r="L38">
            <v>455</v>
          </cell>
          <cell r="M38">
            <v>465</v>
          </cell>
          <cell r="N38">
            <v>465</v>
          </cell>
          <cell r="O38">
            <v>595</v>
          </cell>
          <cell r="P38">
            <v>635</v>
          </cell>
          <cell r="Q38">
            <v>660</v>
          </cell>
          <cell r="R38">
            <v>765</v>
          </cell>
          <cell r="S38">
            <v>825</v>
          </cell>
          <cell r="T38">
            <v>700</v>
          </cell>
          <cell r="U38">
            <v>615</v>
          </cell>
          <cell r="V38">
            <v>590</v>
          </cell>
          <cell r="W38">
            <v>550</v>
          </cell>
          <cell r="X38">
            <v>530</v>
          </cell>
          <cell r="Y38">
            <v>520</v>
          </cell>
          <cell r="Z38">
            <v>500</v>
          </cell>
          <cell r="AA38">
            <v>475</v>
          </cell>
          <cell r="AB38">
            <v>450</v>
          </cell>
          <cell r="AC38">
            <v>425</v>
          </cell>
          <cell r="AD38">
            <v>400</v>
          </cell>
        </row>
        <row r="39">
          <cell r="D39" t="str">
            <v>Cuba</v>
          </cell>
          <cell r="E39">
            <v>15</v>
          </cell>
          <cell r="F39">
            <v>15</v>
          </cell>
          <cell r="G39">
            <v>15</v>
          </cell>
          <cell r="H39">
            <v>15</v>
          </cell>
          <cell r="I39">
            <v>15</v>
          </cell>
          <cell r="J39">
            <v>15</v>
          </cell>
          <cell r="K39">
            <v>15</v>
          </cell>
          <cell r="L39">
            <v>15</v>
          </cell>
          <cell r="M39">
            <v>25</v>
          </cell>
          <cell r="N39">
            <v>25</v>
          </cell>
          <cell r="O39">
            <v>25</v>
          </cell>
          <cell r="P39">
            <v>25</v>
          </cell>
          <cell r="Q39">
            <v>25</v>
          </cell>
          <cell r="R39">
            <v>30</v>
          </cell>
          <cell r="S39">
            <v>40</v>
          </cell>
          <cell r="T39">
            <v>45</v>
          </cell>
          <cell r="U39">
            <v>50</v>
          </cell>
          <cell r="V39">
            <v>65</v>
          </cell>
          <cell r="W39">
            <v>70</v>
          </cell>
          <cell r="X39">
            <v>80</v>
          </cell>
          <cell r="Y39">
            <v>85</v>
          </cell>
          <cell r="Z39">
            <v>85</v>
          </cell>
          <cell r="AA39">
            <v>85</v>
          </cell>
          <cell r="AB39">
            <v>85</v>
          </cell>
          <cell r="AC39">
            <v>85</v>
          </cell>
          <cell r="AD39">
            <v>85</v>
          </cell>
        </row>
        <row r="40">
          <cell r="D40" t="str">
            <v>Ecuador</v>
          </cell>
          <cell r="E40">
            <v>280</v>
          </cell>
          <cell r="F40">
            <v>255</v>
          </cell>
          <cell r="G40">
            <v>160</v>
          </cell>
          <cell r="H40">
            <v>310</v>
          </cell>
          <cell r="I40">
            <v>285</v>
          </cell>
          <cell r="J40">
            <v>300</v>
          </cell>
          <cell r="K40">
            <v>300</v>
          </cell>
          <cell r="L40">
            <v>320</v>
          </cell>
          <cell r="M40">
            <v>345</v>
          </cell>
          <cell r="N40">
            <v>380</v>
          </cell>
          <cell r="O40">
            <v>390</v>
          </cell>
          <cell r="P40">
            <v>385</v>
          </cell>
          <cell r="Q40">
            <v>395</v>
          </cell>
          <cell r="R40">
            <v>385</v>
          </cell>
          <cell r="S40">
            <v>380</v>
          </cell>
          <cell r="T40">
            <v>410</v>
          </cell>
          <cell r="U40">
            <v>440</v>
          </cell>
          <cell r="V40">
            <v>400</v>
          </cell>
          <cell r="W40">
            <v>430</v>
          </cell>
          <cell r="X40">
            <v>535</v>
          </cell>
          <cell r="Y40">
            <v>520</v>
          </cell>
          <cell r="Z40">
            <v>535</v>
          </cell>
          <cell r="AA40">
            <v>550</v>
          </cell>
          <cell r="AB40">
            <v>560</v>
          </cell>
          <cell r="AC40">
            <v>555</v>
          </cell>
          <cell r="AD40">
            <v>550</v>
          </cell>
        </row>
        <row r="41">
          <cell r="D41" t="str">
            <v>Guatemala</v>
          </cell>
          <cell r="E41">
            <v>5</v>
          </cell>
          <cell r="F41">
            <v>5</v>
          </cell>
          <cell r="G41">
            <v>5</v>
          </cell>
          <cell r="H41">
            <v>5</v>
          </cell>
          <cell r="I41">
            <v>5</v>
          </cell>
          <cell r="J41">
            <v>5</v>
          </cell>
          <cell r="K41">
            <v>5</v>
          </cell>
          <cell r="L41">
            <v>5</v>
          </cell>
          <cell r="M41">
            <v>5</v>
          </cell>
          <cell r="N41">
            <v>5</v>
          </cell>
          <cell r="O41">
            <v>10</v>
          </cell>
          <cell r="P41">
            <v>15</v>
          </cell>
          <cell r="Q41">
            <v>20</v>
          </cell>
          <cell r="R41">
            <v>20</v>
          </cell>
          <cell r="S41">
            <v>20</v>
          </cell>
          <cell r="T41">
            <v>20</v>
          </cell>
          <cell r="U41">
            <v>20</v>
          </cell>
          <cell r="V41">
            <v>20</v>
          </cell>
          <cell r="W41">
            <v>20</v>
          </cell>
          <cell r="X41">
            <v>25</v>
          </cell>
          <cell r="Y41">
            <v>25</v>
          </cell>
          <cell r="Z41">
            <v>25</v>
          </cell>
          <cell r="AA41">
            <v>25</v>
          </cell>
          <cell r="AB41">
            <v>25</v>
          </cell>
          <cell r="AC41">
            <v>25</v>
          </cell>
          <cell r="AD41">
            <v>25</v>
          </cell>
        </row>
        <row r="42">
          <cell r="D42" t="str">
            <v>Mexico</v>
          </cell>
          <cell r="E42">
            <v>2915</v>
          </cell>
          <cell r="F42">
            <v>2770</v>
          </cell>
          <cell r="G42">
            <v>2880</v>
          </cell>
          <cell r="H42">
            <v>2880</v>
          </cell>
          <cell r="I42">
            <v>2895</v>
          </cell>
          <cell r="J42">
            <v>2975</v>
          </cell>
          <cell r="K42">
            <v>3140</v>
          </cell>
          <cell r="L42">
            <v>3130</v>
          </cell>
          <cell r="M42">
            <v>3140</v>
          </cell>
          <cell r="N42">
            <v>3150</v>
          </cell>
          <cell r="O42">
            <v>3065</v>
          </cell>
          <cell r="P42">
            <v>3295</v>
          </cell>
          <cell r="Q42">
            <v>3415</v>
          </cell>
          <cell r="R42">
            <v>3500</v>
          </cell>
          <cell r="S42">
            <v>3345</v>
          </cell>
          <cell r="T42">
            <v>3450</v>
          </cell>
          <cell r="U42">
            <v>3560</v>
          </cell>
          <cell r="V42">
            <v>3585</v>
          </cell>
          <cell r="W42">
            <v>3790</v>
          </cell>
          <cell r="X42">
            <v>3825</v>
          </cell>
          <cell r="Y42">
            <v>3765</v>
          </cell>
          <cell r="Z42">
            <v>3775</v>
          </cell>
          <cell r="AA42">
            <v>3800</v>
          </cell>
          <cell r="AB42">
            <v>3825</v>
          </cell>
          <cell r="AC42">
            <v>3850</v>
          </cell>
          <cell r="AD42">
            <v>3875</v>
          </cell>
        </row>
        <row r="43">
          <cell r="D43" t="str">
            <v>Peru</v>
          </cell>
          <cell r="E43">
            <v>195</v>
          </cell>
          <cell r="F43">
            <v>180</v>
          </cell>
          <cell r="G43">
            <v>165</v>
          </cell>
          <cell r="H43">
            <v>145</v>
          </cell>
          <cell r="I43">
            <v>130</v>
          </cell>
          <cell r="J43">
            <v>130</v>
          </cell>
          <cell r="K43">
            <v>115</v>
          </cell>
          <cell r="L43">
            <v>115</v>
          </cell>
          <cell r="M43">
            <v>130</v>
          </cell>
          <cell r="N43">
            <v>130</v>
          </cell>
          <cell r="O43">
            <v>125</v>
          </cell>
          <cell r="P43">
            <v>120</v>
          </cell>
          <cell r="Q43">
            <v>120</v>
          </cell>
          <cell r="R43">
            <v>115</v>
          </cell>
          <cell r="S43">
            <v>105</v>
          </cell>
          <cell r="T43">
            <v>100</v>
          </cell>
          <cell r="U43">
            <v>95</v>
          </cell>
          <cell r="V43">
            <v>95</v>
          </cell>
          <cell r="W43">
            <v>90</v>
          </cell>
          <cell r="X43">
            <v>95</v>
          </cell>
          <cell r="Y43">
            <v>110</v>
          </cell>
          <cell r="Z43">
            <v>110</v>
          </cell>
          <cell r="AA43">
            <v>115</v>
          </cell>
          <cell r="AB43">
            <v>120</v>
          </cell>
          <cell r="AC43">
            <v>125</v>
          </cell>
          <cell r="AD43">
            <v>125</v>
          </cell>
        </row>
        <row r="44">
          <cell r="D44" t="str">
            <v>Suriname</v>
          </cell>
          <cell r="E44">
            <v>0</v>
          </cell>
          <cell r="F44">
            <v>0</v>
          </cell>
          <cell r="G44">
            <v>0</v>
          </cell>
          <cell r="H44">
            <v>0</v>
          </cell>
          <cell r="I44">
            <v>0</v>
          </cell>
          <cell r="J44">
            <v>0</v>
          </cell>
          <cell r="K44">
            <v>5</v>
          </cell>
          <cell r="L44">
            <v>5</v>
          </cell>
          <cell r="M44">
            <v>5</v>
          </cell>
          <cell r="N44">
            <v>5</v>
          </cell>
          <cell r="O44">
            <v>5</v>
          </cell>
          <cell r="P44">
            <v>5</v>
          </cell>
          <cell r="Q44">
            <v>5</v>
          </cell>
          <cell r="R44">
            <v>5</v>
          </cell>
          <cell r="S44">
            <v>5</v>
          </cell>
          <cell r="T44">
            <v>5</v>
          </cell>
          <cell r="U44">
            <v>5</v>
          </cell>
          <cell r="V44">
            <v>5</v>
          </cell>
          <cell r="W44">
            <v>5</v>
          </cell>
          <cell r="X44">
            <v>5</v>
          </cell>
          <cell r="Y44">
            <v>5</v>
          </cell>
          <cell r="Z44">
            <v>5</v>
          </cell>
          <cell r="AA44">
            <v>5</v>
          </cell>
          <cell r="AB44">
            <v>5</v>
          </cell>
          <cell r="AC44">
            <v>5</v>
          </cell>
          <cell r="AD44">
            <v>5</v>
          </cell>
        </row>
        <row r="45">
          <cell r="D45" t="str">
            <v>Trinidad</v>
          </cell>
          <cell r="E45">
            <v>175</v>
          </cell>
          <cell r="F45">
            <v>170</v>
          </cell>
          <cell r="G45">
            <v>155</v>
          </cell>
          <cell r="H45">
            <v>150</v>
          </cell>
          <cell r="I45">
            <v>150</v>
          </cell>
          <cell r="J45">
            <v>150</v>
          </cell>
          <cell r="K45">
            <v>145</v>
          </cell>
          <cell r="L45">
            <v>140</v>
          </cell>
          <cell r="M45">
            <v>120</v>
          </cell>
          <cell r="N45">
            <v>130</v>
          </cell>
          <cell r="O45">
            <v>140</v>
          </cell>
          <cell r="P45">
            <v>140</v>
          </cell>
          <cell r="Q45">
            <v>135</v>
          </cell>
          <cell r="R45">
            <v>135</v>
          </cell>
          <cell r="S45">
            <v>140</v>
          </cell>
          <cell r="T45">
            <v>140</v>
          </cell>
          <cell r="U45">
            <v>135</v>
          </cell>
          <cell r="V45">
            <v>150</v>
          </cell>
          <cell r="W45">
            <v>170</v>
          </cell>
          <cell r="X45">
            <v>160</v>
          </cell>
          <cell r="Y45">
            <v>195</v>
          </cell>
          <cell r="Z45">
            <v>190</v>
          </cell>
          <cell r="AA45">
            <v>200</v>
          </cell>
          <cell r="AB45">
            <v>210</v>
          </cell>
          <cell r="AC45">
            <v>220</v>
          </cell>
          <cell r="AD45">
            <v>220</v>
          </cell>
        </row>
        <row r="46">
          <cell r="D46" t="str">
            <v>TOTAL</v>
          </cell>
          <cell r="E46">
            <v>5040</v>
          </cell>
          <cell r="F46">
            <v>5040</v>
          </cell>
          <cell r="G46">
            <v>5080</v>
          </cell>
          <cell r="H46">
            <v>5210</v>
          </cell>
          <cell r="I46">
            <v>5305</v>
          </cell>
          <cell r="J46">
            <v>5470</v>
          </cell>
          <cell r="K46">
            <v>5625</v>
          </cell>
          <cell r="L46">
            <v>5680</v>
          </cell>
          <cell r="M46">
            <v>5795</v>
          </cell>
          <cell r="N46">
            <v>5940</v>
          </cell>
          <cell r="O46">
            <v>6105</v>
          </cell>
          <cell r="P46">
            <v>6505</v>
          </cell>
          <cell r="Q46">
            <v>6775</v>
          </cell>
          <cell r="R46">
            <v>7165</v>
          </cell>
          <cell r="S46">
            <v>7120</v>
          </cell>
          <cell r="T46">
            <v>7230</v>
          </cell>
          <cell r="U46">
            <v>7405</v>
          </cell>
          <cell r="V46">
            <v>7540</v>
          </cell>
          <cell r="W46">
            <v>7720</v>
          </cell>
          <cell r="X46">
            <v>7825</v>
          </cell>
          <cell r="Y46">
            <v>7995</v>
          </cell>
          <cell r="Z46">
            <v>8255</v>
          </cell>
          <cell r="AA46">
            <v>8355</v>
          </cell>
          <cell r="AB46">
            <v>8400</v>
          </cell>
          <cell r="AC46">
            <v>8460</v>
          </cell>
          <cell r="AD46">
            <v>8480</v>
          </cell>
        </row>
        <row r="47">
          <cell r="Y47">
            <v>2265</v>
          </cell>
          <cell r="Z47">
            <v>2205</v>
          </cell>
          <cell r="AA47">
            <v>2180</v>
          </cell>
          <cell r="AB47">
            <v>2125</v>
          </cell>
          <cell r="AC47">
            <v>2085</v>
          </cell>
          <cell r="AD47">
            <v>2010</v>
          </cell>
        </row>
        <row r="49">
          <cell r="D49" t="str">
            <v>AFRICA</v>
          </cell>
        </row>
        <row r="50">
          <cell r="D50" t="str">
            <v>Angola</v>
          </cell>
          <cell r="E50">
            <v>245</v>
          </cell>
          <cell r="F50">
            <v>280</v>
          </cell>
          <cell r="G50">
            <v>345</v>
          </cell>
          <cell r="H50">
            <v>450</v>
          </cell>
          <cell r="I50">
            <v>455</v>
          </cell>
          <cell r="J50">
            <v>480</v>
          </cell>
          <cell r="K50">
            <v>500</v>
          </cell>
          <cell r="L50">
            <v>550</v>
          </cell>
          <cell r="M50">
            <v>510</v>
          </cell>
          <cell r="N50">
            <v>545</v>
          </cell>
          <cell r="O50">
            <v>650</v>
          </cell>
          <cell r="P50">
            <v>715</v>
          </cell>
          <cell r="Q50">
            <v>720</v>
          </cell>
          <cell r="R50">
            <v>740</v>
          </cell>
          <cell r="S50">
            <v>775</v>
          </cell>
          <cell r="T50">
            <v>755</v>
          </cell>
          <cell r="U50">
            <v>705</v>
          </cell>
          <cell r="V50">
            <v>885</v>
          </cell>
          <cell r="W50">
            <v>880</v>
          </cell>
          <cell r="X50">
            <v>995</v>
          </cell>
          <cell r="Y50">
            <v>1255</v>
          </cell>
          <cell r="Z50">
            <v>1475</v>
          </cell>
          <cell r="AA50">
            <v>1550</v>
          </cell>
          <cell r="AB50">
            <v>1625</v>
          </cell>
          <cell r="AC50">
            <v>1700</v>
          </cell>
          <cell r="AD50">
            <v>1800</v>
          </cell>
        </row>
        <row r="51">
          <cell r="D51" t="str">
            <v>Benin</v>
          </cell>
          <cell r="E51">
            <v>5</v>
          </cell>
          <cell r="F51">
            <v>5</v>
          </cell>
          <cell r="G51">
            <v>5</v>
          </cell>
          <cell r="H51">
            <v>5</v>
          </cell>
          <cell r="I51">
            <v>5</v>
          </cell>
          <cell r="J51">
            <v>5</v>
          </cell>
          <cell r="K51">
            <v>5</v>
          </cell>
          <cell r="L51">
            <v>5</v>
          </cell>
          <cell r="M51">
            <v>5</v>
          </cell>
          <cell r="N51">
            <v>5</v>
          </cell>
          <cell r="O51">
            <v>5</v>
          </cell>
          <cell r="P51">
            <v>5</v>
          </cell>
          <cell r="Q51">
            <v>5</v>
          </cell>
          <cell r="R51">
            <v>5</v>
          </cell>
          <cell r="S51">
            <v>5</v>
          </cell>
          <cell r="T51">
            <v>5</v>
          </cell>
          <cell r="U51">
            <v>5</v>
          </cell>
          <cell r="V51">
            <v>5</v>
          </cell>
          <cell r="W51">
            <v>5</v>
          </cell>
          <cell r="X51">
            <v>5</v>
          </cell>
          <cell r="Y51">
            <v>5</v>
          </cell>
          <cell r="Z51">
            <v>5</v>
          </cell>
          <cell r="AA51">
            <v>5</v>
          </cell>
          <cell r="AB51">
            <v>5</v>
          </cell>
          <cell r="AC51">
            <v>5</v>
          </cell>
          <cell r="AD51">
            <v>5</v>
          </cell>
        </row>
        <row r="52">
          <cell r="D52" t="str">
            <v>Cameroon</v>
          </cell>
          <cell r="E52">
            <v>180</v>
          </cell>
          <cell r="F52">
            <v>175</v>
          </cell>
          <cell r="G52">
            <v>170</v>
          </cell>
          <cell r="H52">
            <v>170</v>
          </cell>
          <cell r="I52">
            <v>170</v>
          </cell>
          <cell r="J52">
            <v>170</v>
          </cell>
          <cell r="K52">
            <v>160</v>
          </cell>
          <cell r="L52">
            <v>140</v>
          </cell>
          <cell r="M52">
            <v>120</v>
          </cell>
          <cell r="N52">
            <v>110</v>
          </cell>
          <cell r="O52">
            <v>100</v>
          </cell>
          <cell r="P52">
            <v>95</v>
          </cell>
          <cell r="Q52">
            <v>100</v>
          </cell>
          <cell r="R52">
            <v>100</v>
          </cell>
          <cell r="S52">
            <v>100</v>
          </cell>
          <cell r="T52">
            <v>100</v>
          </cell>
          <cell r="U52">
            <v>80</v>
          </cell>
          <cell r="V52">
            <v>80</v>
          </cell>
          <cell r="W52">
            <v>65</v>
          </cell>
          <cell r="X52">
            <v>70</v>
          </cell>
          <cell r="Y52">
            <v>80</v>
          </cell>
          <cell r="Z52">
            <v>85</v>
          </cell>
          <cell r="AA52">
            <v>90</v>
          </cell>
          <cell r="AB52">
            <v>95</v>
          </cell>
          <cell r="AC52">
            <v>100</v>
          </cell>
          <cell r="AD52">
            <v>100</v>
          </cell>
        </row>
        <row r="53">
          <cell r="D53" t="str">
            <v>Chad</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10</v>
          </cell>
          <cell r="W53">
            <v>30</v>
          </cell>
          <cell r="X53">
            <v>180</v>
          </cell>
          <cell r="Y53">
            <v>180</v>
          </cell>
          <cell r="Z53">
            <v>215</v>
          </cell>
          <cell r="AA53">
            <v>225</v>
          </cell>
          <cell r="AB53">
            <v>225</v>
          </cell>
          <cell r="AC53">
            <v>225</v>
          </cell>
          <cell r="AD53">
            <v>225</v>
          </cell>
        </row>
        <row r="54">
          <cell r="D54" t="str">
            <v>Congo</v>
          </cell>
          <cell r="E54">
            <v>110</v>
          </cell>
          <cell r="F54">
            <v>115</v>
          </cell>
          <cell r="G54">
            <v>125</v>
          </cell>
          <cell r="H54">
            <v>135</v>
          </cell>
          <cell r="I54">
            <v>155</v>
          </cell>
          <cell r="J54">
            <v>155</v>
          </cell>
          <cell r="K54">
            <v>160</v>
          </cell>
          <cell r="L54">
            <v>180</v>
          </cell>
          <cell r="M54">
            <v>200</v>
          </cell>
          <cell r="N54">
            <v>195</v>
          </cell>
          <cell r="O54">
            <v>175</v>
          </cell>
          <cell r="P54">
            <v>210</v>
          </cell>
          <cell r="Q54">
            <v>265</v>
          </cell>
          <cell r="R54">
            <v>240</v>
          </cell>
          <cell r="S54">
            <v>245</v>
          </cell>
          <cell r="T54">
            <v>270</v>
          </cell>
          <cell r="U54">
            <v>270</v>
          </cell>
          <cell r="V54">
            <v>255</v>
          </cell>
          <cell r="W54">
            <v>250</v>
          </cell>
          <cell r="X54">
            <v>240</v>
          </cell>
          <cell r="Y54">
            <v>240</v>
          </cell>
          <cell r="Z54">
            <v>240</v>
          </cell>
          <cell r="AA54">
            <v>240</v>
          </cell>
          <cell r="AB54">
            <v>240</v>
          </cell>
          <cell r="AC54">
            <v>240</v>
          </cell>
          <cell r="AD54">
            <v>240</v>
          </cell>
        </row>
        <row r="55">
          <cell r="D55" t="str">
            <v>Equatorial Guinea</v>
          </cell>
          <cell r="E55">
            <v>0</v>
          </cell>
          <cell r="F55">
            <v>0</v>
          </cell>
          <cell r="G55">
            <v>0</v>
          </cell>
          <cell r="H55">
            <v>0</v>
          </cell>
          <cell r="I55">
            <v>0</v>
          </cell>
          <cell r="J55">
            <v>0</v>
          </cell>
          <cell r="K55">
            <v>0</v>
          </cell>
          <cell r="L55">
            <v>0</v>
          </cell>
          <cell r="M55">
            <v>0</v>
          </cell>
          <cell r="N55">
            <v>0</v>
          </cell>
          <cell r="O55">
            <v>0</v>
          </cell>
          <cell r="P55">
            <v>10</v>
          </cell>
          <cell r="Q55">
            <v>50</v>
          </cell>
          <cell r="R55">
            <v>85</v>
          </cell>
          <cell r="S55">
            <v>90</v>
          </cell>
          <cell r="T55">
            <v>110</v>
          </cell>
          <cell r="U55">
            <v>185</v>
          </cell>
          <cell r="V55">
            <v>200</v>
          </cell>
          <cell r="W55">
            <v>245</v>
          </cell>
          <cell r="X55">
            <v>340</v>
          </cell>
          <cell r="Y55">
            <v>360</v>
          </cell>
          <cell r="Z55">
            <v>370</v>
          </cell>
          <cell r="AA55">
            <v>385</v>
          </cell>
          <cell r="AB55">
            <v>400</v>
          </cell>
          <cell r="AC55">
            <v>425</v>
          </cell>
          <cell r="AD55">
            <v>450</v>
          </cell>
        </row>
        <row r="56">
          <cell r="D56" t="str">
            <v>Egypt</v>
          </cell>
          <cell r="E56">
            <v>905</v>
          </cell>
          <cell r="F56">
            <v>825</v>
          </cell>
          <cell r="G56">
            <v>935</v>
          </cell>
          <cell r="H56">
            <v>885</v>
          </cell>
          <cell r="I56">
            <v>885</v>
          </cell>
          <cell r="J56">
            <v>905</v>
          </cell>
          <cell r="K56">
            <v>905</v>
          </cell>
          <cell r="L56">
            <v>915</v>
          </cell>
          <cell r="M56">
            <v>945</v>
          </cell>
          <cell r="N56">
            <v>935</v>
          </cell>
          <cell r="O56">
            <v>955</v>
          </cell>
          <cell r="P56">
            <v>985</v>
          </cell>
          <cell r="Q56">
            <v>895</v>
          </cell>
          <cell r="R56">
            <v>870</v>
          </cell>
          <cell r="S56">
            <v>855</v>
          </cell>
          <cell r="T56">
            <v>815</v>
          </cell>
          <cell r="U56">
            <v>760</v>
          </cell>
          <cell r="V56">
            <v>750</v>
          </cell>
          <cell r="W56">
            <v>730</v>
          </cell>
          <cell r="X56">
            <v>710</v>
          </cell>
          <cell r="Y56">
            <v>690</v>
          </cell>
          <cell r="Z56">
            <v>665</v>
          </cell>
          <cell r="AA56">
            <v>650</v>
          </cell>
          <cell r="AB56">
            <v>625</v>
          </cell>
          <cell r="AC56">
            <v>600</v>
          </cell>
          <cell r="AD56">
            <v>575</v>
          </cell>
        </row>
        <row r="57">
          <cell r="D57" t="str">
            <v>Gabon</v>
          </cell>
          <cell r="E57">
            <v>175</v>
          </cell>
          <cell r="F57">
            <v>175</v>
          </cell>
          <cell r="G57">
            <v>180</v>
          </cell>
          <cell r="H57">
            <v>170</v>
          </cell>
          <cell r="I57">
            <v>185</v>
          </cell>
          <cell r="J57">
            <v>300</v>
          </cell>
          <cell r="K57">
            <v>300</v>
          </cell>
          <cell r="L57">
            <v>300</v>
          </cell>
          <cell r="M57">
            <v>295</v>
          </cell>
          <cell r="N57">
            <v>320</v>
          </cell>
          <cell r="O57">
            <v>345</v>
          </cell>
          <cell r="P57">
            <v>370</v>
          </cell>
          <cell r="Q57">
            <v>370</v>
          </cell>
          <cell r="R57">
            <v>365</v>
          </cell>
          <cell r="S57">
            <v>330</v>
          </cell>
          <cell r="T57">
            <v>300</v>
          </cell>
          <cell r="U57">
            <v>275</v>
          </cell>
          <cell r="V57">
            <v>250</v>
          </cell>
          <cell r="W57">
            <v>240</v>
          </cell>
          <cell r="X57">
            <v>235</v>
          </cell>
          <cell r="Y57">
            <v>230</v>
          </cell>
          <cell r="Z57">
            <v>240</v>
          </cell>
          <cell r="AA57">
            <v>245</v>
          </cell>
          <cell r="AB57">
            <v>250</v>
          </cell>
          <cell r="AC57">
            <v>250</v>
          </cell>
          <cell r="AD57">
            <v>250</v>
          </cell>
        </row>
        <row r="58">
          <cell r="D58" t="str">
            <v>Ivory Coast</v>
          </cell>
          <cell r="E58">
            <v>25</v>
          </cell>
          <cell r="F58">
            <v>25</v>
          </cell>
          <cell r="G58">
            <v>15</v>
          </cell>
          <cell r="H58">
            <v>15</v>
          </cell>
          <cell r="I58">
            <v>15</v>
          </cell>
          <cell r="J58">
            <v>5</v>
          </cell>
          <cell r="K58">
            <v>5</v>
          </cell>
          <cell r="L58">
            <v>5</v>
          </cell>
          <cell r="M58">
            <v>5</v>
          </cell>
          <cell r="N58">
            <v>5</v>
          </cell>
          <cell r="O58">
            <v>10</v>
          </cell>
          <cell r="P58">
            <v>10</v>
          </cell>
          <cell r="Q58">
            <v>10</v>
          </cell>
          <cell r="R58">
            <v>15</v>
          </cell>
          <cell r="S58">
            <v>20</v>
          </cell>
          <cell r="T58">
            <v>20</v>
          </cell>
          <cell r="U58">
            <v>20</v>
          </cell>
          <cell r="V58">
            <v>20</v>
          </cell>
          <cell r="W58">
            <v>20</v>
          </cell>
          <cell r="X58">
            <v>35</v>
          </cell>
          <cell r="Y58">
            <v>50</v>
          </cell>
          <cell r="Z58">
            <v>95</v>
          </cell>
          <cell r="AA58">
            <v>100</v>
          </cell>
          <cell r="AB58">
            <v>100</v>
          </cell>
          <cell r="AC58">
            <v>100</v>
          </cell>
          <cell r="AD58">
            <v>100</v>
          </cell>
        </row>
        <row r="59">
          <cell r="D59" t="str">
            <v>Madagascar</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5</v>
          </cell>
          <cell r="AC59">
            <v>30</v>
          </cell>
          <cell r="AD59">
            <v>50</v>
          </cell>
        </row>
        <row r="60">
          <cell r="D60" t="str">
            <v>Mauritania</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40</v>
          </cell>
          <cell r="AA60">
            <v>75</v>
          </cell>
          <cell r="AB60">
            <v>125</v>
          </cell>
          <cell r="AC60">
            <v>175</v>
          </cell>
          <cell r="AD60">
            <v>200</v>
          </cell>
        </row>
        <row r="61">
          <cell r="D61" t="str">
            <v>Morocco</v>
          </cell>
          <cell r="E61">
            <v>5</v>
          </cell>
          <cell r="F61">
            <v>5</v>
          </cell>
          <cell r="G61">
            <v>5</v>
          </cell>
          <cell r="H61">
            <v>5</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5</v>
          </cell>
          <cell r="X61">
            <v>5</v>
          </cell>
          <cell r="Y61">
            <v>5</v>
          </cell>
          <cell r="Z61">
            <v>5</v>
          </cell>
          <cell r="AA61">
            <v>5</v>
          </cell>
          <cell r="AB61">
            <v>10</v>
          </cell>
          <cell r="AC61">
            <v>10</v>
          </cell>
          <cell r="AD61">
            <v>10</v>
          </cell>
        </row>
        <row r="62">
          <cell r="D62" t="str">
            <v>Sudan</v>
          </cell>
          <cell r="E62">
            <v>0</v>
          </cell>
          <cell r="F62">
            <v>0</v>
          </cell>
          <cell r="G62">
            <v>0</v>
          </cell>
          <cell r="H62">
            <v>0</v>
          </cell>
          <cell r="I62">
            <v>0</v>
          </cell>
          <cell r="J62">
            <v>5</v>
          </cell>
          <cell r="K62">
            <v>10</v>
          </cell>
          <cell r="L62">
            <v>10</v>
          </cell>
          <cell r="M62">
            <v>10</v>
          </cell>
          <cell r="N62">
            <v>15</v>
          </cell>
          <cell r="O62">
            <v>15</v>
          </cell>
          <cell r="P62">
            <v>15</v>
          </cell>
          <cell r="Q62">
            <v>15</v>
          </cell>
          <cell r="R62">
            <v>15</v>
          </cell>
          <cell r="S62">
            <v>65</v>
          </cell>
          <cell r="T62">
            <v>170</v>
          </cell>
          <cell r="U62">
            <v>210</v>
          </cell>
          <cell r="V62">
            <v>240</v>
          </cell>
          <cell r="W62">
            <v>265</v>
          </cell>
          <cell r="X62">
            <v>300</v>
          </cell>
          <cell r="Y62">
            <v>345</v>
          </cell>
          <cell r="Z62">
            <v>525</v>
          </cell>
          <cell r="AA62">
            <v>550</v>
          </cell>
          <cell r="AB62">
            <v>520</v>
          </cell>
          <cell r="AC62">
            <v>540</v>
          </cell>
          <cell r="AD62">
            <v>550</v>
          </cell>
        </row>
        <row r="63">
          <cell r="D63" t="str">
            <v>Tunisia</v>
          </cell>
          <cell r="E63">
            <v>115</v>
          </cell>
          <cell r="F63">
            <v>110</v>
          </cell>
          <cell r="G63">
            <v>105</v>
          </cell>
          <cell r="H63">
            <v>105</v>
          </cell>
          <cell r="I63">
            <v>105</v>
          </cell>
          <cell r="J63">
            <v>95</v>
          </cell>
          <cell r="K63">
            <v>105</v>
          </cell>
          <cell r="L63">
            <v>110</v>
          </cell>
          <cell r="M63">
            <v>100</v>
          </cell>
          <cell r="N63">
            <v>95</v>
          </cell>
          <cell r="O63">
            <v>95</v>
          </cell>
          <cell r="P63">
            <v>90</v>
          </cell>
          <cell r="Q63">
            <v>85</v>
          </cell>
          <cell r="R63">
            <v>85</v>
          </cell>
          <cell r="S63">
            <v>85</v>
          </cell>
          <cell r="T63">
            <v>80</v>
          </cell>
          <cell r="U63">
            <v>75</v>
          </cell>
          <cell r="V63">
            <v>80</v>
          </cell>
          <cell r="W63">
            <v>80</v>
          </cell>
          <cell r="X63">
            <v>85</v>
          </cell>
          <cell r="Y63">
            <v>70</v>
          </cell>
          <cell r="Z63">
            <v>65</v>
          </cell>
          <cell r="AA63">
            <v>65</v>
          </cell>
          <cell r="AB63">
            <v>60</v>
          </cell>
          <cell r="AC63">
            <v>60</v>
          </cell>
          <cell r="AD63">
            <v>60</v>
          </cell>
        </row>
        <row r="64">
          <cell r="D64" t="str">
            <v>Zaire</v>
          </cell>
          <cell r="E64">
            <v>35</v>
          </cell>
          <cell r="F64">
            <v>35</v>
          </cell>
          <cell r="G64">
            <v>30</v>
          </cell>
          <cell r="H64">
            <v>30</v>
          </cell>
          <cell r="I64">
            <v>30</v>
          </cell>
          <cell r="J64">
            <v>30</v>
          </cell>
          <cell r="K64">
            <v>25</v>
          </cell>
          <cell r="L64">
            <v>25</v>
          </cell>
          <cell r="M64">
            <v>25</v>
          </cell>
          <cell r="N64">
            <v>25</v>
          </cell>
          <cell r="O64">
            <v>30</v>
          </cell>
          <cell r="P64">
            <v>30</v>
          </cell>
          <cell r="Q64">
            <v>30</v>
          </cell>
          <cell r="R64">
            <v>25</v>
          </cell>
          <cell r="S64">
            <v>25</v>
          </cell>
          <cell r="T64">
            <v>25</v>
          </cell>
          <cell r="U64">
            <v>25</v>
          </cell>
          <cell r="V64">
            <v>25</v>
          </cell>
          <cell r="W64">
            <v>25</v>
          </cell>
          <cell r="X64">
            <v>20</v>
          </cell>
          <cell r="Y64">
            <v>20</v>
          </cell>
          <cell r="Z64">
            <v>20</v>
          </cell>
          <cell r="AA64">
            <v>20</v>
          </cell>
          <cell r="AB64">
            <v>20</v>
          </cell>
          <cell r="AC64">
            <v>20</v>
          </cell>
          <cell r="AD64">
            <v>20</v>
          </cell>
        </row>
        <row r="65">
          <cell r="D65" t="str">
            <v>South Africa *</v>
          </cell>
          <cell r="E65">
            <v>75</v>
          </cell>
          <cell r="F65">
            <v>75</v>
          </cell>
          <cell r="G65">
            <v>75</v>
          </cell>
          <cell r="H65">
            <v>80</v>
          </cell>
          <cell r="I65">
            <v>90</v>
          </cell>
          <cell r="J65">
            <v>100</v>
          </cell>
          <cell r="K65">
            <v>100</v>
          </cell>
          <cell r="L65">
            <v>105</v>
          </cell>
          <cell r="M65">
            <v>130</v>
          </cell>
          <cell r="N65">
            <v>160</v>
          </cell>
          <cell r="O65">
            <v>165</v>
          </cell>
          <cell r="P65">
            <v>160</v>
          </cell>
          <cell r="Q65">
            <v>160</v>
          </cell>
          <cell r="R65">
            <v>160</v>
          </cell>
          <cell r="S65">
            <v>160</v>
          </cell>
          <cell r="T65">
            <v>160</v>
          </cell>
          <cell r="U65">
            <v>160</v>
          </cell>
          <cell r="V65">
            <v>190</v>
          </cell>
          <cell r="W65">
            <v>195</v>
          </cell>
          <cell r="X65">
            <v>225</v>
          </cell>
          <cell r="Y65">
            <v>200</v>
          </cell>
          <cell r="Z65">
            <v>195</v>
          </cell>
          <cell r="AA65">
            <v>200</v>
          </cell>
          <cell r="AB65">
            <v>200</v>
          </cell>
          <cell r="AC65">
            <v>200</v>
          </cell>
          <cell r="AD65">
            <v>200</v>
          </cell>
        </row>
        <row r="66">
          <cell r="D66" t="str">
            <v>TOTAL</v>
          </cell>
          <cell r="E66">
            <v>1875</v>
          </cell>
          <cell r="F66">
            <v>1825</v>
          </cell>
          <cell r="G66">
            <v>1990</v>
          </cell>
          <cell r="H66">
            <v>2050</v>
          </cell>
          <cell r="I66">
            <v>2095</v>
          </cell>
          <cell r="J66">
            <v>2250</v>
          </cell>
          <cell r="K66">
            <v>2275</v>
          </cell>
          <cell r="L66">
            <v>2345</v>
          </cell>
          <cell r="M66">
            <v>2345</v>
          </cell>
          <cell r="N66">
            <v>2410</v>
          </cell>
          <cell r="O66">
            <v>2545</v>
          </cell>
          <cell r="P66">
            <v>2695</v>
          </cell>
          <cell r="Q66">
            <v>2705</v>
          </cell>
          <cell r="R66">
            <v>2705</v>
          </cell>
          <cell r="S66">
            <v>2755</v>
          </cell>
          <cell r="T66">
            <v>2810</v>
          </cell>
          <cell r="U66">
            <v>2770</v>
          </cell>
          <cell r="V66">
            <v>2990</v>
          </cell>
          <cell r="W66">
            <v>3035</v>
          </cell>
          <cell r="X66">
            <v>3445</v>
          </cell>
          <cell r="Y66">
            <v>3730</v>
          </cell>
          <cell r="Z66">
            <v>4240</v>
          </cell>
          <cell r="AA66">
            <v>4405</v>
          </cell>
          <cell r="AB66">
            <v>4505</v>
          </cell>
          <cell r="AC66">
            <v>4680</v>
          </cell>
          <cell r="AD66">
            <v>4835</v>
          </cell>
        </row>
        <row r="67">
          <cell r="Y67">
            <v>2420</v>
          </cell>
          <cell r="Z67">
            <v>2785</v>
          </cell>
          <cell r="AA67">
            <v>2935</v>
          </cell>
          <cell r="AB67">
            <v>3085</v>
          </cell>
          <cell r="AC67">
            <v>3240</v>
          </cell>
          <cell r="AD67">
            <v>3390</v>
          </cell>
        </row>
        <row r="68">
          <cell r="D68" t="str">
            <v>* Synthetic Liquids Production</v>
          </cell>
          <cell r="Y68">
            <v>1310</v>
          </cell>
          <cell r="Z68">
            <v>1455</v>
          </cell>
          <cell r="AA68">
            <v>1470</v>
          </cell>
          <cell r="AB68">
            <v>1420</v>
          </cell>
          <cell r="AC68">
            <v>1440</v>
          </cell>
          <cell r="AD68">
            <v>1445</v>
          </cell>
        </row>
        <row r="71">
          <cell r="D71" t="str">
            <v>DETAILS: NON-OPEC PRODUCTION   000 b/d</v>
          </cell>
        </row>
        <row r="72">
          <cell r="D72">
            <v>39393.745037384258</v>
          </cell>
        </row>
        <row r="74">
          <cell r="E74">
            <v>1985</v>
          </cell>
          <cell r="F74">
            <v>1986</v>
          </cell>
          <cell r="G74">
            <v>1987</v>
          </cell>
          <cell r="H74">
            <v>1988</v>
          </cell>
          <cell r="I74">
            <v>1989</v>
          </cell>
          <cell r="J74">
            <v>1990</v>
          </cell>
          <cell r="K74">
            <v>1991</v>
          </cell>
          <cell r="L74">
            <v>1992</v>
          </cell>
          <cell r="M74">
            <v>1993</v>
          </cell>
          <cell r="N74">
            <v>1994</v>
          </cell>
          <cell r="O74">
            <v>1995</v>
          </cell>
          <cell r="P74">
            <v>1996</v>
          </cell>
          <cell r="Q74">
            <v>1997</v>
          </cell>
          <cell r="R74">
            <v>1998</v>
          </cell>
          <cell r="S74">
            <v>1999</v>
          </cell>
          <cell r="T74">
            <v>2000</v>
          </cell>
          <cell r="U74">
            <v>2001</v>
          </cell>
          <cell r="V74">
            <v>2002</v>
          </cell>
          <cell r="W74">
            <v>2003</v>
          </cell>
          <cell r="X74">
            <v>2004</v>
          </cell>
          <cell r="Y74">
            <v>2005</v>
          </cell>
          <cell r="Z74">
            <v>2006</v>
          </cell>
          <cell r="AA74">
            <v>2007</v>
          </cell>
          <cell r="AB74">
            <v>2008</v>
          </cell>
          <cell r="AC74">
            <v>2009</v>
          </cell>
          <cell r="AD74">
            <v>2010</v>
          </cell>
        </row>
        <row r="75">
          <cell r="D75" t="str">
            <v>MIDDLE EAST</v>
          </cell>
        </row>
        <row r="76">
          <cell r="D76" t="str">
            <v>Bahrain</v>
          </cell>
          <cell r="E76">
            <v>45</v>
          </cell>
          <cell r="F76">
            <v>45</v>
          </cell>
          <cell r="G76">
            <v>45</v>
          </cell>
          <cell r="H76">
            <v>45</v>
          </cell>
          <cell r="I76">
            <v>45</v>
          </cell>
          <cell r="J76">
            <v>45</v>
          </cell>
          <cell r="K76">
            <v>40</v>
          </cell>
          <cell r="L76">
            <v>40</v>
          </cell>
          <cell r="M76">
            <v>40</v>
          </cell>
          <cell r="N76">
            <v>40</v>
          </cell>
          <cell r="O76">
            <v>145</v>
          </cell>
          <cell r="P76">
            <v>150</v>
          </cell>
          <cell r="Q76">
            <v>170</v>
          </cell>
          <cell r="R76">
            <v>170</v>
          </cell>
          <cell r="S76">
            <v>165</v>
          </cell>
          <cell r="T76">
            <v>165</v>
          </cell>
          <cell r="U76">
            <v>160</v>
          </cell>
          <cell r="V76">
            <v>195</v>
          </cell>
          <cell r="W76">
            <v>200</v>
          </cell>
          <cell r="X76">
            <v>200</v>
          </cell>
          <cell r="Y76">
            <v>200</v>
          </cell>
          <cell r="Z76">
            <v>200</v>
          </cell>
          <cell r="AA76">
            <v>225</v>
          </cell>
          <cell r="AB76">
            <v>250</v>
          </cell>
          <cell r="AC76">
            <v>250</v>
          </cell>
          <cell r="AD76">
            <v>250</v>
          </cell>
        </row>
        <row r="77">
          <cell r="D77" t="str">
            <v>Oman</v>
          </cell>
          <cell r="E77">
            <v>495</v>
          </cell>
          <cell r="F77">
            <v>555</v>
          </cell>
          <cell r="G77">
            <v>580</v>
          </cell>
          <cell r="H77">
            <v>620</v>
          </cell>
          <cell r="I77">
            <v>640</v>
          </cell>
          <cell r="J77">
            <v>685</v>
          </cell>
          <cell r="K77">
            <v>710</v>
          </cell>
          <cell r="L77">
            <v>740</v>
          </cell>
          <cell r="M77">
            <v>780</v>
          </cell>
          <cell r="N77">
            <v>810</v>
          </cell>
          <cell r="O77">
            <v>855</v>
          </cell>
          <cell r="P77">
            <v>890</v>
          </cell>
          <cell r="Q77">
            <v>905</v>
          </cell>
          <cell r="R77">
            <v>900</v>
          </cell>
          <cell r="S77">
            <v>905</v>
          </cell>
          <cell r="T77">
            <v>950</v>
          </cell>
          <cell r="U77">
            <v>965</v>
          </cell>
          <cell r="V77">
            <v>900</v>
          </cell>
          <cell r="W77">
            <v>820</v>
          </cell>
          <cell r="X77">
            <v>765</v>
          </cell>
          <cell r="Y77">
            <v>780</v>
          </cell>
          <cell r="Z77">
            <v>740</v>
          </cell>
          <cell r="AA77">
            <v>700</v>
          </cell>
          <cell r="AB77">
            <v>665</v>
          </cell>
          <cell r="AC77">
            <v>630</v>
          </cell>
          <cell r="AD77">
            <v>675</v>
          </cell>
        </row>
        <row r="78">
          <cell r="D78" t="str">
            <v>Syria</v>
          </cell>
          <cell r="E78">
            <v>175</v>
          </cell>
          <cell r="F78">
            <v>175</v>
          </cell>
          <cell r="G78">
            <v>235</v>
          </cell>
          <cell r="H78">
            <v>270</v>
          </cell>
          <cell r="I78">
            <v>325</v>
          </cell>
          <cell r="J78">
            <v>390</v>
          </cell>
          <cell r="K78">
            <v>470</v>
          </cell>
          <cell r="L78">
            <v>525</v>
          </cell>
          <cell r="M78">
            <v>575</v>
          </cell>
          <cell r="N78">
            <v>580</v>
          </cell>
          <cell r="O78">
            <v>610</v>
          </cell>
          <cell r="P78">
            <v>605</v>
          </cell>
          <cell r="Q78">
            <v>580</v>
          </cell>
          <cell r="R78">
            <v>555</v>
          </cell>
          <cell r="S78">
            <v>535</v>
          </cell>
          <cell r="T78">
            <v>525</v>
          </cell>
          <cell r="U78">
            <v>515</v>
          </cell>
          <cell r="V78">
            <v>510</v>
          </cell>
          <cell r="W78">
            <v>525</v>
          </cell>
          <cell r="X78">
            <v>505</v>
          </cell>
          <cell r="Y78">
            <v>475</v>
          </cell>
          <cell r="Z78">
            <v>450</v>
          </cell>
          <cell r="AA78">
            <v>425</v>
          </cell>
          <cell r="AB78">
            <v>410</v>
          </cell>
          <cell r="AC78">
            <v>390</v>
          </cell>
          <cell r="AD78">
            <v>375</v>
          </cell>
        </row>
        <row r="79">
          <cell r="D79" t="str">
            <v>Yemen</v>
          </cell>
          <cell r="E79">
            <v>0</v>
          </cell>
          <cell r="F79">
            <v>0</v>
          </cell>
          <cell r="G79">
            <v>10</v>
          </cell>
          <cell r="H79">
            <v>170</v>
          </cell>
          <cell r="I79">
            <v>190</v>
          </cell>
          <cell r="J79">
            <v>190</v>
          </cell>
          <cell r="K79">
            <v>200</v>
          </cell>
          <cell r="L79">
            <v>190</v>
          </cell>
          <cell r="M79">
            <v>225</v>
          </cell>
          <cell r="N79">
            <v>340</v>
          </cell>
          <cell r="O79">
            <v>350</v>
          </cell>
          <cell r="P79">
            <v>350</v>
          </cell>
          <cell r="Q79">
            <v>390</v>
          </cell>
          <cell r="R79">
            <v>395</v>
          </cell>
          <cell r="S79">
            <v>420</v>
          </cell>
          <cell r="T79">
            <v>450</v>
          </cell>
          <cell r="U79">
            <v>470</v>
          </cell>
          <cell r="V79">
            <v>455</v>
          </cell>
          <cell r="W79">
            <v>440</v>
          </cell>
          <cell r="X79">
            <v>415</v>
          </cell>
          <cell r="Y79">
            <v>395</v>
          </cell>
          <cell r="Z79">
            <v>390</v>
          </cell>
          <cell r="AA79">
            <v>375</v>
          </cell>
          <cell r="AB79">
            <v>360</v>
          </cell>
          <cell r="AC79">
            <v>345</v>
          </cell>
          <cell r="AD79">
            <v>325</v>
          </cell>
        </row>
        <row r="80">
          <cell r="D80" t="str">
            <v>TOTAL</v>
          </cell>
          <cell r="E80">
            <v>715</v>
          </cell>
          <cell r="F80">
            <v>775</v>
          </cell>
          <cell r="G80">
            <v>870</v>
          </cell>
          <cell r="H80">
            <v>1105</v>
          </cell>
          <cell r="I80">
            <v>1200</v>
          </cell>
          <cell r="J80">
            <v>1310</v>
          </cell>
          <cell r="K80">
            <v>1420</v>
          </cell>
          <cell r="L80">
            <v>1495</v>
          </cell>
          <cell r="M80">
            <v>1620</v>
          </cell>
          <cell r="N80">
            <v>1770</v>
          </cell>
          <cell r="O80">
            <v>1960</v>
          </cell>
          <cell r="P80">
            <v>1995</v>
          </cell>
          <cell r="Q80">
            <v>2045</v>
          </cell>
          <cell r="R80">
            <v>2020</v>
          </cell>
          <cell r="S80">
            <v>2025</v>
          </cell>
          <cell r="T80">
            <v>2090</v>
          </cell>
          <cell r="U80">
            <v>2110</v>
          </cell>
          <cell r="V80">
            <v>2060</v>
          </cell>
          <cell r="W80">
            <v>1985</v>
          </cell>
          <cell r="X80">
            <v>1885</v>
          </cell>
          <cell r="Y80">
            <v>1850</v>
          </cell>
          <cell r="Z80">
            <v>1780</v>
          </cell>
          <cell r="AA80">
            <v>1725</v>
          </cell>
          <cell r="AB80">
            <v>1685</v>
          </cell>
          <cell r="AC80">
            <v>1615</v>
          </cell>
          <cell r="AD80">
            <v>1625</v>
          </cell>
        </row>
        <row r="83">
          <cell r="D83" t="str">
            <v>ASIA-PACIFIC</v>
          </cell>
          <cell r="E83">
            <v>1985</v>
          </cell>
          <cell r="F83">
            <v>1986</v>
          </cell>
          <cell r="G83">
            <v>1987</v>
          </cell>
          <cell r="H83">
            <v>1988</v>
          </cell>
          <cell r="I83">
            <v>1989</v>
          </cell>
          <cell r="J83">
            <v>1990</v>
          </cell>
          <cell r="K83">
            <v>1991</v>
          </cell>
          <cell r="L83">
            <v>1992</v>
          </cell>
          <cell r="M83">
            <v>1993</v>
          </cell>
          <cell r="N83">
            <v>1994</v>
          </cell>
          <cell r="O83">
            <v>1995</v>
          </cell>
          <cell r="P83">
            <v>1996</v>
          </cell>
          <cell r="Q83">
            <v>1997</v>
          </cell>
          <cell r="R83">
            <v>1998</v>
          </cell>
          <cell r="S83">
            <v>1999</v>
          </cell>
          <cell r="T83">
            <v>2000</v>
          </cell>
          <cell r="U83">
            <v>2001</v>
          </cell>
          <cell r="V83">
            <v>2002</v>
          </cell>
          <cell r="W83">
            <v>2003</v>
          </cell>
          <cell r="X83">
            <v>2004</v>
          </cell>
          <cell r="Y83">
            <v>2005</v>
          </cell>
          <cell r="Z83">
            <v>2006</v>
          </cell>
          <cell r="AA83">
            <v>2007</v>
          </cell>
          <cell r="AB83">
            <v>2008</v>
          </cell>
          <cell r="AC83">
            <v>2009</v>
          </cell>
          <cell r="AD83">
            <v>2010</v>
          </cell>
        </row>
        <row r="84">
          <cell r="D84" t="str">
            <v>Australia</v>
          </cell>
          <cell r="E84">
            <v>645</v>
          </cell>
          <cell r="F84">
            <v>580</v>
          </cell>
          <cell r="G84">
            <v>615</v>
          </cell>
          <cell r="H84">
            <v>585</v>
          </cell>
          <cell r="I84">
            <v>545</v>
          </cell>
          <cell r="J84">
            <v>625</v>
          </cell>
          <cell r="K84">
            <v>590</v>
          </cell>
          <cell r="L84">
            <v>590</v>
          </cell>
          <cell r="M84">
            <v>555</v>
          </cell>
          <cell r="N84">
            <v>615</v>
          </cell>
          <cell r="O84">
            <v>585</v>
          </cell>
          <cell r="P84">
            <v>600</v>
          </cell>
          <cell r="Q84">
            <v>595</v>
          </cell>
          <cell r="R84">
            <v>595</v>
          </cell>
          <cell r="S84">
            <v>600</v>
          </cell>
          <cell r="T84">
            <v>795</v>
          </cell>
          <cell r="U84">
            <v>720</v>
          </cell>
          <cell r="V84">
            <v>700</v>
          </cell>
          <cell r="W84">
            <v>605</v>
          </cell>
          <cell r="X84">
            <v>535</v>
          </cell>
          <cell r="Y84">
            <v>545</v>
          </cell>
          <cell r="Z84">
            <v>530</v>
          </cell>
          <cell r="AA84">
            <v>525</v>
          </cell>
          <cell r="AB84">
            <v>550</v>
          </cell>
          <cell r="AC84">
            <v>550</v>
          </cell>
          <cell r="AD84">
            <v>550</v>
          </cell>
        </row>
        <row r="85">
          <cell r="D85" t="str">
            <v>Bangladesh</v>
          </cell>
          <cell r="E85">
            <v>0</v>
          </cell>
          <cell r="F85">
            <v>5</v>
          </cell>
          <cell r="G85">
            <v>5</v>
          </cell>
          <cell r="H85">
            <v>5</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row>
        <row r="86">
          <cell r="D86" t="str">
            <v>Brunei</v>
          </cell>
          <cell r="E86">
            <v>170</v>
          </cell>
          <cell r="F86">
            <v>165</v>
          </cell>
          <cell r="G86">
            <v>165</v>
          </cell>
          <cell r="H86">
            <v>155</v>
          </cell>
          <cell r="I86">
            <v>150</v>
          </cell>
          <cell r="J86">
            <v>150</v>
          </cell>
          <cell r="K86">
            <v>160</v>
          </cell>
          <cell r="L86">
            <v>160</v>
          </cell>
          <cell r="M86">
            <v>160</v>
          </cell>
          <cell r="N86">
            <v>165</v>
          </cell>
          <cell r="O86">
            <v>165</v>
          </cell>
          <cell r="P86">
            <v>160</v>
          </cell>
          <cell r="Q86">
            <v>150</v>
          </cell>
          <cell r="R86">
            <v>140</v>
          </cell>
          <cell r="S86">
            <v>160</v>
          </cell>
          <cell r="T86">
            <v>175</v>
          </cell>
          <cell r="U86">
            <v>185</v>
          </cell>
          <cell r="V86">
            <v>195</v>
          </cell>
          <cell r="W86">
            <v>200</v>
          </cell>
          <cell r="X86">
            <v>195</v>
          </cell>
          <cell r="Y86">
            <v>190</v>
          </cell>
          <cell r="Z86">
            <v>190</v>
          </cell>
          <cell r="AA86">
            <v>190</v>
          </cell>
          <cell r="AB86">
            <v>190</v>
          </cell>
          <cell r="AC86">
            <v>190</v>
          </cell>
          <cell r="AD86">
            <v>190</v>
          </cell>
        </row>
        <row r="87">
          <cell r="D87" t="str">
            <v>Burma</v>
          </cell>
          <cell r="E87">
            <v>30</v>
          </cell>
          <cell r="F87">
            <v>25</v>
          </cell>
          <cell r="G87">
            <v>20</v>
          </cell>
          <cell r="H87">
            <v>15</v>
          </cell>
          <cell r="I87">
            <v>15</v>
          </cell>
          <cell r="J87">
            <v>15</v>
          </cell>
          <cell r="K87">
            <v>10</v>
          </cell>
          <cell r="L87">
            <v>15</v>
          </cell>
          <cell r="M87">
            <v>15</v>
          </cell>
          <cell r="N87">
            <v>15</v>
          </cell>
          <cell r="O87">
            <v>15</v>
          </cell>
          <cell r="P87">
            <v>15</v>
          </cell>
          <cell r="Q87">
            <v>15</v>
          </cell>
          <cell r="R87">
            <v>15</v>
          </cell>
          <cell r="S87">
            <v>15</v>
          </cell>
          <cell r="T87">
            <v>15</v>
          </cell>
          <cell r="U87">
            <v>15</v>
          </cell>
          <cell r="V87">
            <v>15</v>
          </cell>
          <cell r="W87">
            <v>15</v>
          </cell>
          <cell r="X87">
            <v>20</v>
          </cell>
          <cell r="Y87">
            <v>20</v>
          </cell>
          <cell r="Z87">
            <v>20</v>
          </cell>
          <cell r="AA87">
            <v>20</v>
          </cell>
          <cell r="AB87">
            <v>25</v>
          </cell>
          <cell r="AC87">
            <v>25</v>
          </cell>
          <cell r="AD87">
            <v>25</v>
          </cell>
        </row>
        <row r="88">
          <cell r="D88" t="str">
            <v>Cambodia</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5</v>
          </cell>
          <cell r="AA88">
            <v>5</v>
          </cell>
          <cell r="AB88">
            <v>10</v>
          </cell>
          <cell r="AC88">
            <v>10</v>
          </cell>
          <cell r="AD88">
            <v>15</v>
          </cell>
        </row>
        <row r="89">
          <cell r="D89" t="str">
            <v>China</v>
          </cell>
          <cell r="E89">
            <v>2505</v>
          </cell>
          <cell r="F89">
            <v>2620</v>
          </cell>
          <cell r="G89">
            <v>2690</v>
          </cell>
          <cell r="H89">
            <v>2740</v>
          </cell>
          <cell r="I89">
            <v>2760</v>
          </cell>
          <cell r="J89">
            <v>2770</v>
          </cell>
          <cell r="K89">
            <v>2775</v>
          </cell>
          <cell r="L89">
            <v>2820</v>
          </cell>
          <cell r="M89">
            <v>2900</v>
          </cell>
          <cell r="N89">
            <v>2960</v>
          </cell>
          <cell r="O89">
            <v>2990</v>
          </cell>
          <cell r="P89">
            <v>3115</v>
          </cell>
          <cell r="Q89">
            <v>3190</v>
          </cell>
          <cell r="R89">
            <v>3190</v>
          </cell>
          <cell r="S89">
            <v>3185</v>
          </cell>
          <cell r="T89">
            <v>3230</v>
          </cell>
          <cell r="U89">
            <v>3300</v>
          </cell>
          <cell r="V89">
            <v>3395</v>
          </cell>
          <cell r="W89">
            <v>3410</v>
          </cell>
          <cell r="X89">
            <v>3485</v>
          </cell>
          <cell r="Y89">
            <v>3630</v>
          </cell>
          <cell r="Z89">
            <v>3625</v>
          </cell>
          <cell r="AA89">
            <v>3625</v>
          </cell>
          <cell r="AB89">
            <v>3650</v>
          </cell>
          <cell r="AC89">
            <v>3650</v>
          </cell>
          <cell r="AD89">
            <v>3650</v>
          </cell>
        </row>
        <row r="90">
          <cell r="D90" t="str">
            <v>East Timor</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45</v>
          </cell>
          <cell r="Y90">
            <v>100</v>
          </cell>
          <cell r="Z90">
            <v>105</v>
          </cell>
          <cell r="AA90">
            <v>100</v>
          </cell>
          <cell r="AB90">
            <v>100</v>
          </cell>
          <cell r="AC90">
            <v>100</v>
          </cell>
          <cell r="AD90">
            <v>100</v>
          </cell>
        </row>
        <row r="91">
          <cell r="D91" t="str">
            <v>India</v>
          </cell>
          <cell r="E91">
            <v>620</v>
          </cell>
          <cell r="F91">
            <v>650</v>
          </cell>
          <cell r="G91">
            <v>630</v>
          </cell>
          <cell r="H91">
            <v>660</v>
          </cell>
          <cell r="I91">
            <v>705</v>
          </cell>
          <cell r="J91">
            <v>700</v>
          </cell>
          <cell r="K91">
            <v>655</v>
          </cell>
          <cell r="L91">
            <v>600</v>
          </cell>
          <cell r="M91">
            <v>575</v>
          </cell>
          <cell r="N91">
            <v>675</v>
          </cell>
          <cell r="O91">
            <v>770</v>
          </cell>
          <cell r="P91">
            <v>740</v>
          </cell>
          <cell r="Q91">
            <v>765</v>
          </cell>
          <cell r="R91">
            <v>750</v>
          </cell>
          <cell r="S91">
            <v>745</v>
          </cell>
          <cell r="T91">
            <v>735</v>
          </cell>
          <cell r="U91">
            <v>740</v>
          </cell>
          <cell r="V91">
            <v>780</v>
          </cell>
          <cell r="W91">
            <v>785</v>
          </cell>
          <cell r="X91">
            <v>800</v>
          </cell>
          <cell r="Y91">
            <v>770</v>
          </cell>
          <cell r="Z91">
            <v>785</v>
          </cell>
          <cell r="AA91">
            <v>800</v>
          </cell>
          <cell r="AB91">
            <v>850</v>
          </cell>
          <cell r="AC91">
            <v>950</v>
          </cell>
          <cell r="AD91">
            <v>950</v>
          </cell>
        </row>
        <row r="92">
          <cell r="D92" t="str">
            <v>Japan</v>
          </cell>
          <cell r="E92">
            <v>15</v>
          </cell>
          <cell r="F92">
            <v>15</v>
          </cell>
          <cell r="G92">
            <v>15</v>
          </cell>
          <cell r="H92">
            <v>15</v>
          </cell>
          <cell r="I92">
            <v>15</v>
          </cell>
          <cell r="J92">
            <v>15</v>
          </cell>
          <cell r="K92">
            <v>15</v>
          </cell>
          <cell r="L92">
            <v>15</v>
          </cell>
          <cell r="M92">
            <v>15</v>
          </cell>
          <cell r="N92">
            <v>15</v>
          </cell>
          <cell r="O92">
            <v>20</v>
          </cell>
          <cell r="P92">
            <v>20</v>
          </cell>
          <cell r="Q92">
            <v>20</v>
          </cell>
          <cell r="R92">
            <v>20</v>
          </cell>
          <cell r="S92">
            <v>20</v>
          </cell>
          <cell r="T92">
            <v>20</v>
          </cell>
          <cell r="U92">
            <v>20</v>
          </cell>
          <cell r="V92">
            <v>20</v>
          </cell>
          <cell r="W92">
            <v>15</v>
          </cell>
          <cell r="X92">
            <v>15</v>
          </cell>
          <cell r="Y92">
            <v>15</v>
          </cell>
          <cell r="Z92">
            <v>15</v>
          </cell>
          <cell r="AA92">
            <v>15</v>
          </cell>
          <cell r="AB92">
            <v>15</v>
          </cell>
          <cell r="AC92">
            <v>15</v>
          </cell>
          <cell r="AD92">
            <v>15</v>
          </cell>
        </row>
        <row r="93">
          <cell r="D93" t="str">
            <v>Malaysia</v>
          </cell>
          <cell r="E93">
            <v>440</v>
          </cell>
          <cell r="F93">
            <v>500</v>
          </cell>
          <cell r="G93">
            <v>470</v>
          </cell>
          <cell r="H93">
            <v>540</v>
          </cell>
          <cell r="I93">
            <v>600</v>
          </cell>
          <cell r="J93">
            <v>620</v>
          </cell>
          <cell r="K93">
            <v>650</v>
          </cell>
          <cell r="L93">
            <v>660</v>
          </cell>
          <cell r="M93">
            <v>640</v>
          </cell>
          <cell r="N93">
            <v>645</v>
          </cell>
          <cell r="O93">
            <v>775</v>
          </cell>
          <cell r="P93">
            <v>775</v>
          </cell>
          <cell r="Q93">
            <v>775</v>
          </cell>
          <cell r="R93">
            <v>780</v>
          </cell>
          <cell r="S93">
            <v>750</v>
          </cell>
          <cell r="T93">
            <v>750</v>
          </cell>
          <cell r="U93">
            <v>750</v>
          </cell>
          <cell r="V93">
            <v>760</v>
          </cell>
          <cell r="W93">
            <v>825</v>
          </cell>
          <cell r="X93">
            <v>860</v>
          </cell>
          <cell r="Y93">
            <v>830</v>
          </cell>
          <cell r="Z93">
            <v>845</v>
          </cell>
          <cell r="AA93">
            <v>850</v>
          </cell>
          <cell r="AB93">
            <v>850</v>
          </cell>
          <cell r="AC93">
            <v>850</v>
          </cell>
          <cell r="AD93">
            <v>850</v>
          </cell>
        </row>
        <row r="94">
          <cell r="D94" t="str">
            <v>New Zealand</v>
          </cell>
          <cell r="E94">
            <v>60</v>
          </cell>
          <cell r="F94">
            <v>65</v>
          </cell>
          <cell r="G94">
            <v>70</v>
          </cell>
          <cell r="H94">
            <v>70</v>
          </cell>
          <cell r="I94">
            <v>80</v>
          </cell>
          <cell r="J94">
            <v>80</v>
          </cell>
          <cell r="K94">
            <v>80</v>
          </cell>
          <cell r="L94">
            <v>80</v>
          </cell>
          <cell r="M94">
            <v>80</v>
          </cell>
          <cell r="N94">
            <v>80</v>
          </cell>
          <cell r="O94">
            <v>45</v>
          </cell>
          <cell r="P94">
            <v>55</v>
          </cell>
          <cell r="Q94">
            <v>65</v>
          </cell>
          <cell r="R94">
            <v>55</v>
          </cell>
          <cell r="S94">
            <v>50</v>
          </cell>
          <cell r="T94">
            <v>45</v>
          </cell>
          <cell r="U94">
            <v>40</v>
          </cell>
          <cell r="V94">
            <v>40</v>
          </cell>
          <cell r="W94">
            <v>30</v>
          </cell>
          <cell r="X94">
            <v>25</v>
          </cell>
          <cell r="Y94">
            <v>25</v>
          </cell>
          <cell r="Z94">
            <v>25</v>
          </cell>
          <cell r="AA94">
            <v>20</v>
          </cell>
          <cell r="AB94">
            <v>20</v>
          </cell>
          <cell r="AC94">
            <v>20</v>
          </cell>
          <cell r="AD94">
            <v>20</v>
          </cell>
        </row>
        <row r="95">
          <cell r="D95" t="str">
            <v>Pakistan</v>
          </cell>
          <cell r="E95">
            <v>35</v>
          </cell>
          <cell r="F95">
            <v>40</v>
          </cell>
          <cell r="G95">
            <v>40</v>
          </cell>
          <cell r="H95">
            <v>45</v>
          </cell>
          <cell r="I95">
            <v>45</v>
          </cell>
          <cell r="J95">
            <v>60</v>
          </cell>
          <cell r="K95">
            <v>70</v>
          </cell>
          <cell r="L95">
            <v>75</v>
          </cell>
          <cell r="M95">
            <v>65</v>
          </cell>
          <cell r="N95">
            <v>60</v>
          </cell>
          <cell r="O95">
            <v>55</v>
          </cell>
          <cell r="P95">
            <v>55</v>
          </cell>
          <cell r="Q95">
            <v>55</v>
          </cell>
          <cell r="R95">
            <v>55</v>
          </cell>
          <cell r="S95">
            <v>55</v>
          </cell>
          <cell r="T95">
            <v>55</v>
          </cell>
          <cell r="U95">
            <v>60</v>
          </cell>
          <cell r="V95">
            <v>65</v>
          </cell>
          <cell r="W95">
            <v>60</v>
          </cell>
          <cell r="X95">
            <v>60</v>
          </cell>
          <cell r="Y95">
            <v>65</v>
          </cell>
          <cell r="Z95">
            <v>65</v>
          </cell>
          <cell r="AA95">
            <v>75</v>
          </cell>
          <cell r="AB95">
            <v>75</v>
          </cell>
          <cell r="AC95">
            <v>80</v>
          </cell>
          <cell r="AD95">
            <v>80</v>
          </cell>
        </row>
        <row r="96">
          <cell r="D96" t="str">
            <v>Papua New Guinea</v>
          </cell>
          <cell r="E96">
            <v>0</v>
          </cell>
          <cell r="F96">
            <v>0</v>
          </cell>
          <cell r="G96">
            <v>0</v>
          </cell>
          <cell r="H96">
            <v>0</v>
          </cell>
          <cell r="I96">
            <v>0</v>
          </cell>
          <cell r="J96">
            <v>0</v>
          </cell>
          <cell r="K96">
            <v>5</v>
          </cell>
          <cell r="L96">
            <v>40</v>
          </cell>
          <cell r="M96">
            <v>125</v>
          </cell>
          <cell r="N96">
            <v>125</v>
          </cell>
          <cell r="O96">
            <v>100</v>
          </cell>
          <cell r="P96">
            <v>105</v>
          </cell>
          <cell r="Q96">
            <v>85</v>
          </cell>
          <cell r="R96">
            <v>80</v>
          </cell>
          <cell r="S96">
            <v>90</v>
          </cell>
          <cell r="T96">
            <v>70</v>
          </cell>
          <cell r="U96">
            <v>55</v>
          </cell>
          <cell r="V96">
            <v>45</v>
          </cell>
          <cell r="W96">
            <v>50</v>
          </cell>
          <cell r="X96">
            <v>45</v>
          </cell>
          <cell r="Y96">
            <v>45</v>
          </cell>
          <cell r="Z96">
            <v>45</v>
          </cell>
          <cell r="AA96">
            <v>40</v>
          </cell>
          <cell r="AB96">
            <v>40</v>
          </cell>
          <cell r="AC96">
            <v>40</v>
          </cell>
          <cell r="AD96">
            <v>40</v>
          </cell>
        </row>
        <row r="97">
          <cell r="D97" t="str">
            <v>Philippines</v>
          </cell>
          <cell r="E97">
            <v>10</v>
          </cell>
          <cell r="F97">
            <v>5</v>
          </cell>
          <cell r="G97">
            <v>5</v>
          </cell>
          <cell r="H97">
            <v>5</v>
          </cell>
          <cell r="I97">
            <v>5</v>
          </cell>
          <cell r="J97">
            <v>5</v>
          </cell>
          <cell r="K97">
            <v>5</v>
          </cell>
          <cell r="L97">
            <v>5</v>
          </cell>
          <cell r="M97">
            <v>5</v>
          </cell>
          <cell r="N97">
            <v>5</v>
          </cell>
          <cell r="O97">
            <v>5</v>
          </cell>
          <cell r="P97">
            <v>0</v>
          </cell>
          <cell r="Q97">
            <v>0</v>
          </cell>
          <cell r="R97">
            <v>0</v>
          </cell>
          <cell r="S97">
            <v>0</v>
          </cell>
          <cell r="T97">
            <v>0</v>
          </cell>
          <cell r="U97">
            <v>10</v>
          </cell>
          <cell r="V97">
            <v>25</v>
          </cell>
          <cell r="W97">
            <v>25</v>
          </cell>
          <cell r="X97">
            <v>25</v>
          </cell>
          <cell r="Y97">
            <v>25</v>
          </cell>
          <cell r="Z97">
            <v>25</v>
          </cell>
          <cell r="AA97">
            <v>25</v>
          </cell>
          <cell r="AB97">
            <v>25</v>
          </cell>
          <cell r="AC97">
            <v>25</v>
          </cell>
          <cell r="AD97">
            <v>25</v>
          </cell>
        </row>
        <row r="98">
          <cell r="D98" t="str">
            <v>Taiwan</v>
          </cell>
          <cell r="E98">
            <v>5</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row>
        <row r="99">
          <cell r="D99" t="str">
            <v>Thailand</v>
          </cell>
          <cell r="E99">
            <v>35</v>
          </cell>
          <cell r="F99">
            <v>35</v>
          </cell>
          <cell r="G99">
            <v>30</v>
          </cell>
          <cell r="H99">
            <v>40</v>
          </cell>
          <cell r="I99">
            <v>40</v>
          </cell>
          <cell r="J99">
            <v>40</v>
          </cell>
          <cell r="K99">
            <v>45</v>
          </cell>
          <cell r="L99">
            <v>50</v>
          </cell>
          <cell r="M99">
            <v>60</v>
          </cell>
          <cell r="N99">
            <v>65</v>
          </cell>
          <cell r="O99">
            <v>105</v>
          </cell>
          <cell r="P99">
            <v>140</v>
          </cell>
          <cell r="Q99">
            <v>145</v>
          </cell>
          <cell r="R99">
            <v>150</v>
          </cell>
          <cell r="S99">
            <v>160</v>
          </cell>
          <cell r="T99">
            <v>195</v>
          </cell>
          <cell r="U99">
            <v>210</v>
          </cell>
          <cell r="V99">
            <v>225</v>
          </cell>
          <cell r="W99">
            <v>260</v>
          </cell>
          <cell r="X99">
            <v>255</v>
          </cell>
          <cell r="Y99">
            <v>290</v>
          </cell>
          <cell r="Z99">
            <v>325</v>
          </cell>
          <cell r="AA99">
            <v>300</v>
          </cell>
          <cell r="AB99">
            <v>300</v>
          </cell>
          <cell r="AC99">
            <v>300</v>
          </cell>
          <cell r="AD99">
            <v>300</v>
          </cell>
        </row>
        <row r="100">
          <cell r="D100" t="str">
            <v>Vietnam</v>
          </cell>
          <cell r="E100">
            <v>0</v>
          </cell>
          <cell r="F100">
            <v>0</v>
          </cell>
          <cell r="G100">
            <v>5</v>
          </cell>
          <cell r="H100">
            <v>15</v>
          </cell>
          <cell r="I100">
            <v>40</v>
          </cell>
          <cell r="J100">
            <v>55</v>
          </cell>
          <cell r="K100">
            <v>80</v>
          </cell>
          <cell r="L100">
            <v>100</v>
          </cell>
          <cell r="M100">
            <v>125</v>
          </cell>
          <cell r="N100">
            <v>145</v>
          </cell>
          <cell r="O100">
            <v>170</v>
          </cell>
          <cell r="P100">
            <v>175</v>
          </cell>
          <cell r="Q100">
            <v>195</v>
          </cell>
          <cell r="R100">
            <v>245</v>
          </cell>
          <cell r="S100">
            <v>305</v>
          </cell>
          <cell r="T100">
            <v>325</v>
          </cell>
          <cell r="U100">
            <v>355</v>
          </cell>
          <cell r="V100">
            <v>355</v>
          </cell>
          <cell r="W100">
            <v>365</v>
          </cell>
          <cell r="X100">
            <v>420</v>
          </cell>
          <cell r="Y100">
            <v>400</v>
          </cell>
          <cell r="Z100">
            <v>440</v>
          </cell>
          <cell r="AA100">
            <v>450</v>
          </cell>
          <cell r="AB100">
            <v>450</v>
          </cell>
          <cell r="AC100">
            <v>450</v>
          </cell>
          <cell r="AD100">
            <v>450</v>
          </cell>
        </row>
        <row r="101">
          <cell r="D101" t="str">
            <v>TOTAL</v>
          </cell>
          <cell r="E101">
            <v>4570</v>
          </cell>
          <cell r="F101">
            <v>4705</v>
          </cell>
          <cell r="G101">
            <v>4760</v>
          </cell>
          <cell r="H101">
            <v>4890</v>
          </cell>
          <cell r="I101">
            <v>5000</v>
          </cell>
          <cell r="J101">
            <v>5135</v>
          </cell>
          <cell r="K101">
            <v>5140</v>
          </cell>
          <cell r="L101">
            <v>5210</v>
          </cell>
          <cell r="M101">
            <v>5320</v>
          </cell>
          <cell r="N101">
            <v>5570</v>
          </cell>
          <cell r="O101">
            <v>5800</v>
          </cell>
          <cell r="P101">
            <v>5955</v>
          </cell>
          <cell r="Q101">
            <v>6055</v>
          </cell>
          <cell r="R101">
            <v>6075</v>
          </cell>
          <cell r="S101">
            <v>6135</v>
          </cell>
          <cell r="T101">
            <v>6410</v>
          </cell>
          <cell r="U101">
            <v>6460</v>
          </cell>
          <cell r="V101">
            <v>6620</v>
          </cell>
          <cell r="W101">
            <v>6645</v>
          </cell>
          <cell r="X101">
            <v>6785</v>
          </cell>
          <cell r="Y101">
            <v>6950</v>
          </cell>
          <cell r="Z101">
            <v>7045</v>
          </cell>
          <cell r="AA101">
            <v>7040</v>
          </cell>
          <cell r="AB101">
            <v>7150</v>
          </cell>
          <cell r="AC101">
            <v>7255</v>
          </cell>
          <cell r="AD101">
            <v>7260</v>
          </cell>
        </row>
        <row r="103">
          <cell r="K103">
            <v>6640</v>
          </cell>
          <cell r="L103">
            <v>6610</v>
          </cell>
          <cell r="M103">
            <v>6620</v>
          </cell>
          <cell r="N103">
            <v>6870</v>
          </cell>
          <cell r="O103">
            <v>7100</v>
          </cell>
          <cell r="P103">
            <v>7355</v>
          </cell>
          <cell r="Q103">
            <v>7455</v>
          </cell>
          <cell r="R103">
            <v>7375</v>
          </cell>
          <cell r="S103">
            <v>7435</v>
          </cell>
          <cell r="T103">
            <v>7710</v>
          </cell>
          <cell r="U103">
            <v>7660</v>
          </cell>
          <cell r="V103">
            <v>7720</v>
          </cell>
          <cell r="W103">
            <v>7645</v>
          </cell>
          <cell r="X103">
            <v>7785</v>
          </cell>
          <cell r="Y103">
            <v>7850</v>
          </cell>
          <cell r="Z103">
            <v>8045</v>
          </cell>
          <cell r="AA103">
            <v>7940</v>
          </cell>
          <cell r="AB103">
            <v>8050</v>
          </cell>
          <cell r="AC103">
            <v>8155</v>
          </cell>
          <cell r="AD103">
            <v>8260</v>
          </cell>
        </row>
        <row r="104">
          <cell r="D104" t="str">
            <v>DETAILS: NON-OPEC PRODUCTION   000 b/d</v>
          </cell>
        </row>
        <row r="105">
          <cell r="D105">
            <v>39393.745037384258</v>
          </cell>
        </row>
        <row r="107">
          <cell r="E107">
            <v>1985</v>
          </cell>
          <cell r="F107">
            <v>1986</v>
          </cell>
          <cell r="G107">
            <v>1987</v>
          </cell>
          <cell r="H107">
            <v>1988</v>
          </cell>
          <cell r="I107">
            <v>1989</v>
          </cell>
          <cell r="J107">
            <v>1990</v>
          </cell>
          <cell r="K107">
            <v>1991</v>
          </cell>
          <cell r="L107">
            <v>1992</v>
          </cell>
          <cell r="M107">
            <v>1993</v>
          </cell>
          <cell r="N107">
            <v>1994</v>
          </cell>
          <cell r="O107">
            <v>1995</v>
          </cell>
          <cell r="P107">
            <v>1996</v>
          </cell>
          <cell r="Q107">
            <v>1997</v>
          </cell>
          <cell r="R107">
            <v>1998</v>
          </cell>
          <cell r="S107">
            <v>1999</v>
          </cell>
          <cell r="T107">
            <v>2000</v>
          </cell>
          <cell r="U107">
            <v>2001</v>
          </cell>
          <cell r="V107">
            <v>2002</v>
          </cell>
          <cell r="W107">
            <v>2003</v>
          </cell>
          <cell r="X107">
            <v>2004</v>
          </cell>
          <cell r="Y107">
            <v>2005</v>
          </cell>
          <cell r="Z107">
            <v>2006</v>
          </cell>
          <cell r="AA107">
            <v>2007</v>
          </cell>
          <cell r="AB107">
            <v>2008</v>
          </cell>
          <cell r="AC107">
            <v>2009</v>
          </cell>
          <cell r="AD107">
            <v>2010</v>
          </cell>
        </row>
        <row r="108">
          <cell r="D108" t="str">
            <v>FSU</v>
          </cell>
        </row>
        <row r="109">
          <cell r="D109" t="str">
            <v>Russia</v>
          </cell>
          <cell r="J109">
            <v>10500</v>
          </cell>
          <cell r="K109">
            <v>9500</v>
          </cell>
          <cell r="L109">
            <v>8100</v>
          </cell>
          <cell r="M109">
            <v>7000</v>
          </cell>
          <cell r="N109">
            <v>6350</v>
          </cell>
          <cell r="O109">
            <v>6220</v>
          </cell>
          <cell r="P109">
            <v>6130</v>
          </cell>
          <cell r="Q109">
            <v>6175</v>
          </cell>
          <cell r="R109">
            <v>6085</v>
          </cell>
          <cell r="S109">
            <v>6130</v>
          </cell>
          <cell r="T109">
            <v>6480</v>
          </cell>
          <cell r="U109">
            <v>6985</v>
          </cell>
          <cell r="V109">
            <v>7620</v>
          </cell>
          <cell r="W109">
            <v>8455</v>
          </cell>
          <cell r="X109">
            <v>9190</v>
          </cell>
          <cell r="Y109">
            <v>9445</v>
          </cell>
          <cell r="Z109">
            <v>9725</v>
          </cell>
          <cell r="AA109">
            <v>9850</v>
          </cell>
          <cell r="AB109">
            <v>9950</v>
          </cell>
          <cell r="AC109">
            <v>10150</v>
          </cell>
          <cell r="AD109">
            <v>10300</v>
          </cell>
        </row>
        <row r="110">
          <cell r="D110" t="str">
            <v>Azerbaijan</v>
          </cell>
          <cell r="O110">
            <v>190</v>
          </cell>
          <cell r="P110">
            <v>190</v>
          </cell>
          <cell r="Q110">
            <v>190</v>
          </cell>
          <cell r="R110">
            <v>235</v>
          </cell>
          <cell r="S110">
            <v>280</v>
          </cell>
          <cell r="T110">
            <v>285</v>
          </cell>
          <cell r="U110">
            <v>310</v>
          </cell>
          <cell r="V110">
            <v>315</v>
          </cell>
          <cell r="W110">
            <v>315</v>
          </cell>
          <cell r="X110">
            <v>315</v>
          </cell>
          <cell r="Y110">
            <v>445</v>
          </cell>
          <cell r="Z110">
            <v>550</v>
          </cell>
          <cell r="AA110">
            <v>700</v>
          </cell>
          <cell r="AB110">
            <v>850</v>
          </cell>
          <cell r="AC110">
            <v>1000</v>
          </cell>
          <cell r="AD110">
            <v>1250</v>
          </cell>
        </row>
        <row r="111">
          <cell r="D111" t="str">
            <v>Kazakhstan</v>
          </cell>
          <cell r="O111">
            <v>405</v>
          </cell>
          <cell r="P111">
            <v>460</v>
          </cell>
          <cell r="Q111">
            <v>520</v>
          </cell>
          <cell r="R111">
            <v>525</v>
          </cell>
          <cell r="S111">
            <v>610</v>
          </cell>
          <cell r="T111">
            <v>705</v>
          </cell>
          <cell r="U111">
            <v>800</v>
          </cell>
          <cell r="V111">
            <v>940</v>
          </cell>
          <cell r="W111">
            <v>1025</v>
          </cell>
          <cell r="X111">
            <v>1210</v>
          </cell>
          <cell r="Y111">
            <v>1225</v>
          </cell>
          <cell r="Z111">
            <v>1280</v>
          </cell>
          <cell r="AA111">
            <v>1375</v>
          </cell>
          <cell r="AB111">
            <v>1500</v>
          </cell>
          <cell r="AC111">
            <v>1775</v>
          </cell>
          <cell r="AD111">
            <v>2050</v>
          </cell>
        </row>
        <row r="112">
          <cell r="D112" t="str">
            <v>Turkmenistan</v>
          </cell>
          <cell r="O112">
            <v>85</v>
          </cell>
          <cell r="P112">
            <v>110</v>
          </cell>
          <cell r="Q112">
            <v>95</v>
          </cell>
          <cell r="R112">
            <v>115</v>
          </cell>
          <cell r="S112">
            <v>140</v>
          </cell>
          <cell r="T112">
            <v>145</v>
          </cell>
          <cell r="U112">
            <v>165</v>
          </cell>
          <cell r="V112">
            <v>185</v>
          </cell>
          <cell r="W112">
            <v>205</v>
          </cell>
          <cell r="X112">
            <v>200</v>
          </cell>
          <cell r="Y112">
            <v>205</v>
          </cell>
          <cell r="Z112">
            <v>210</v>
          </cell>
          <cell r="AA112">
            <v>250</v>
          </cell>
          <cell r="AB112">
            <v>320</v>
          </cell>
          <cell r="AC112">
            <v>355</v>
          </cell>
          <cell r="AD112">
            <v>355</v>
          </cell>
        </row>
        <row r="113">
          <cell r="D113" t="str">
            <v>Ukraine</v>
          </cell>
          <cell r="O113">
            <v>75</v>
          </cell>
          <cell r="P113">
            <v>105</v>
          </cell>
          <cell r="Q113">
            <v>90</v>
          </cell>
          <cell r="R113">
            <v>90</v>
          </cell>
          <cell r="S113">
            <v>85</v>
          </cell>
          <cell r="T113">
            <v>85</v>
          </cell>
          <cell r="U113">
            <v>85</v>
          </cell>
          <cell r="V113">
            <v>85</v>
          </cell>
          <cell r="W113">
            <v>85</v>
          </cell>
          <cell r="X113">
            <v>85</v>
          </cell>
          <cell r="Y113">
            <v>85</v>
          </cell>
          <cell r="Z113">
            <v>90</v>
          </cell>
          <cell r="AA113">
            <v>90</v>
          </cell>
          <cell r="AB113">
            <v>95</v>
          </cell>
          <cell r="AC113">
            <v>95</v>
          </cell>
          <cell r="AD113">
            <v>100</v>
          </cell>
        </row>
        <row r="114">
          <cell r="D114" t="str">
            <v>Uzbekistan</v>
          </cell>
          <cell r="O114">
            <v>155</v>
          </cell>
          <cell r="P114">
            <v>155</v>
          </cell>
          <cell r="Q114">
            <v>165</v>
          </cell>
          <cell r="R114">
            <v>155</v>
          </cell>
          <cell r="S114">
            <v>175</v>
          </cell>
          <cell r="T114">
            <v>155</v>
          </cell>
          <cell r="U114">
            <v>145</v>
          </cell>
          <cell r="V114">
            <v>155</v>
          </cell>
          <cell r="W114">
            <v>155</v>
          </cell>
          <cell r="X114">
            <v>140</v>
          </cell>
          <cell r="Y114">
            <v>120</v>
          </cell>
          <cell r="Z114">
            <v>120</v>
          </cell>
          <cell r="AA114">
            <v>130</v>
          </cell>
          <cell r="AB114">
            <v>140</v>
          </cell>
          <cell r="AC114">
            <v>150</v>
          </cell>
          <cell r="AD114">
            <v>150</v>
          </cell>
        </row>
        <row r="115">
          <cell r="D115" t="str">
            <v>Belarus</v>
          </cell>
          <cell r="O115">
            <v>35</v>
          </cell>
          <cell r="P115">
            <v>35</v>
          </cell>
          <cell r="Q115">
            <v>35</v>
          </cell>
          <cell r="R115">
            <v>35</v>
          </cell>
          <cell r="S115">
            <v>35</v>
          </cell>
          <cell r="T115">
            <v>35</v>
          </cell>
          <cell r="U115">
            <v>35</v>
          </cell>
          <cell r="V115">
            <v>35</v>
          </cell>
          <cell r="W115">
            <v>35</v>
          </cell>
          <cell r="X115">
            <v>35</v>
          </cell>
          <cell r="Y115">
            <v>35</v>
          </cell>
          <cell r="Z115">
            <v>35</v>
          </cell>
          <cell r="AA115">
            <v>35</v>
          </cell>
          <cell r="AB115">
            <v>35</v>
          </cell>
          <cell r="AC115">
            <v>35</v>
          </cell>
          <cell r="AD115">
            <v>35</v>
          </cell>
        </row>
        <row r="116">
          <cell r="D116" t="str">
            <v>TOTAL</v>
          </cell>
          <cell r="E116">
            <v>11945</v>
          </cell>
          <cell r="F116">
            <v>12345</v>
          </cell>
          <cell r="G116">
            <v>12540</v>
          </cell>
          <cell r="H116">
            <v>12510</v>
          </cell>
          <cell r="I116">
            <v>12205</v>
          </cell>
          <cell r="J116">
            <v>11535</v>
          </cell>
          <cell r="K116">
            <v>10440</v>
          </cell>
          <cell r="L116">
            <v>9040</v>
          </cell>
          <cell r="M116">
            <v>7870</v>
          </cell>
          <cell r="N116">
            <v>7200</v>
          </cell>
          <cell r="O116">
            <v>7165</v>
          </cell>
          <cell r="P116">
            <v>7185</v>
          </cell>
          <cell r="Q116">
            <v>7270</v>
          </cell>
          <cell r="R116">
            <v>7240</v>
          </cell>
          <cell r="S116">
            <v>7455</v>
          </cell>
          <cell r="T116">
            <v>7890</v>
          </cell>
          <cell r="U116">
            <v>8525</v>
          </cell>
          <cell r="V116">
            <v>9335</v>
          </cell>
          <cell r="W116">
            <v>10275</v>
          </cell>
          <cell r="X116">
            <v>11175</v>
          </cell>
          <cell r="Y116">
            <v>11560</v>
          </cell>
          <cell r="Z116">
            <v>12010</v>
          </cell>
          <cell r="AA116">
            <v>12430</v>
          </cell>
          <cell r="AB116">
            <v>12890</v>
          </cell>
          <cell r="AC116">
            <v>13560</v>
          </cell>
          <cell r="AD116">
            <v>14240</v>
          </cell>
        </row>
        <row r="117">
          <cell r="Y117">
            <v>445</v>
          </cell>
          <cell r="Z117">
            <v>455</v>
          </cell>
          <cell r="AA117">
            <v>505</v>
          </cell>
          <cell r="AB117">
            <v>590</v>
          </cell>
          <cell r="AC117">
            <v>635</v>
          </cell>
          <cell r="AD117">
            <v>640</v>
          </cell>
        </row>
        <row r="119">
          <cell r="D119" t="str">
            <v>EASTERN EUROPE</v>
          </cell>
        </row>
        <row r="120">
          <cell r="D120" t="str">
            <v>Albania</v>
          </cell>
          <cell r="E120">
            <v>55</v>
          </cell>
          <cell r="F120">
            <v>55</v>
          </cell>
          <cell r="G120">
            <v>55</v>
          </cell>
          <cell r="H120">
            <v>45</v>
          </cell>
          <cell r="I120">
            <v>45</v>
          </cell>
          <cell r="J120">
            <v>30</v>
          </cell>
          <cell r="K120">
            <v>20</v>
          </cell>
          <cell r="L120">
            <v>10</v>
          </cell>
          <cell r="M120">
            <v>10</v>
          </cell>
          <cell r="N120">
            <v>10</v>
          </cell>
          <cell r="O120">
            <v>10</v>
          </cell>
          <cell r="P120">
            <v>10</v>
          </cell>
          <cell r="Q120">
            <v>5</v>
          </cell>
          <cell r="R120">
            <v>5</v>
          </cell>
          <cell r="S120">
            <v>5</v>
          </cell>
          <cell r="T120">
            <v>5</v>
          </cell>
          <cell r="U120">
            <v>5</v>
          </cell>
          <cell r="V120">
            <v>5</v>
          </cell>
          <cell r="W120">
            <v>5</v>
          </cell>
          <cell r="X120">
            <v>5</v>
          </cell>
          <cell r="Y120">
            <v>5</v>
          </cell>
        </row>
        <row r="121">
          <cell r="D121" t="str">
            <v>Croatia</v>
          </cell>
          <cell r="O121">
            <v>40</v>
          </cell>
          <cell r="P121">
            <v>35</v>
          </cell>
          <cell r="Q121">
            <v>30</v>
          </cell>
          <cell r="R121">
            <v>30</v>
          </cell>
          <cell r="S121">
            <v>25</v>
          </cell>
          <cell r="T121">
            <v>25</v>
          </cell>
          <cell r="U121">
            <v>20</v>
          </cell>
          <cell r="V121">
            <v>20</v>
          </cell>
          <cell r="W121">
            <v>20</v>
          </cell>
          <cell r="X121">
            <v>20</v>
          </cell>
          <cell r="Y121">
            <v>20</v>
          </cell>
        </row>
        <row r="122">
          <cell r="D122" t="str">
            <v>Hungary</v>
          </cell>
          <cell r="E122">
            <v>35</v>
          </cell>
          <cell r="F122">
            <v>35</v>
          </cell>
          <cell r="G122">
            <v>35</v>
          </cell>
          <cell r="H122">
            <v>40</v>
          </cell>
          <cell r="I122">
            <v>35</v>
          </cell>
          <cell r="J122">
            <v>40</v>
          </cell>
          <cell r="K122">
            <v>35</v>
          </cell>
          <cell r="L122">
            <v>35</v>
          </cell>
          <cell r="M122">
            <v>35</v>
          </cell>
          <cell r="N122">
            <v>40</v>
          </cell>
          <cell r="O122">
            <v>45</v>
          </cell>
          <cell r="P122">
            <v>40</v>
          </cell>
          <cell r="Q122">
            <v>35</v>
          </cell>
          <cell r="R122">
            <v>35</v>
          </cell>
          <cell r="S122">
            <v>35</v>
          </cell>
          <cell r="T122">
            <v>35</v>
          </cell>
          <cell r="U122">
            <v>35</v>
          </cell>
          <cell r="V122">
            <v>30</v>
          </cell>
          <cell r="W122">
            <v>35</v>
          </cell>
          <cell r="X122">
            <v>35</v>
          </cell>
          <cell r="Y122">
            <v>30</v>
          </cell>
        </row>
        <row r="123">
          <cell r="D123" t="str">
            <v>Romania</v>
          </cell>
          <cell r="E123">
            <v>220</v>
          </cell>
          <cell r="F123">
            <v>220</v>
          </cell>
          <cell r="G123">
            <v>215</v>
          </cell>
          <cell r="H123">
            <v>195</v>
          </cell>
          <cell r="I123">
            <v>180</v>
          </cell>
          <cell r="J123">
            <v>165</v>
          </cell>
          <cell r="K123">
            <v>140</v>
          </cell>
          <cell r="L123">
            <v>135</v>
          </cell>
          <cell r="M123">
            <v>135</v>
          </cell>
          <cell r="N123">
            <v>140</v>
          </cell>
          <cell r="O123">
            <v>145</v>
          </cell>
          <cell r="P123">
            <v>145</v>
          </cell>
          <cell r="Q123">
            <v>140</v>
          </cell>
          <cell r="R123">
            <v>130</v>
          </cell>
          <cell r="S123">
            <v>135</v>
          </cell>
          <cell r="T123">
            <v>130</v>
          </cell>
          <cell r="U123">
            <v>130</v>
          </cell>
          <cell r="V123">
            <v>130</v>
          </cell>
          <cell r="W123">
            <v>125</v>
          </cell>
          <cell r="X123">
            <v>120</v>
          </cell>
          <cell r="Y123">
            <v>115</v>
          </cell>
        </row>
        <row r="124">
          <cell r="D124" t="str">
            <v>Serbia-1985-94 Incl Croatia</v>
          </cell>
          <cell r="E124">
            <v>85</v>
          </cell>
          <cell r="F124">
            <v>85</v>
          </cell>
          <cell r="G124">
            <v>80</v>
          </cell>
          <cell r="H124">
            <v>75</v>
          </cell>
          <cell r="I124">
            <v>70</v>
          </cell>
          <cell r="J124">
            <v>65</v>
          </cell>
          <cell r="K124">
            <v>60</v>
          </cell>
          <cell r="L124">
            <v>60</v>
          </cell>
          <cell r="M124">
            <v>60</v>
          </cell>
          <cell r="N124">
            <v>65</v>
          </cell>
          <cell r="O124">
            <v>25</v>
          </cell>
          <cell r="P124">
            <v>20</v>
          </cell>
          <cell r="Q124">
            <v>20</v>
          </cell>
          <cell r="R124">
            <v>20</v>
          </cell>
          <cell r="S124">
            <v>20</v>
          </cell>
          <cell r="T124">
            <v>20</v>
          </cell>
          <cell r="U124">
            <v>20</v>
          </cell>
          <cell r="V124">
            <v>15</v>
          </cell>
          <cell r="W124">
            <v>15</v>
          </cell>
          <cell r="X124">
            <v>15</v>
          </cell>
          <cell r="Y124">
            <v>15</v>
          </cell>
        </row>
        <row r="125">
          <cell r="D125" t="str">
            <v>Other</v>
          </cell>
          <cell r="E125">
            <v>10</v>
          </cell>
          <cell r="F125">
            <v>10</v>
          </cell>
          <cell r="G125">
            <v>10</v>
          </cell>
          <cell r="H125">
            <v>10</v>
          </cell>
          <cell r="I125">
            <v>10</v>
          </cell>
          <cell r="J125">
            <v>10</v>
          </cell>
          <cell r="K125">
            <v>10</v>
          </cell>
          <cell r="L125">
            <v>10</v>
          </cell>
          <cell r="M125">
            <v>10</v>
          </cell>
          <cell r="N125">
            <v>10</v>
          </cell>
          <cell r="O125">
            <v>15</v>
          </cell>
          <cell r="P125">
            <v>15</v>
          </cell>
          <cell r="Q125">
            <v>15</v>
          </cell>
          <cell r="R125">
            <v>15</v>
          </cell>
          <cell r="S125">
            <v>15</v>
          </cell>
          <cell r="T125">
            <v>20</v>
          </cell>
          <cell r="U125">
            <v>30</v>
          </cell>
          <cell r="V125">
            <v>25</v>
          </cell>
          <cell r="W125">
            <v>25</v>
          </cell>
          <cell r="X125">
            <v>35</v>
          </cell>
          <cell r="Y125">
            <v>35</v>
          </cell>
        </row>
        <row r="126">
          <cell r="D126" t="str">
            <v>TOTAL</v>
          </cell>
          <cell r="E126">
            <v>405</v>
          </cell>
          <cell r="F126">
            <v>405</v>
          </cell>
          <cell r="G126">
            <v>395</v>
          </cell>
          <cell r="H126">
            <v>365</v>
          </cell>
          <cell r="I126">
            <v>340</v>
          </cell>
          <cell r="J126">
            <v>310</v>
          </cell>
          <cell r="K126">
            <v>265</v>
          </cell>
          <cell r="L126">
            <v>250</v>
          </cell>
          <cell r="M126">
            <v>250</v>
          </cell>
          <cell r="N126">
            <v>265</v>
          </cell>
          <cell r="O126">
            <v>280</v>
          </cell>
          <cell r="P126">
            <v>265</v>
          </cell>
          <cell r="Q126">
            <v>245</v>
          </cell>
          <cell r="R126">
            <v>235</v>
          </cell>
          <cell r="S126">
            <v>235</v>
          </cell>
          <cell r="T126">
            <v>235</v>
          </cell>
          <cell r="U126">
            <v>240</v>
          </cell>
          <cell r="V126">
            <v>225</v>
          </cell>
          <cell r="W126">
            <v>225</v>
          </cell>
          <cell r="X126">
            <v>230</v>
          </cell>
          <cell r="Y126">
            <v>220</v>
          </cell>
          <cell r="Z126">
            <v>215</v>
          </cell>
          <cell r="AA126">
            <v>225</v>
          </cell>
          <cell r="AB126">
            <v>225</v>
          </cell>
          <cell r="AC126">
            <v>225</v>
          </cell>
          <cell r="AD126">
            <v>225</v>
          </cell>
        </row>
        <row r="130">
          <cell r="D130" t="str">
            <v>TOTAL NON OPEC</v>
          </cell>
          <cell r="E130">
            <v>40965</v>
          </cell>
          <cell r="F130">
            <v>41265</v>
          </cell>
          <cell r="G130">
            <v>41700</v>
          </cell>
          <cell r="H130">
            <v>42055</v>
          </cell>
          <cell r="I130">
            <v>41325</v>
          </cell>
          <cell r="J130">
            <v>41170</v>
          </cell>
          <cell r="K130">
            <v>40775</v>
          </cell>
          <cell r="L130">
            <v>39855</v>
          </cell>
          <cell r="M130">
            <v>39280</v>
          </cell>
          <cell r="N130">
            <v>40035</v>
          </cell>
          <cell r="O130">
            <v>41190</v>
          </cell>
          <cell r="P130">
            <v>42280</v>
          </cell>
          <cell r="Q130">
            <v>42910</v>
          </cell>
          <cell r="R130">
            <v>43090</v>
          </cell>
          <cell r="S130">
            <v>43095</v>
          </cell>
          <cell r="T130">
            <v>44250</v>
          </cell>
          <cell r="U130">
            <v>44975</v>
          </cell>
          <cell r="V130">
            <v>46380</v>
          </cell>
          <cell r="W130">
            <v>47025</v>
          </cell>
          <cell r="X130">
            <v>48125</v>
          </cell>
          <cell r="Y130">
            <v>48190</v>
          </cell>
          <cell r="Z130">
            <v>49565</v>
          </cell>
          <cell r="AA130">
            <v>50415</v>
          </cell>
          <cell r="AB130">
            <v>51065</v>
          </cell>
          <cell r="AC130">
            <v>51985</v>
          </cell>
          <cell r="AD130">
            <v>52815</v>
          </cell>
        </row>
        <row r="132">
          <cell r="F132">
            <v>0.3</v>
          </cell>
          <cell r="G132">
            <v>0.435</v>
          </cell>
          <cell r="H132">
            <v>0.35499999999999998</v>
          </cell>
          <cell r="I132">
            <v>-0.73</v>
          </cell>
          <cell r="J132">
            <v>-0.155</v>
          </cell>
          <cell r="K132">
            <v>-0.39500000000000002</v>
          </cell>
          <cell r="L132">
            <v>-0.92</v>
          </cell>
          <cell r="M132">
            <v>-0.57499999999999996</v>
          </cell>
          <cell r="N132">
            <v>0.755</v>
          </cell>
          <cell r="O132">
            <v>1.155</v>
          </cell>
          <cell r="P132">
            <v>1.0900000000000001</v>
          </cell>
          <cell r="Q132">
            <v>0.63</v>
          </cell>
          <cell r="R132">
            <v>0.18</v>
          </cell>
          <cell r="S132">
            <v>5.0000000000000001E-3</v>
          </cell>
          <cell r="T132">
            <v>1.155</v>
          </cell>
          <cell r="U132">
            <v>0.72499999999999998</v>
          </cell>
          <cell r="V132">
            <v>1.405</v>
          </cell>
          <cell r="W132">
            <v>0.64500000000000002</v>
          </cell>
          <cell r="X132">
            <v>1.1000000000000001</v>
          </cell>
          <cell r="Y132">
            <v>6.5000000000000002E-2</v>
          </cell>
          <cell r="Z132">
            <v>1.375</v>
          </cell>
          <cell r="AA132">
            <v>0.85</v>
          </cell>
          <cell r="AB132">
            <v>0.65</v>
          </cell>
          <cell r="AC132">
            <v>0.92</v>
          </cell>
          <cell r="AD132">
            <v>0.83</v>
          </cell>
        </row>
        <row r="133">
          <cell r="D133" t="str">
            <v>OLD</v>
          </cell>
          <cell r="E133">
            <v>40965</v>
          </cell>
          <cell r="F133">
            <v>41265</v>
          </cell>
          <cell r="G133">
            <v>41700</v>
          </cell>
          <cell r="H133">
            <v>42055</v>
          </cell>
          <cell r="I133">
            <v>41325</v>
          </cell>
          <cell r="J133">
            <v>41170</v>
          </cell>
          <cell r="K133">
            <v>40775</v>
          </cell>
          <cell r="L133">
            <v>39855</v>
          </cell>
          <cell r="M133">
            <v>39285</v>
          </cell>
          <cell r="N133">
            <v>40040</v>
          </cell>
          <cell r="O133">
            <v>41005</v>
          </cell>
          <cell r="P133">
            <v>42110</v>
          </cell>
          <cell r="Q133">
            <v>42875</v>
          </cell>
          <cell r="R133">
            <v>43035</v>
          </cell>
          <cell r="S133">
            <v>43090</v>
          </cell>
          <cell r="T133">
            <v>43990</v>
          </cell>
          <cell r="U133">
            <v>44645</v>
          </cell>
          <cell r="V133">
            <v>45940</v>
          </cell>
          <cell r="W133">
            <v>46785</v>
          </cell>
          <cell r="X133">
            <v>47640</v>
          </cell>
          <cell r="Y133">
            <v>48575</v>
          </cell>
          <cell r="Z133">
            <v>49930</v>
          </cell>
          <cell r="AA133">
            <v>51110</v>
          </cell>
          <cell r="AB133">
            <v>51905</v>
          </cell>
          <cell r="AC133">
            <v>52485</v>
          </cell>
          <cell r="AD133">
            <v>53035</v>
          </cell>
        </row>
        <row r="135">
          <cell r="F135">
            <v>0.3</v>
          </cell>
          <cell r="G135">
            <v>0.435</v>
          </cell>
          <cell r="H135">
            <v>0.35499999999999998</v>
          </cell>
          <cell r="I135">
            <v>-0.73</v>
          </cell>
          <cell r="J135">
            <v>-0.155</v>
          </cell>
          <cell r="K135">
            <v>-0.39500000000000002</v>
          </cell>
          <cell r="L135">
            <v>-0.92</v>
          </cell>
          <cell r="M135">
            <v>-0.56999999999999995</v>
          </cell>
          <cell r="N135">
            <v>0.755</v>
          </cell>
          <cell r="O135">
            <v>0.96499999999999997</v>
          </cell>
          <cell r="P135">
            <v>1.105</v>
          </cell>
          <cell r="Q135">
            <v>0.76500000000000001</v>
          </cell>
          <cell r="R135">
            <v>0.16</v>
          </cell>
          <cell r="S135">
            <v>5.5E-2</v>
          </cell>
          <cell r="T135">
            <v>0.9</v>
          </cell>
          <cell r="U135">
            <v>0.65500000000000003</v>
          </cell>
          <cell r="V135">
            <v>1.2949999999999999</v>
          </cell>
          <cell r="W135">
            <v>0.84499999999999997</v>
          </cell>
          <cell r="X135">
            <v>0.85499999999999998</v>
          </cell>
          <cell r="Y135">
            <v>0.93500000000000005</v>
          </cell>
          <cell r="Z135">
            <v>1.355</v>
          </cell>
          <cell r="AA135">
            <v>1.18</v>
          </cell>
          <cell r="AB135">
            <v>0.79500000000000004</v>
          </cell>
          <cell r="AC135">
            <v>0.57999999999999996</v>
          </cell>
          <cell r="AD135">
            <v>0.55000000000000004</v>
          </cell>
        </row>
        <row r="136">
          <cell r="D136" t="str">
            <v>SUMMARY: NON-OPEC PRODUCTION  000 b/d</v>
          </cell>
        </row>
        <row r="137">
          <cell r="D137">
            <v>39393.745037384258</v>
          </cell>
        </row>
        <row r="139">
          <cell r="E139">
            <v>1985</v>
          </cell>
          <cell r="F139">
            <v>1986</v>
          </cell>
          <cell r="G139">
            <v>1987</v>
          </cell>
          <cell r="H139">
            <v>1988</v>
          </cell>
          <cell r="I139">
            <v>1989</v>
          </cell>
          <cell r="J139">
            <v>1990</v>
          </cell>
          <cell r="K139">
            <v>1991</v>
          </cell>
          <cell r="L139">
            <v>1992</v>
          </cell>
          <cell r="M139">
            <v>1993</v>
          </cell>
          <cell r="N139">
            <v>1994</v>
          </cell>
          <cell r="O139">
            <v>1995</v>
          </cell>
          <cell r="P139">
            <v>1996</v>
          </cell>
          <cell r="Q139">
            <v>1997</v>
          </cell>
          <cell r="R139">
            <v>1998</v>
          </cell>
          <cell r="S139">
            <v>1999</v>
          </cell>
          <cell r="T139">
            <v>2000</v>
          </cell>
          <cell r="U139">
            <v>2001</v>
          </cell>
          <cell r="V139">
            <v>2002</v>
          </cell>
          <cell r="W139">
            <v>2003</v>
          </cell>
          <cell r="X139">
            <v>2004</v>
          </cell>
          <cell r="Y139">
            <v>2005</v>
          </cell>
          <cell r="Z139">
            <v>2006</v>
          </cell>
          <cell r="AA139">
            <v>2007</v>
          </cell>
          <cell r="AB139">
            <v>2008</v>
          </cell>
          <cell r="AC139">
            <v>2009</v>
          </cell>
          <cell r="AD139">
            <v>2010</v>
          </cell>
        </row>
        <row r="141">
          <cell r="D141" t="str">
            <v>USA</v>
          </cell>
          <cell r="E141">
            <v>10640</v>
          </cell>
          <cell r="F141">
            <v>10290</v>
          </cell>
          <cell r="G141">
            <v>10010</v>
          </cell>
          <cell r="H141">
            <v>9820</v>
          </cell>
          <cell r="I141">
            <v>9220</v>
          </cell>
          <cell r="J141">
            <v>8995</v>
          </cell>
          <cell r="K141">
            <v>9165</v>
          </cell>
          <cell r="L141">
            <v>8995</v>
          </cell>
          <cell r="M141">
            <v>8835</v>
          </cell>
          <cell r="N141">
            <v>8645</v>
          </cell>
          <cell r="O141">
            <v>8600</v>
          </cell>
          <cell r="P141">
            <v>8615</v>
          </cell>
          <cell r="Q141">
            <v>8610</v>
          </cell>
          <cell r="R141">
            <v>8395</v>
          </cell>
          <cell r="S141">
            <v>8105</v>
          </cell>
          <cell r="T141">
            <v>8130</v>
          </cell>
          <cell r="U141">
            <v>8100</v>
          </cell>
          <cell r="V141">
            <v>8115</v>
          </cell>
          <cell r="W141">
            <v>7825</v>
          </cell>
          <cell r="X141">
            <v>7650</v>
          </cell>
          <cell r="Y141">
            <v>7255</v>
          </cell>
          <cell r="Z141">
            <v>7330</v>
          </cell>
          <cell r="AA141">
            <v>7550</v>
          </cell>
          <cell r="AB141">
            <v>7625</v>
          </cell>
          <cell r="AC141">
            <v>7700</v>
          </cell>
          <cell r="AD141">
            <v>7750</v>
          </cell>
        </row>
        <row r="142">
          <cell r="D142" t="str">
            <v>Canada</v>
          </cell>
          <cell r="E142">
            <v>1840</v>
          </cell>
          <cell r="F142">
            <v>1815</v>
          </cell>
          <cell r="G142">
            <v>1900</v>
          </cell>
          <cell r="H142">
            <v>1990</v>
          </cell>
          <cell r="I142">
            <v>1945</v>
          </cell>
          <cell r="J142">
            <v>1970</v>
          </cell>
          <cell r="K142">
            <v>1975</v>
          </cell>
          <cell r="L142">
            <v>2025</v>
          </cell>
          <cell r="M142">
            <v>2160</v>
          </cell>
          <cell r="N142">
            <v>2270</v>
          </cell>
          <cell r="O142">
            <v>2390</v>
          </cell>
          <cell r="P142">
            <v>2395</v>
          </cell>
          <cell r="Q142">
            <v>2490</v>
          </cell>
          <cell r="R142">
            <v>2620</v>
          </cell>
          <cell r="S142">
            <v>2570</v>
          </cell>
          <cell r="T142">
            <v>2700</v>
          </cell>
          <cell r="U142">
            <v>2755</v>
          </cell>
          <cell r="V142">
            <v>2885</v>
          </cell>
          <cell r="W142">
            <v>3005</v>
          </cell>
          <cell r="X142">
            <v>3090</v>
          </cell>
          <cell r="Y142">
            <v>3020</v>
          </cell>
          <cell r="Z142">
            <v>3245</v>
          </cell>
          <cell r="AA142">
            <v>3400</v>
          </cell>
          <cell r="AB142">
            <v>3500</v>
          </cell>
          <cell r="AC142">
            <v>3600</v>
          </cell>
          <cell r="AD142">
            <v>3700</v>
          </cell>
        </row>
        <row r="143">
          <cell r="D143" t="str">
            <v>N. America</v>
          </cell>
          <cell r="E143">
            <v>12480</v>
          </cell>
          <cell r="F143">
            <v>12105</v>
          </cell>
          <cell r="G143">
            <v>11910</v>
          </cell>
          <cell r="H143">
            <v>11810</v>
          </cell>
          <cell r="I143">
            <v>11165</v>
          </cell>
          <cell r="J143">
            <v>10965</v>
          </cell>
          <cell r="K143">
            <v>11140</v>
          </cell>
          <cell r="L143">
            <v>11020</v>
          </cell>
          <cell r="M143">
            <v>10995</v>
          </cell>
          <cell r="N143">
            <v>10915</v>
          </cell>
          <cell r="O143">
            <v>10990</v>
          </cell>
          <cell r="P143">
            <v>11010</v>
          </cell>
          <cell r="Q143">
            <v>11100</v>
          </cell>
          <cell r="R143">
            <v>11015</v>
          </cell>
          <cell r="S143">
            <v>10675</v>
          </cell>
          <cell r="T143">
            <v>10830</v>
          </cell>
          <cell r="U143">
            <v>10855</v>
          </cell>
          <cell r="V143">
            <v>11000</v>
          </cell>
          <cell r="W143">
            <v>10830</v>
          </cell>
          <cell r="X143">
            <v>10740</v>
          </cell>
          <cell r="Y143">
            <v>10275</v>
          </cell>
          <cell r="Z143">
            <v>10575</v>
          </cell>
          <cell r="AA143">
            <v>10950</v>
          </cell>
          <cell r="AB143">
            <v>11125</v>
          </cell>
          <cell r="AC143">
            <v>11300</v>
          </cell>
          <cell r="AD143">
            <v>11450</v>
          </cell>
        </row>
        <row r="145">
          <cell r="D145" t="str">
            <v>Latin America</v>
          </cell>
          <cell r="E145">
            <v>5040</v>
          </cell>
          <cell r="F145">
            <v>5040</v>
          </cell>
          <cell r="G145">
            <v>5080</v>
          </cell>
          <cell r="H145">
            <v>5210</v>
          </cell>
          <cell r="I145">
            <v>5305</v>
          </cell>
          <cell r="J145">
            <v>5470</v>
          </cell>
          <cell r="K145">
            <v>5625</v>
          </cell>
          <cell r="L145">
            <v>5680</v>
          </cell>
          <cell r="M145">
            <v>5795</v>
          </cell>
          <cell r="N145">
            <v>5940</v>
          </cell>
          <cell r="O145">
            <v>6105</v>
          </cell>
          <cell r="P145">
            <v>6505</v>
          </cell>
          <cell r="Q145">
            <v>6775</v>
          </cell>
          <cell r="R145">
            <v>7165</v>
          </cell>
          <cell r="S145">
            <v>7120</v>
          </cell>
          <cell r="T145">
            <v>7230</v>
          </cell>
          <cell r="U145">
            <v>7405</v>
          </cell>
          <cell r="V145">
            <v>7540</v>
          </cell>
          <cell r="W145">
            <v>7720</v>
          </cell>
          <cell r="X145">
            <v>7825</v>
          </cell>
          <cell r="Y145">
            <v>7995</v>
          </cell>
          <cell r="Z145">
            <v>8255</v>
          </cell>
          <cell r="AA145">
            <v>8355</v>
          </cell>
          <cell r="AB145">
            <v>8400</v>
          </cell>
          <cell r="AC145">
            <v>8460</v>
          </cell>
          <cell r="AD145">
            <v>8480</v>
          </cell>
        </row>
        <row r="146">
          <cell r="D146" t="str">
            <v>Europe</v>
          </cell>
          <cell r="E146">
            <v>4340</v>
          </cell>
          <cell r="F146">
            <v>4470</v>
          </cell>
          <cell r="G146">
            <v>4550</v>
          </cell>
          <cell r="H146">
            <v>4480</v>
          </cell>
          <cell r="I146">
            <v>4355</v>
          </cell>
          <cell r="J146">
            <v>4505</v>
          </cell>
          <cell r="K146">
            <v>4735</v>
          </cell>
          <cell r="L146">
            <v>5065</v>
          </cell>
          <cell r="M146">
            <v>5335</v>
          </cell>
          <cell r="N146">
            <v>6230</v>
          </cell>
          <cell r="O146">
            <v>6625</v>
          </cell>
          <cell r="P146">
            <v>6935</v>
          </cell>
          <cell r="Q146">
            <v>6960</v>
          </cell>
          <cell r="R146">
            <v>6870</v>
          </cell>
          <cell r="S146">
            <v>6930</v>
          </cell>
          <cell r="T146">
            <v>6990</v>
          </cell>
          <cell r="U146">
            <v>6850</v>
          </cell>
          <cell r="V146">
            <v>6835</v>
          </cell>
          <cell r="W146">
            <v>6535</v>
          </cell>
          <cell r="X146">
            <v>6270</v>
          </cell>
          <cell r="Y146">
            <v>5830</v>
          </cell>
          <cell r="Z146">
            <v>5660</v>
          </cell>
          <cell r="AA146">
            <v>5510</v>
          </cell>
          <cell r="AB146">
            <v>5310</v>
          </cell>
          <cell r="AC146">
            <v>5115</v>
          </cell>
          <cell r="AD146">
            <v>4925</v>
          </cell>
        </row>
        <row r="147">
          <cell r="D147" t="str">
            <v>Africa</v>
          </cell>
          <cell r="E147">
            <v>1875</v>
          </cell>
          <cell r="F147">
            <v>1825</v>
          </cell>
          <cell r="G147">
            <v>1990</v>
          </cell>
          <cell r="H147">
            <v>2050</v>
          </cell>
          <cell r="I147">
            <v>2095</v>
          </cell>
          <cell r="J147">
            <v>2250</v>
          </cell>
          <cell r="K147">
            <v>2275</v>
          </cell>
          <cell r="L147">
            <v>2345</v>
          </cell>
          <cell r="M147">
            <v>2345</v>
          </cell>
          <cell r="N147">
            <v>2410</v>
          </cell>
          <cell r="O147">
            <v>2545</v>
          </cell>
          <cell r="P147">
            <v>2695</v>
          </cell>
          <cell r="Q147">
            <v>2705</v>
          </cell>
          <cell r="R147">
            <v>2705</v>
          </cell>
          <cell r="S147">
            <v>2755</v>
          </cell>
          <cell r="T147">
            <v>2810</v>
          </cell>
          <cell r="U147">
            <v>2770</v>
          </cell>
          <cell r="V147">
            <v>2990</v>
          </cell>
          <cell r="W147">
            <v>3035</v>
          </cell>
          <cell r="X147">
            <v>3445</v>
          </cell>
          <cell r="Y147">
            <v>3730</v>
          </cell>
          <cell r="Z147">
            <v>4240</v>
          </cell>
          <cell r="AA147">
            <v>4405</v>
          </cell>
          <cell r="AB147">
            <v>4505</v>
          </cell>
          <cell r="AC147">
            <v>4680</v>
          </cell>
          <cell r="AD147">
            <v>4835</v>
          </cell>
        </row>
        <row r="148">
          <cell r="D148" t="str">
            <v>FSU</v>
          </cell>
          <cell r="E148">
            <v>11945</v>
          </cell>
          <cell r="F148">
            <v>12345</v>
          </cell>
          <cell r="G148">
            <v>12540</v>
          </cell>
          <cell r="H148">
            <v>12510</v>
          </cell>
          <cell r="I148">
            <v>12205</v>
          </cell>
          <cell r="J148">
            <v>11535</v>
          </cell>
          <cell r="K148">
            <v>10440</v>
          </cell>
          <cell r="L148">
            <v>9040</v>
          </cell>
          <cell r="M148">
            <v>7870</v>
          </cell>
          <cell r="N148">
            <v>7200</v>
          </cell>
          <cell r="O148">
            <v>7165</v>
          </cell>
          <cell r="P148">
            <v>7185</v>
          </cell>
          <cell r="Q148">
            <v>7270</v>
          </cell>
          <cell r="R148">
            <v>7240</v>
          </cell>
          <cell r="S148">
            <v>7455</v>
          </cell>
          <cell r="T148">
            <v>7890</v>
          </cell>
          <cell r="U148">
            <v>8525</v>
          </cell>
          <cell r="V148">
            <v>9335</v>
          </cell>
          <cell r="W148">
            <v>10275</v>
          </cell>
          <cell r="X148">
            <v>11175</v>
          </cell>
          <cell r="Y148">
            <v>11560</v>
          </cell>
          <cell r="Z148">
            <v>12010</v>
          </cell>
          <cell r="AA148">
            <v>12430</v>
          </cell>
          <cell r="AB148">
            <v>12890</v>
          </cell>
          <cell r="AC148">
            <v>13560</v>
          </cell>
          <cell r="AD148">
            <v>14240</v>
          </cell>
        </row>
        <row r="150">
          <cell r="D150" t="str">
            <v>Middle East</v>
          </cell>
          <cell r="E150">
            <v>715</v>
          </cell>
          <cell r="F150">
            <v>775</v>
          </cell>
          <cell r="G150">
            <v>870</v>
          </cell>
          <cell r="H150">
            <v>1105</v>
          </cell>
          <cell r="I150">
            <v>1200</v>
          </cell>
          <cell r="J150">
            <v>1310</v>
          </cell>
          <cell r="K150">
            <v>1420</v>
          </cell>
          <cell r="L150">
            <v>1495</v>
          </cell>
          <cell r="M150">
            <v>1620</v>
          </cell>
          <cell r="N150">
            <v>1770</v>
          </cell>
          <cell r="O150">
            <v>1960</v>
          </cell>
          <cell r="P150">
            <v>1995</v>
          </cell>
          <cell r="Q150">
            <v>2045</v>
          </cell>
          <cell r="R150">
            <v>2020</v>
          </cell>
          <cell r="S150">
            <v>2025</v>
          </cell>
          <cell r="T150">
            <v>2090</v>
          </cell>
          <cell r="U150">
            <v>2110</v>
          </cell>
          <cell r="V150">
            <v>2060</v>
          </cell>
          <cell r="W150">
            <v>1985</v>
          </cell>
          <cell r="X150">
            <v>1885</v>
          </cell>
          <cell r="Y150">
            <v>1850</v>
          </cell>
          <cell r="Z150">
            <v>1780</v>
          </cell>
          <cell r="AA150">
            <v>1725</v>
          </cell>
          <cell r="AB150">
            <v>1685</v>
          </cell>
          <cell r="AC150">
            <v>1615</v>
          </cell>
          <cell r="AD150">
            <v>1625</v>
          </cell>
        </row>
        <row r="151">
          <cell r="D151" t="str">
            <v>Asia-Pacific</v>
          </cell>
          <cell r="E151">
            <v>4570</v>
          </cell>
          <cell r="F151">
            <v>4705</v>
          </cell>
          <cell r="G151">
            <v>4760</v>
          </cell>
          <cell r="H151">
            <v>4890</v>
          </cell>
          <cell r="I151">
            <v>5000</v>
          </cell>
          <cell r="J151">
            <v>5135</v>
          </cell>
          <cell r="K151">
            <v>5140</v>
          </cell>
          <cell r="L151">
            <v>5210</v>
          </cell>
          <cell r="M151">
            <v>5320</v>
          </cell>
          <cell r="N151">
            <v>5570</v>
          </cell>
          <cell r="O151">
            <v>5800</v>
          </cell>
          <cell r="P151">
            <v>5955</v>
          </cell>
          <cell r="Q151">
            <v>6055</v>
          </cell>
          <cell r="R151">
            <v>6075</v>
          </cell>
          <cell r="S151">
            <v>6135</v>
          </cell>
          <cell r="T151">
            <v>6410</v>
          </cell>
          <cell r="U151">
            <v>6460</v>
          </cell>
          <cell r="V151">
            <v>6620</v>
          </cell>
          <cell r="W151">
            <v>6645</v>
          </cell>
          <cell r="X151">
            <v>6785</v>
          </cell>
          <cell r="Y151">
            <v>6950</v>
          </cell>
          <cell r="Z151">
            <v>7045</v>
          </cell>
          <cell r="AA151">
            <v>7040</v>
          </cell>
          <cell r="AB151">
            <v>7150</v>
          </cell>
          <cell r="AC151">
            <v>7255</v>
          </cell>
          <cell r="AD151">
            <v>7260</v>
          </cell>
        </row>
        <row r="153">
          <cell r="D153" t="str">
            <v>TOTAL NON OPEC</v>
          </cell>
          <cell r="E153">
            <v>40965</v>
          </cell>
          <cell r="F153">
            <v>41265</v>
          </cell>
          <cell r="G153">
            <v>41700</v>
          </cell>
          <cell r="H153">
            <v>42055</v>
          </cell>
          <cell r="I153">
            <v>41325</v>
          </cell>
          <cell r="J153">
            <v>41170</v>
          </cell>
          <cell r="K153">
            <v>40775</v>
          </cell>
          <cell r="L153">
            <v>39855</v>
          </cell>
          <cell r="M153">
            <v>39280</v>
          </cell>
          <cell r="N153">
            <v>40035</v>
          </cell>
          <cell r="O153">
            <v>41190</v>
          </cell>
          <cell r="P153">
            <v>42280</v>
          </cell>
          <cell r="Q153">
            <v>42910</v>
          </cell>
          <cell r="R153">
            <v>43090</v>
          </cell>
          <cell r="S153">
            <v>43095</v>
          </cell>
          <cell r="T153">
            <v>44250</v>
          </cell>
          <cell r="U153">
            <v>44975</v>
          </cell>
          <cell r="V153">
            <v>46380</v>
          </cell>
          <cell r="W153">
            <v>47025</v>
          </cell>
          <cell r="X153">
            <v>48125</v>
          </cell>
          <cell r="Y153">
            <v>48190</v>
          </cell>
          <cell r="Z153">
            <v>49565</v>
          </cell>
          <cell r="AA153">
            <v>50415</v>
          </cell>
          <cell r="AB153">
            <v>51065</v>
          </cell>
          <cell r="AC153">
            <v>51985</v>
          </cell>
          <cell r="AD153">
            <v>52815</v>
          </cell>
        </row>
        <row r="157">
          <cell r="D157">
            <v>39393.745037384258</v>
          </cell>
          <cell r="T157" t="str">
            <v>Million b/d</v>
          </cell>
        </row>
        <row r="159">
          <cell r="E159">
            <v>1985</v>
          </cell>
          <cell r="F159">
            <v>1986</v>
          </cell>
          <cell r="G159">
            <v>1987</v>
          </cell>
          <cell r="H159">
            <v>1988</v>
          </cell>
          <cell r="I159">
            <v>1989</v>
          </cell>
          <cell r="J159">
            <v>1990</v>
          </cell>
          <cell r="K159">
            <v>1991</v>
          </cell>
          <cell r="L159">
            <v>1992</v>
          </cell>
          <cell r="M159">
            <v>1993</v>
          </cell>
          <cell r="N159">
            <v>1994</v>
          </cell>
          <cell r="O159">
            <v>1995</v>
          </cell>
          <cell r="P159">
            <v>1996</v>
          </cell>
          <cell r="Q159">
            <v>1997</v>
          </cell>
          <cell r="R159">
            <v>1998</v>
          </cell>
          <cell r="S159">
            <v>1999</v>
          </cell>
          <cell r="T159">
            <v>2000</v>
          </cell>
          <cell r="U159">
            <v>2001</v>
          </cell>
          <cell r="V159">
            <v>2002</v>
          </cell>
          <cell r="W159">
            <v>2003</v>
          </cell>
          <cell r="X159">
            <v>2004</v>
          </cell>
          <cell r="Y159">
            <v>2005</v>
          </cell>
          <cell r="Z159">
            <v>2006</v>
          </cell>
          <cell r="AA159">
            <v>2007</v>
          </cell>
          <cell r="AB159">
            <v>2008</v>
          </cell>
          <cell r="AC159">
            <v>2009</v>
          </cell>
          <cell r="AD159">
            <v>2010</v>
          </cell>
        </row>
        <row r="161">
          <cell r="D161" t="str">
            <v>USA</v>
          </cell>
          <cell r="E161">
            <v>10.7</v>
          </cell>
          <cell r="F161">
            <v>10.299999999999999</v>
          </cell>
          <cell r="G161">
            <v>10</v>
          </cell>
          <cell r="H161">
            <v>9.8000000000000007</v>
          </cell>
          <cell r="I161">
            <v>9.2999999999999989</v>
          </cell>
          <cell r="J161">
            <v>9</v>
          </cell>
          <cell r="K161">
            <v>9.1</v>
          </cell>
          <cell r="L161">
            <v>9</v>
          </cell>
          <cell r="M161">
            <v>8.8000000000000007</v>
          </cell>
          <cell r="N161">
            <v>8.6000000000000014</v>
          </cell>
          <cell r="O161">
            <v>8.6</v>
          </cell>
          <cell r="P161">
            <v>8.6</v>
          </cell>
          <cell r="Q161">
            <v>8.6</v>
          </cell>
          <cell r="R161">
            <v>8.4</v>
          </cell>
          <cell r="S161">
            <v>8.1</v>
          </cell>
          <cell r="T161">
            <v>8.1000000000000014</v>
          </cell>
          <cell r="U161">
            <v>8.1000000000000014</v>
          </cell>
          <cell r="V161">
            <v>8.1</v>
          </cell>
          <cell r="W161">
            <v>7.8000000000000007</v>
          </cell>
          <cell r="X161">
            <v>7.6</v>
          </cell>
          <cell r="Y161">
            <v>7.3000000000000007</v>
          </cell>
          <cell r="Z161">
            <v>7.3999999999999995</v>
          </cell>
          <cell r="AA161">
            <v>7.6</v>
          </cell>
          <cell r="AB161">
            <v>7.6</v>
          </cell>
          <cell r="AC161">
            <v>7.7000000000000011</v>
          </cell>
          <cell r="AD161">
            <v>7.8</v>
          </cell>
        </row>
        <row r="162">
          <cell r="D162" t="str">
            <v>Canada</v>
          </cell>
          <cell r="E162">
            <v>1.8</v>
          </cell>
          <cell r="F162">
            <v>1.8</v>
          </cell>
          <cell r="G162">
            <v>1.9</v>
          </cell>
          <cell r="H162">
            <v>2</v>
          </cell>
          <cell r="I162">
            <v>1.9</v>
          </cell>
          <cell r="J162">
            <v>2</v>
          </cell>
          <cell r="K162">
            <v>2</v>
          </cell>
          <cell r="L162">
            <v>2</v>
          </cell>
          <cell r="M162">
            <v>2.2000000000000002</v>
          </cell>
          <cell r="N162">
            <v>2.2999999999999998</v>
          </cell>
          <cell r="O162">
            <v>2.4</v>
          </cell>
          <cell r="P162">
            <v>2.4</v>
          </cell>
          <cell r="Q162">
            <v>2.5</v>
          </cell>
          <cell r="R162">
            <v>2.6</v>
          </cell>
          <cell r="S162">
            <v>2.6</v>
          </cell>
          <cell r="T162">
            <v>2.7</v>
          </cell>
          <cell r="U162">
            <v>2.8</v>
          </cell>
          <cell r="V162">
            <v>2.9</v>
          </cell>
          <cell r="W162">
            <v>3</v>
          </cell>
          <cell r="X162">
            <v>3.1</v>
          </cell>
          <cell r="Y162">
            <v>3</v>
          </cell>
          <cell r="Z162">
            <v>3.2</v>
          </cell>
          <cell r="AA162">
            <v>3.4</v>
          </cell>
          <cell r="AB162">
            <v>3.5</v>
          </cell>
          <cell r="AC162">
            <v>3.6</v>
          </cell>
          <cell r="AD162">
            <v>3.7</v>
          </cell>
        </row>
        <row r="163">
          <cell r="D163" t="str">
            <v>North America</v>
          </cell>
          <cell r="E163">
            <v>12.5</v>
          </cell>
          <cell r="F163">
            <v>12.1</v>
          </cell>
          <cell r="G163">
            <v>11.9</v>
          </cell>
          <cell r="H163">
            <v>11.8</v>
          </cell>
          <cell r="I163">
            <v>11.2</v>
          </cell>
          <cell r="J163">
            <v>11</v>
          </cell>
          <cell r="K163">
            <v>11.1</v>
          </cell>
          <cell r="L163">
            <v>11</v>
          </cell>
          <cell r="M163">
            <v>11</v>
          </cell>
          <cell r="N163">
            <v>10.9</v>
          </cell>
          <cell r="O163">
            <v>11</v>
          </cell>
          <cell r="P163">
            <v>11</v>
          </cell>
          <cell r="Q163">
            <v>11.1</v>
          </cell>
          <cell r="R163">
            <v>11</v>
          </cell>
          <cell r="S163">
            <v>10.7</v>
          </cell>
          <cell r="T163">
            <v>10.8</v>
          </cell>
          <cell r="U163">
            <v>10.9</v>
          </cell>
          <cell r="V163">
            <v>11</v>
          </cell>
          <cell r="W163">
            <v>10.8</v>
          </cell>
          <cell r="X163">
            <v>10.7</v>
          </cell>
          <cell r="Y163">
            <v>10.3</v>
          </cell>
          <cell r="Z163">
            <v>10.6</v>
          </cell>
          <cell r="AA163">
            <v>11</v>
          </cell>
          <cell r="AB163">
            <v>11.1</v>
          </cell>
          <cell r="AC163">
            <v>11.3</v>
          </cell>
          <cell r="AD163">
            <v>11.5</v>
          </cell>
        </row>
        <row r="165">
          <cell r="D165" t="str">
            <v>Latin America</v>
          </cell>
          <cell r="E165">
            <v>5.0999999999999996</v>
          </cell>
          <cell r="F165">
            <v>5.0999999999999934</v>
          </cell>
          <cell r="G165">
            <v>5.0000000000000027</v>
          </cell>
          <cell r="H165">
            <v>5.2000000000000011</v>
          </cell>
          <cell r="I165">
            <v>5.1999999999999975</v>
          </cell>
          <cell r="J165">
            <v>5.5000000000000018</v>
          </cell>
          <cell r="K165">
            <v>5.7999999999999972</v>
          </cell>
          <cell r="L165">
            <v>5.8</v>
          </cell>
          <cell r="M165">
            <v>5.8999999999999977</v>
          </cell>
          <cell r="N165">
            <v>5.9000000000000021</v>
          </cell>
          <cell r="O165">
            <v>6.1000000000000059</v>
          </cell>
          <cell r="P165">
            <v>6.5</v>
          </cell>
          <cell r="Q165">
            <v>6.6999999999999975</v>
          </cell>
          <cell r="R165">
            <v>7.2000000000000046</v>
          </cell>
          <cell r="S165">
            <v>7.1000000000000068</v>
          </cell>
          <cell r="T165">
            <v>7.3000000000000007</v>
          </cell>
          <cell r="U165">
            <v>7.3000000000000025</v>
          </cell>
          <cell r="V165">
            <v>7.6000000000000014</v>
          </cell>
          <cell r="W165">
            <v>7.8000000000000025</v>
          </cell>
          <cell r="X165">
            <v>7.8000000000000105</v>
          </cell>
          <cell r="Y165">
            <v>7.9000000000000075</v>
          </cell>
          <cell r="Z165">
            <v>8.2999999999999972</v>
          </cell>
          <cell r="AA165">
            <v>8.4000000000000021</v>
          </cell>
          <cell r="AB165">
            <v>8.4000000000000057</v>
          </cell>
          <cell r="AC165">
            <v>8.4000000000000021</v>
          </cell>
          <cell r="AD165">
            <v>8.5</v>
          </cell>
        </row>
        <row r="167">
          <cell r="D167" t="str">
            <v>UK</v>
          </cell>
          <cell r="E167">
            <v>2.7</v>
          </cell>
          <cell r="F167">
            <v>2.7</v>
          </cell>
          <cell r="G167">
            <v>2.6</v>
          </cell>
          <cell r="H167">
            <v>2.4</v>
          </cell>
          <cell r="I167">
            <v>2</v>
          </cell>
          <cell r="J167">
            <v>1.9</v>
          </cell>
          <cell r="K167">
            <v>1.9</v>
          </cell>
          <cell r="L167">
            <v>2</v>
          </cell>
          <cell r="M167">
            <v>2.1</v>
          </cell>
          <cell r="N167">
            <v>2.7</v>
          </cell>
          <cell r="O167">
            <v>2.8</v>
          </cell>
          <cell r="P167">
            <v>2.8</v>
          </cell>
          <cell r="Q167">
            <v>2.8</v>
          </cell>
          <cell r="R167">
            <v>2.8</v>
          </cell>
          <cell r="S167">
            <v>2.9</v>
          </cell>
          <cell r="T167">
            <v>2.7</v>
          </cell>
          <cell r="U167">
            <v>2.5</v>
          </cell>
          <cell r="V167">
            <v>2.5</v>
          </cell>
          <cell r="W167">
            <v>2.2999999999999998</v>
          </cell>
          <cell r="X167">
            <v>2.1</v>
          </cell>
          <cell r="Y167">
            <v>1.8</v>
          </cell>
          <cell r="Z167">
            <v>1.7</v>
          </cell>
          <cell r="AA167">
            <v>1.6</v>
          </cell>
          <cell r="AB167">
            <v>1.5</v>
          </cell>
          <cell r="AC167">
            <v>1.4</v>
          </cell>
          <cell r="AD167">
            <v>1.3</v>
          </cell>
        </row>
        <row r="168">
          <cell r="D168" t="str">
            <v>Norway</v>
          </cell>
          <cell r="E168">
            <v>0.79999999999999982</v>
          </cell>
          <cell r="F168">
            <v>0.89999999999999991</v>
          </cell>
          <cell r="G168">
            <v>1</v>
          </cell>
          <cell r="H168">
            <v>1.2000000000000002</v>
          </cell>
          <cell r="I168">
            <v>1.5</v>
          </cell>
          <cell r="J168">
            <v>1.7000000000000002</v>
          </cell>
          <cell r="K168">
            <v>2</v>
          </cell>
          <cell r="L168">
            <v>2.2000000000000002</v>
          </cell>
          <cell r="M168">
            <v>2.4</v>
          </cell>
          <cell r="N168">
            <v>2.7</v>
          </cell>
          <cell r="O168">
            <v>2.9000000000000004</v>
          </cell>
          <cell r="P168">
            <v>3.2</v>
          </cell>
          <cell r="Q168">
            <v>3.3</v>
          </cell>
          <cell r="R168">
            <v>3.2</v>
          </cell>
          <cell r="S168">
            <v>3.1</v>
          </cell>
          <cell r="T168">
            <v>3.3</v>
          </cell>
          <cell r="U168">
            <v>3.4000000000000004</v>
          </cell>
          <cell r="V168">
            <v>3.4000000000000004</v>
          </cell>
          <cell r="W168">
            <v>3.3</v>
          </cell>
          <cell r="X168">
            <v>3.1999999999999997</v>
          </cell>
          <cell r="Y168">
            <v>3</v>
          </cell>
          <cell r="Z168">
            <v>3</v>
          </cell>
          <cell r="AA168">
            <v>2.9999999999999996</v>
          </cell>
          <cell r="AB168">
            <v>2.9000000000000004</v>
          </cell>
          <cell r="AC168">
            <v>2.8000000000000003</v>
          </cell>
          <cell r="AD168">
            <v>2.7</v>
          </cell>
        </row>
        <row r="169">
          <cell r="D169" t="str">
            <v>UK+Norway</v>
          </cell>
          <cell r="E169">
            <v>3.5</v>
          </cell>
          <cell r="F169">
            <v>3.6</v>
          </cell>
          <cell r="G169">
            <v>3.6</v>
          </cell>
          <cell r="H169">
            <v>3.6</v>
          </cell>
          <cell r="I169">
            <v>3.5</v>
          </cell>
          <cell r="J169">
            <v>3.6</v>
          </cell>
          <cell r="K169">
            <v>3.9</v>
          </cell>
          <cell r="L169">
            <v>4.2</v>
          </cell>
          <cell r="M169">
            <v>4.5</v>
          </cell>
          <cell r="N169">
            <v>5.4</v>
          </cell>
          <cell r="O169">
            <v>5.7</v>
          </cell>
          <cell r="P169">
            <v>6</v>
          </cell>
          <cell r="Q169">
            <v>6.1</v>
          </cell>
          <cell r="R169">
            <v>6</v>
          </cell>
          <cell r="S169">
            <v>6</v>
          </cell>
          <cell r="T169">
            <v>6</v>
          </cell>
          <cell r="U169">
            <v>5.9</v>
          </cell>
          <cell r="V169">
            <v>5.9</v>
          </cell>
          <cell r="W169">
            <v>5.6</v>
          </cell>
          <cell r="X169">
            <v>5.3</v>
          </cell>
          <cell r="Y169">
            <v>4.8</v>
          </cell>
          <cell r="Z169">
            <v>4.7</v>
          </cell>
          <cell r="AA169">
            <v>4.5999999999999996</v>
          </cell>
          <cell r="AB169">
            <v>4.4000000000000004</v>
          </cell>
          <cell r="AC169">
            <v>4.2</v>
          </cell>
          <cell r="AD169">
            <v>4</v>
          </cell>
        </row>
        <row r="171">
          <cell r="D171" t="str">
            <v>Other Europe</v>
          </cell>
          <cell r="E171">
            <v>0.79999999999999982</v>
          </cell>
          <cell r="F171">
            <v>0.89999999999999991</v>
          </cell>
          <cell r="G171">
            <v>0.99999999999999956</v>
          </cell>
          <cell r="H171">
            <v>0.89999999999999991</v>
          </cell>
          <cell r="I171">
            <v>0.90000000000000036</v>
          </cell>
          <cell r="J171">
            <v>0.89999999999999991</v>
          </cell>
          <cell r="K171">
            <v>0.80000000000000027</v>
          </cell>
          <cell r="L171">
            <v>0.89999999999999947</v>
          </cell>
          <cell r="M171">
            <v>0.79999999999999982</v>
          </cell>
          <cell r="N171">
            <v>0.79999999999999982</v>
          </cell>
          <cell r="O171">
            <v>0.89999999999999947</v>
          </cell>
          <cell r="P171">
            <v>0.90000000000000036</v>
          </cell>
          <cell r="Q171">
            <v>0.90000000000000036</v>
          </cell>
          <cell r="R171">
            <v>0.90000000000000036</v>
          </cell>
          <cell r="S171">
            <v>0.90000000000000036</v>
          </cell>
          <cell r="T171">
            <v>1</v>
          </cell>
          <cell r="U171">
            <v>1</v>
          </cell>
          <cell r="V171">
            <v>0.89999999999999947</v>
          </cell>
          <cell r="W171">
            <v>0.90000000000000036</v>
          </cell>
          <cell r="X171">
            <v>1</v>
          </cell>
          <cell r="Y171">
            <v>1</v>
          </cell>
          <cell r="Z171">
            <v>1</v>
          </cell>
          <cell r="AA171">
            <v>0.90000000000000036</v>
          </cell>
          <cell r="AB171">
            <v>0.89999999999999947</v>
          </cell>
          <cell r="AC171">
            <v>0.89999999999999947</v>
          </cell>
          <cell r="AD171">
            <v>0.90000000000000036</v>
          </cell>
        </row>
        <row r="173">
          <cell r="D173" t="str">
            <v>Russia</v>
          </cell>
          <cell r="J173">
            <v>10.5</v>
          </cell>
          <cell r="K173">
            <v>9.5</v>
          </cell>
          <cell r="L173">
            <v>8.1</v>
          </cell>
          <cell r="M173">
            <v>7</v>
          </cell>
          <cell r="N173">
            <v>6.4</v>
          </cell>
          <cell r="O173">
            <v>6.2</v>
          </cell>
          <cell r="P173">
            <v>6.1</v>
          </cell>
          <cell r="Q173">
            <v>6.2</v>
          </cell>
          <cell r="R173">
            <v>6.1</v>
          </cell>
          <cell r="S173">
            <v>6.1</v>
          </cell>
          <cell r="T173">
            <v>6.5</v>
          </cell>
          <cell r="U173">
            <v>7</v>
          </cell>
          <cell r="V173">
            <v>7.6</v>
          </cell>
          <cell r="W173">
            <v>8.5</v>
          </cell>
          <cell r="X173">
            <v>9.1999999999999993</v>
          </cell>
          <cell r="Y173">
            <v>9.4</v>
          </cell>
          <cell r="Z173">
            <v>9.6999999999999993</v>
          </cell>
          <cell r="AA173">
            <v>9.9</v>
          </cell>
          <cell r="AB173">
            <v>10</v>
          </cell>
          <cell r="AC173">
            <v>10.199999999999999</v>
          </cell>
          <cell r="AD173">
            <v>10.3</v>
          </cell>
        </row>
        <row r="174">
          <cell r="D174" t="str">
            <v>Caspian</v>
          </cell>
          <cell r="O174">
            <v>0.6</v>
          </cell>
          <cell r="P174">
            <v>0.7</v>
          </cell>
          <cell r="Q174">
            <v>0.7</v>
          </cell>
          <cell r="R174">
            <v>0.8</v>
          </cell>
          <cell r="S174">
            <v>0.9</v>
          </cell>
          <cell r="T174">
            <v>1</v>
          </cell>
          <cell r="U174">
            <v>1.1000000000000001</v>
          </cell>
          <cell r="V174">
            <v>1.3</v>
          </cell>
          <cell r="W174">
            <v>1.3</v>
          </cell>
          <cell r="X174">
            <v>1.5</v>
          </cell>
          <cell r="Y174">
            <v>1.7</v>
          </cell>
          <cell r="Z174">
            <v>1.8</v>
          </cell>
          <cell r="AA174">
            <v>2.1</v>
          </cell>
          <cell r="AB174">
            <v>2.4</v>
          </cell>
          <cell r="AC174">
            <v>2.8</v>
          </cell>
          <cell r="AD174">
            <v>3.3</v>
          </cell>
        </row>
        <row r="175">
          <cell r="D175" t="str">
            <v>Other FSU</v>
          </cell>
          <cell r="O175">
            <v>0.4</v>
          </cell>
          <cell r="P175">
            <v>0.40000000000000058</v>
          </cell>
          <cell r="Q175">
            <v>0.39999999999999969</v>
          </cell>
          <cell r="R175">
            <v>0.30000000000000049</v>
          </cell>
          <cell r="S175">
            <v>0.50000000000000033</v>
          </cell>
          <cell r="T175">
            <v>0.40000000000000036</v>
          </cell>
          <cell r="U175">
            <v>0.39999999999999991</v>
          </cell>
          <cell r="V175">
            <v>0.40000000000000102</v>
          </cell>
          <cell r="W175">
            <v>0.50000000000000067</v>
          </cell>
          <cell r="X175">
            <v>0.5</v>
          </cell>
          <cell r="Y175">
            <v>0.49999999999999933</v>
          </cell>
          <cell r="Z175">
            <v>0.50000000000000067</v>
          </cell>
          <cell r="AA175">
            <v>0.39999999999999991</v>
          </cell>
          <cell r="AB175">
            <v>0.50000000000000044</v>
          </cell>
          <cell r="AC175">
            <v>0.60000000000000053</v>
          </cell>
          <cell r="AD175">
            <v>0.59999999999999876</v>
          </cell>
        </row>
        <row r="176">
          <cell r="D176" t="str">
            <v>Total FSU</v>
          </cell>
          <cell r="E176">
            <v>11.9</v>
          </cell>
          <cell r="F176">
            <v>12.3</v>
          </cell>
          <cell r="G176">
            <v>12.5</v>
          </cell>
          <cell r="H176">
            <v>12.5</v>
          </cell>
          <cell r="I176">
            <v>12.2</v>
          </cell>
          <cell r="J176">
            <v>11.5</v>
          </cell>
          <cell r="K176">
            <v>10.4</v>
          </cell>
          <cell r="L176">
            <v>9</v>
          </cell>
          <cell r="M176">
            <v>7.9</v>
          </cell>
          <cell r="N176">
            <v>7.2</v>
          </cell>
          <cell r="O176">
            <v>7.2</v>
          </cell>
          <cell r="P176">
            <v>7.2</v>
          </cell>
          <cell r="Q176">
            <v>7.3</v>
          </cell>
          <cell r="R176">
            <v>7.2</v>
          </cell>
          <cell r="S176">
            <v>7.5</v>
          </cell>
          <cell r="T176">
            <v>7.9</v>
          </cell>
          <cell r="U176">
            <v>8.5</v>
          </cell>
          <cell r="V176">
            <v>9.3000000000000007</v>
          </cell>
          <cell r="W176">
            <v>10.3</v>
          </cell>
          <cell r="X176">
            <v>11.2</v>
          </cell>
          <cell r="Y176">
            <v>11.6</v>
          </cell>
          <cell r="Z176">
            <v>12</v>
          </cell>
          <cell r="AA176">
            <v>12.4</v>
          </cell>
          <cell r="AB176">
            <v>12.9</v>
          </cell>
          <cell r="AC176">
            <v>13.6</v>
          </cell>
          <cell r="AD176">
            <v>14.2</v>
          </cell>
        </row>
        <row r="178">
          <cell r="D178" t="str">
            <v>Africa</v>
          </cell>
          <cell r="E178">
            <v>1.9</v>
          </cell>
          <cell r="F178">
            <v>1.8</v>
          </cell>
          <cell r="G178">
            <v>2</v>
          </cell>
          <cell r="H178">
            <v>2.1</v>
          </cell>
          <cell r="I178">
            <v>2.1</v>
          </cell>
          <cell r="J178">
            <v>2.2999999999999998</v>
          </cell>
          <cell r="K178">
            <v>2.2999999999999998</v>
          </cell>
          <cell r="L178">
            <v>2.2999999999999998</v>
          </cell>
          <cell r="M178">
            <v>2.2999999999999998</v>
          </cell>
          <cell r="N178">
            <v>2.4</v>
          </cell>
          <cell r="O178">
            <v>2.5</v>
          </cell>
          <cell r="P178">
            <v>2.7</v>
          </cell>
          <cell r="Q178">
            <v>2.7</v>
          </cell>
          <cell r="R178">
            <v>2.7</v>
          </cell>
          <cell r="S178">
            <v>2.8</v>
          </cell>
          <cell r="T178">
            <v>2.8</v>
          </cell>
          <cell r="U178">
            <v>2.8</v>
          </cell>
          <cell r="V178">
            <v>3</v>
          </cell>
          <cell r="W178">
            <v>3</v>
          </cell>
          <cell r="X178">
            <v>3.4</v>
          </cell>
          <cell r="Y178">
            <v>3.7</v>
          </cell>
          <cell r="Z178">
            <v>4.2</v>
          </cell>
          <cell r="AA178">
            <v>4.4000000000000004</v>
          </cell>
          <cell r="AB178">
            <v>4.5</v>
          </cell>
          <cell r="AC178">
            <v>4.7</v>
          </cell>
          <cell r="AD178">
            <v>4.8</v>
          </cell>
        </row>
        <row r="180">
          <cell r="D180" t="str">
            <v>Middle East</v>
          </cell>
          <cell r="E180">
            <v>0.7</v>
          </cell>
          <cell r="F180">
            <v>0.8</v>
          </cell>
          <cell r="G180">
            <v>0.9</v>
          </cell>
          <cell r="H180">
            <v>1.1000000000000001</v>
          </cell>
          <cell r="I180">
            <v>1.2</v>
          </cell>
          <cell r="J180">
            <v>1.3</v>
          </cell>
          <cell r="K180">
            <v>1.4</v>
          </cell>
          <cell r="L180">
            <v>1.5</v>
          </cell>
          <cell r="M180">
            <v>1.6</v>
          </cell>
          <cell r="N180">
            <v>1.8</v>
          </cell>
          <cell r="O180">
            <v>2</v>
          </cell>
          <cell r="P180">
            <v>2</v>
          </cell>
          <cell r="Q180">
            <v>2</v>
          </cell>
          <cell r="R180">
            <v>2</v>
          </cell>
          <cell r="S180">
            <v>2</v>
          </cell>
          <cell r="T180">
            <v>2.1</v>
          </cell>
          <cell r="U180">
            <v>2.1</v>
          </cell>
          <cell r="V180">
            <v>2.1</v>
          </cell>
          <cell r="W180">
            <v>2</v>
          </cell>
          <cell r="X180">
            <v>1.9</v>
          </cell>
          <cell r="Y180">
            <v>1.9</v>
          </cell>
          <cell r="Z180">
            <v>1.8</v>
          </cell>
          <cell r="AA180">
            <v>1.7</v>
          </cell>
          <cell r="AB180">
            <v>1.7</v>
          </cell>
          <cell r="AC180">
            <v>1.6</v>
          </cell>
          <cell r="AD180">
            <v>1.6</v>
          </cell>
        </row>
        <row r="181">
          <cell r="D181" t="str">
            <v>Asia-Pacific</v>
          </cell>
          <cell r="E181">
            <v>4.5999999999999996</v>
          </cell>
          <cell r="F181">
            <v>4.7</v>
          </cell>
          <cell r="G181">
            <v>4.8</v>
          </cell>
          <cell r="H181">
            <v>4.9000000000000004</v>
          </cell>
          <cell r="I181">
            <v>5</v>
          </cell>
          <cell r="J181">
            <v>5.0999999999999996</v>
          </cell>
          <cell r="K181">
            <v>5.0999999999999996</v>
          </cell>
          <cell r="L181">
            <v>5.2</v>
          </cell>
          <cell r="M181">
            <v>5.3</v>
          </cell>
          <cell r="N181">
            <v>5.6</v>
          </cell>
          <cell r="O181">
            <v>5.8</v>
          </cell>
          <cell r="P181">
            <v>6</v>
          </cell>
          <cell r="Q181">
            <v>6.1</v>
          </cell>
          <cell r="R181">
            <v>6.1</v>
          </cell>
          <cell r="S181">
            <v>6.1</v>
          </cell>
          <cell r="T181">
            <v>6.4</v>
          </cell>
          <cell r="U181">
            <v>6.5</v>
          </cell>
          <cell r="V181">
            <v>6.6</v>
          </cell>
          <cell r="W181">
            <v>6.6</v>
          </cell>
          <cell r="X181">
            <v>6.8</v>
          </cell>
          <cell r="Y181">
            <v>7</v>
          </cell>
          <cell r="Z181">
            <v>7</v>
          </cell>
          <cell r="AA181">
            <v>7</v>
          </cell>
          <cell r="AB181">
            <v>7.2</v>
          </cell>
          <cell r="AC181">
            <v>7.3</v>
          </cell>
          <cell r="AD181">
            <v>7.3</v>
          </cell>
        </row>
        <row r="183">
          <cell r="D183" t="str">
            <v>TOTAL NON-OPEC</v>
          </cell>
          <cell r="E183">
            <v>41</v>
          </cell>
          <cell r="F183">
            <v>41.3</v>
          </cell>
          <cell r="G183">
            <v>41.7</v>
          </cell>
          <cell r="H183">
            <v>42.1</v>
          </cell>
          <cell r="I183">
            <v>41.3</v>
          </cell>
          <cell r="J183">
            <v>41.2</v>
          </cell>
          <cell r="K183">
            <v>40.799999999999997</v>
          </cell>
          <cell r="L183">
            <v>39.9</v>
          </cell>
          <cell r="M183">
            <v>39.299999999999997</v>
          </cell>
          <cell r="N183">
            <v>40</v>
          </cell>
          <cell r="O183">
            <v>41.2</v>
          </cell>
          <cell r="P183">
            <v>42.3</v>
          </cell>
          <cell r="Q183">
            <v>42.9</v>
          </cell>
          <cell r="R183">
            <v>43.1</v>
          </cell>
          <cell r="S183">
            <v>43.1</v>
          </cell>
          <cell r="T183">
            <v>44.3</v>
          </cell>
          <cell r="U183">
            <v>45</v>
          </cell>
          <cell r="V183">
            <v>46.4</v>
          </cell>
          <cell r="W183">
            <v>47</v>
          </cell>
          <cell r="X183">
            <v>48.1</v>
          </cell>
          <cell r="Y183">
            <v>48.2</v>
          </cell>
          <cell r="Z183">
            <v>49.6</v>
          </cell>
          <cell r="AA183">
            <v>50.4</v>
          </cell>
          <cell r="AB183">
            <v>51.1</v>
          </cell>
          <cell r="AC183">
            <v>52</v>
          </cell>
          <cell r="AD183">
            <v>52.8</v>
          </cell>
        </row>
        <row r="185">
          <cell r="D185" t="str">
            <v>OPEC Crude</v>
          </cell>
          <cell r="E185">
            <v>15.5</v>
          </cell>
          <cell r="F185">
            <v>18</v>
          </cell>
          <cell r="G185">
            <v>17.399999999999999</v>
          </cell>
          <cell r="H185">
            <v>19.100000000000001</v>
          </cell>
          <cell r="I185">
            <v>21.1</v>
          </cell>
          <cell r="J185">
            <v>22.4</v>
          </cell>
          <cell r="K185">
            <v>22.7</v>
          </cell>
          <cell r="L185">
            <v>23.8</v>
          </cell>
          <cell r="M185">
            <v>24.3</v>
          </cell>
          <cell r="N185">
            <v>24.5</v>
          </cell>
          <cell r="O185">
            <v>24.9</v>
          </cell>
          <cell r="P185">
            <v>25.8</v>
          </cell>
          <cell r="Q185">
            <v>27.2</v>
          </cell>
          <cell r="R185">
            <v>27.8</v>
          </cell>
          <cell r="S185">
            <v>26.5</v>
          </cell>
          <cell r="T185">
            <v>28</v>
          </cell>
          <cell r="U185">
            <v>27.2</v>
          </cell>
          <cell r="V185">
            <v>25.4</v>
          </cell>
          <cell r="W185">
            <v>27.1</v>
          </cell>
          <cell r="X185">
            <v>29.1</v>
          </cell>
          <cell r="Y185">
            <v>29.9</v>
          </cell>
          <cell r="Z185">
            <v>30.2</v>
          </cell>
          <cell r="AA185">
            <v>30.7</v>
          </cell>
          <cell r="AB185">
            <v>31.3</v>
          </cell>
          <cell r="AC185">
            <v>31.7</v>
          </cell>
          <cell r="AD185">
            <v>32.200000000000003</v>
          </cell>
        </row>
        <row r="186">
          <cell r="D186" t="str">
            <v>OPEC  NGL/Condensate</v>
          </cell>
          <cell r="E186">
            <v>1.6</v>
          </cell>
          <cell r="F186">
            <v>1.7</v>
          </cell>
          <cell r="G186">
            <v>1.9</v>
          </cell>
          <cell r="H186">
            <v>1.9</v>
          </cell>
          <cell r="I186">
            <v>2</v>
          </cell>
          <cell r="J186">
            <v>2</v>
          </cell>
          <cell r="K186">
            <v>1.9</v>
          </cell>
          <cell r="L186">
            <v>2</v>
          </cell>
          <cell r="M186">
            <v>2.2000000000000002</v>
          </cell>
          <cell r="N186">
            <v>2.2999999999999998</v>
          </cell>
          <cell r="O186">
            <v>2.4</v>
          </cell>
          <cell r="P186">
            <v>2.6</v>
          </cell>
          <cell r="Q186">
            <v>2.8</v>
          </cell>
          <cell r="R186">
            <v>2.9</v>
          </cell>
          <cell r="S186">
            <v>2.9</v>
          </cell>
          <cell r="T186">
            <v>3</v>
          </cell>
          <cell r="U186">
            <v>3.1</v>
          </cell>
          <cell r="V186">
            <v>3.3</v>
          </cell>
          <cell r="W186">
            <v>3.5</v>
          </cell>
          <cell r="X186">
            <v>3.7</v>
          </cell>
          <cell r="Y186">
            <v>4.3</v>
          </cell>
          <cell r="Z186">
            <v>4.5999999999999996</v>
          </cell>
          <cell r="AA186">
            <v>4.7</v>
          </cell>
          <cell r="AB186">
            <v>4.8</v>
          </cell>
          <cell r="AC186">
            <v>4.9000000000000004</v>
          </cell>
          <cell r="AD186">
            <v>5</v>
          </cell>
        </row>
        <row r="187">
          <cell r="D187" t="str">
            <v>New GTL Projects</v>
          </cell>
          <cell r="Z187">
            <v>0</v>
          </cell>
          <cell r="AA187">
            <v>0.1</v>
          </cell>
          <cell r="AB187">
            <v>0.3</v>
          </cell>
          <cell r="AC187">
            <v>0.4</v>
          </cell>
          <cell r="AD187">
            <v>0.5</v>
          </cell>
        </row>
        <row r="188">
          <cell r="S188">
            <v>47.6</v>
          </cell>
          <cell r="T188">
            <v>49</v>
          </cell>
          <cell r="U188">
            <v>49.800000000000004</v>
          </cell>
          <cell r="V188">
            <v>51.499999999999993</v>
          </cell>
          <cell r="W188">
            <v>52.3</v>
          </cell>
          <cell r="X188">
            <v>53.7</v>
          </cell>
          <cell r="Y188">
            <v>54.4</v>
          </cell>
          <cell r="Z188">
            <v>56.1</v>
          </cell>
          <cell r="AA188">
            <v>57.2</v>
          </cell>
          <cell r="AB188">
            <v>58.3</v>
          </cell>
          <cell r="AC188">
            <v>59.5</v>
          </cell>
          <cell r="AD188">
            <v>60.599999999999994</v>
          </cell>
        </row>
        <row r="189">
          <cell r="D189" t="str">
            <v>Total Production</v>
          </cell>
          <cell r="E189">
            <v>58.1</v>
          </cell>
          <cell r="F189">
            <v>61</v>
          </cell>
          <cell r="G189">
            <v>61</v>
          </cell>
          <cell r="H189">
            <v>63.1</v>
          </cell>
          <cell r="I189">
            <v>64.400000000000006</v>
          </cell>
          <cell r="J189">
            <v>65.599999999999994</v>
          </cell>
          <cell r="K189">
            <v>65.400000000000006</v>
          </cell>
          <cell r="L189">
            <v>65.7</v>
          </cell>
          <cell r="M189">
            <v>65.8</v>
          </cell>
          <cell r="N189">
            <v>66.8</v>
          </cell>
          <cell r="O189">
            <v>68.5</v>
          </cell>
          <cell r="P189">
            <v>70.699999999999989</v>
          </cell>
          <cell r="Q189">
            <v>72.899999999999991</v>
          </cell>
          <cell r="R189">
            <v>73.800000000000011</v>
          </cell>
          <cell r="S189">
            <v>72.5</v>
          </cell>
          <cell r="T189">
            <v>75.3</v>
          </cell>
          <cell r="U189">
            <v>75.3</v>
          </cell>
          <cell r="V189">
            <v>75.099999999999994</v>
          </cell>
          <cell r="W189">
            <v>77.599999999999994</v>
          </cell>
          <cell r="X189">
            <v>80.900000000000006</v>
          </cell>
          <cell r="Y189">
            <v>82.399999999999991</v>
          </cell>
          <cell r="Z189">
            <v>84.399999999999991</v>
          </cell>
          <cell r="AA189">
            <v>85.899999999999991</v>
          </cell>
          <cell r="AB189">
            <v>87.5</v>
          </cell>
          <cell r="AC189">
            <v>89.000000000000014</v>
          </cell>
          <cell r="AD189">
            <v>90.5</v>
          </cell>
        </row>
        <row r="190">
          <cell r="O190">
            <v>68.5</v>
          </cell>
          <cell r="P190">
            <v>70.699999999999989</v>
          </cell>
          <cell r="Q190">
            <v>72.899999999999991</v>
          </cell>
          <cell r="R190">
            <v>73.800000000000011</v>
          </cell>
          <cell r="S190">
            <v>72.5</v>
          </cell>
          <cell r="T190">
            <v>75.3</v>
          </cell>
          <cell r="U190">
            <v>75.3</v>
          </cell>
          <cell r="V190">
            <v>75.099999999999994</v>
          </cell>
          <cell r="W190">
            <v>77.599999999999994</v>
          </cell>
          <cell r="X190">
            <v>80.900000000000006</v>
          </cell>
          <cell r="Y190">
            <v>82.399999999999991</v>
          </cell>
          <cell r="Z190">
            <v>84.399999999999991</v>
          </cell>
          <cell r="AA190">
            <v>85.8</v>
          </cell>
          <cell r="AB190">
            <v>87.2</v>
          </cell>
          <cell r="AC190">
            <v>88.600000000000009</v>
          </cell>
          <cell r="AD190">
            <v>90</v>
          </cell>
        </row>
        <row r="191">
          <cell r="D191" t="str">
            <v>Processing Gain</v>
          </cell>
          <cell r="E191">
            <v>0.7</v>
          </cell>
          <cell r="F191">
            <v>0.8</v>
          </cell>
          <cell r="G191">
            <v>1</v>
          </cell>
          <cell r="H191">
            <v>1.1000000000000001</v>
          </cell>
          <cell r="I191">
            <v>1.2</v>
          </cell>
          <cell r="J191">
            <v>1.2</v>
          </cell>
          <cell r="K191">
            <v>1.2</v>
          </cell>
          <cell r="L191">
            <v>1.2</v>
          </cell>
          <cell r="M191">
            <v>1.3</v>
          </cell>
          <cell r="N191">
            <v>1.4</v>
          </cell>
          <cell r="O191">
            <v>1.5</v>
          </cell>
          <cell r="P191">
            <v>1.5</v>
          </cell>
          <cell r="Q191">
            <v>1.6</v>
          </cell>
          <cell r="R191">
            <v>1.6</v>
          </cell>
          <cell r="S191">
            <v>1.6</v>
          </cell>
          <cell r="T191">
            <v>1.7</v>
          </cell>
          <cell r="U191">
            <v>1.7</v>
          </cell>
          <cell r="V191">
            <v>1.8</v>
          </cell>
          <cell r="W191">
            <v>1.8</v>
          </cell>
          <cell r="X191">
            <v>1.9</v>
          </cell>
          <cell r="Y191">
            <v>1.9</v>
          </cell>
          <cell r="Z191">
            <v>1.9</v>
          </cell>
          <cell r="AA191">
            <v>2</v>
          </cell>
          <cell r="AB191">
            <v>2.1</v>
          </cell>
          <cell r="AC191">
            <v>2.2000000000000002</v>
          </cell>
          <cell r="AD191">
            <v>2.2999999999999998</v>
          </cell>
        </row>
        <row r="192">
          <cell r="D192" t="str">
            <v>Oil Supply</v>
          </cell>
          <cell r="E192">
            <v>58.800000000000004</v>
          </cell>
          <cell r="F192">
            <v>61.8</v>
          </cell>
          <cell r="G192">
            <v>62</v>
          </cell>
          <cell r="H192">
            <v>64.2</v>
          </cell>
          <cell r="I192">
            <v>65.600000000000009</v>
          </cell>
          <cell r="J192">
            <v>66.8</v>
          </cell>
          <cell r="K192">
            <v>66.600000000000009</v>
          </cell>
          <cell r="L192">
            <v>66.900000000000006</v>
          </cell>
          <cell r="M192">
            <v>67.099999999999994</v>
          </cell>
          <cell r="N192">
            <v>68.2</v>
          </cell>
          <cell r="O192">
            <v>70</v>
          </cell>
          <cell r="P192">
            <v>72.199999999999989</v>
          </cell>
          <cell r="Q192">
            <v>74.499999999999986</v>
          </cell>
          <cell r="R192">
            <v>75.400000000000006</v>
          </cell>
          <cell r="S192">
            <v>74.099999999999994</v>
          </cell>
          <cell r="T192">
            <v>77</v>
          </cell>
          <cell r="U192">
            <v>77</v>
          </cell>
          <cell r="V192">
            <v>76.899999999999991</v>
          </cell>
          <cell r="W192">
            <v>79.399999999999991</v>
          </cell>
          <cell r="X192">
            <v>82.800000000000011</v>
          </cell>
          <cell r="Y192">
            <v>84.3</v>
          </cell>
          <cell r="Z192">
            <v>86.3</v>
          </cell>
          <cell r="AA192">
            <v>87.899999999999991</v>
          </cell>
          <cell r="AB192">
            <v>89.6</v>
          </cell>
          <cell r="AC192">
            <v>91.200000000000017</v>
          </cell>
          <cell r="AD192">
            <v>92.8</v>
          </cell>
        </row>
        <row r="193">
          <cell r="D193" t="str">
            <v>Stock Change (Draw)/Build</v>
          </cell>
          <cell r="E193">
            <v>-0.89999999999999858</v>
          </cell>
          <cell r="F193">
            <v>0.29999999999999716</v>
          </cell>
          <cell r="G193">
            <v>-0.89999999999999858</v>
          </cell>
          <cell r="H193">
            <v>-0.70000000000000284</v>
          </cell>
          <cell r="I193">
            <v>-0.29999999999999716</v>
          </cell>
          <cell r="J193">
            <v>0.70000000000000284</v>
          </cell>
          <cell r="K193">
            <v>-9.9999999999994316E-2</v>
          </cell>
          <cell r="L193">
            <v>-0.39999999999999147</v>
          </cell>
          <cell r="M193">
            <v>-0.5</v>
          </cell>
          <cell r="N193">
            <v>-0.89999999999999147</v>
          </cell>
          <cell r="O193">
            <v>-0.20000000000000284</v>
          </cell>
          <cell r="P193">
            <v>0</v>
          </cell>
          <cell r="Q193">
            <v>0.49999999999998579</v>
          </cell>
          <cell r="R193">
            <v>0.60000000000000853</v>
          </cell>
          <cell r="S193">
            <v>-2.6000000000000085</v>
          </cell>
          <cell r="T193">
            <v>0.29999999999999716</v>
          </cell>
          <cell r="U193">
            <v>-0.29999999999999716</v>
          </cell>
          <cell r="V193">
            <v>-1.3000000000000114</v>
          </cell>
          <cell r="W193">
            <v>-0.80000000000001137</v>
          </cell>
          <cell r="X193">
            <v>-9.9999999999994316E-2</v>
          </cell>
          <cell r="Y193">
            <v>-0.29999999999999716</v>
          </cell>
          <cell r="Z193">
            <v>9.9999999999994316E-2</v>
          </cell>
          <cell r="AA193">
            <v>9.9999999999994316E-2</v>
          </cell>
          <cell r="AB193">
            <v>9.9999999999994316E-2</v>
          </cell>
          <cell r="AC193">
            <v>0.10000000000002274</v>
          </cell>
          <cell r="AD193">
            <v>9.9999999999994316E-2</v>
          </cell>
        </row>
        <row r="195">
          <cell r="D195" t="str">
            <v>TOTAL WORLD DEMAND</v>
          </cell>
          <cell r="E195">
            <v>59.7</v>
          </cell>
          <cell r="F195">
            <v>61.5</v>
          </cell>
          <cell r="G195">
            <v>62.9</v>
          </cell>
          <cell r="H195">
            <v>64.900000000000006</v>
          </cell>
          <cell r="I195">
            <v>65.900000000000006</v>
          </cell>
          <cell r="J195">
            <v>66.099999999999994</v>
          </cell>
          <cell r="K195">
            <v>66.7</v>
          </cell>
          <cell r="L195">
            <v>67.3</v>
          </cell>
          <cell r="M195">
            <v>67.599999999999994</v>
          </cell>
          <cell r="N195">
            <v>69.099999999999994</v>
          </cell>
          <cell r="O195">
            <v>70.2</v>
          </cell>
          <cell r="P195">
            <v>72.2</v>
          </cell>
          <cell r="Q195">
            <v>74</v>
          </cell>
          <cell r="R195">
            <v>74.8</v>
          </cell>
          <cell r="S195">
            <v>76.7</v>
          </cell>
          <cell r="T195">
            <v>76.7</v>
          </cell>
          <cell r="U195">
            <v>77.3</v>
          </cell>
          <cell r="V195">
            <v>78.2</v>
          </cell>
          <cell r="W195">
            <v>80.2</v>
          </cell>
          <cell r="X195">
            <v>82.9</v>
          </cell>
          <cell r="Y195">
            <v>84.6</v>
          </cell>
          <cell r="Z195">
            <v>86.2</v>
          </cell>
          <cell r="AA195">
            <v>87.8</v>
          </cell>
          <cell r="AB195">
            <v>89.5</v>
          </cell>
          <cell r="AC195">
            <v>91.1</v>
          </cell>
          <cell r="AD195">
            <v>92.7</v>
          </cell>
        </row>
        <row r="196">
          <cell r="D196" t="str">
            <v>'2005 Long Term</v>
          </cell>
          <cell r="E196">
            <v>59.7</v>
          </cell>
          <cell r="F196">
            <v>61.5</v>
          </cell>
          <cell r="G196">
            <v>62.9</v>
          </cell>
          <cell r="H196">
            <v>64.900000000000006</v>
          </cell>
          <cell r="I196">
            <v>65.900000000000006</v>
          </cell>
          <cell r="J196">
            <v>66.099999999999994</v>
          </cell>
          <cell r="K196">
            <v>66.7</v>
          </cell>
          <cell r="L196">
            <v>67.3</v>
          </cell>
          <cell r="M196">
            <v>67.599999999999994</v>
          </cell>
          <cell r="N196">
            <v>69.099999999999994</v>
          </cell>
          <cell r="O196">
            <v>70.2</v>
          </cell>
          <cell r="P196">
            <v>72.2</v>
          </cell>
          <cell r="Q196">
            <v>74</v>
          </cell>
          <cell r="R196">
            <v>74.8</v>
          </cell>
          <cell r="S196">
            <v>76.7</v>
          </cell>
          <cell r="T196">
            <v>76.7</v>
          </cell>
          <cell r="U196">
            <v>77.3</v>
          </cell>
          <cell r="V196">
            <v>78.2</v>
          </cell>
          <cell r="W196">
            <v>80.099999999999994</v>
          </cell>
          <cell r="X196">
            <v>82.7</v>
          </cell>
          <cell r="Y196">
            <v>84.6</v>
          </cell>
          <cell r="Z196">
            <v>86.2</v>
          </cell>
          <cell r="AA196">
            <v>87.8</v>
          </cell>
          <cell r="AB196">
            <v>89.5</v>
          </cell>
          <cell r="AC196">
            <v>91.1</v>
          </cell>
          <cell r="AD196">
            <v>92.7</v>
          </cell>
        </row>
        <row r="197">
          <cell r="D197" t="str">
            <v>2004' Long Term report demand</v>
          </cell>
          <cell r="E197">
            <v>59.7</v>
          </cell>
          <cell r="F197">
            <v>61.5</v>
          </cell>
          <cell r="G197">
            <v>62.9</v>
          </cell>
          <cell r="H197">
            <v>64.900000000000006</v>
          </cell>
          <cell r="I197">
            <v>65.900000000000006</v>
          </cell>
          <cell r="J197">
            <v>66.099999999999994</v>
          </cell>
          <cell r="K197">
            <v>66.8</v>
          </cell>
          <cell r="L197">
            <v>67.5</v>
          </cell>
          <cell r="M197">
            <v>67.5</v>
          </cell>
          <cell r="N197">
            <v>68.599999999999994</v>
          </cell>
          <cell r="O197">
            <v>70</v>
          </cell>
          <cell r="P197">
            <v>71.900000000000006</v>
          </cell>
          <cell r="Q197">
            <v>73.7</v>
          </cell>
          <cell r="R197">
            <v>74.5</v>
          </cell>
          <cell r="S197">
            <v>75.900000000000006</v>
          </cell>
          <cell r="T197">
            <v>76.7</v>
          </cell>
          <cell r="U197">
            <v>77.3</v>
          </cell>
          <cell r="V197">
            <v>77.599999999999994</v>
          </cell>
          <cell r="W197">
            <v>79</v>
          </cell>
          <cell r="X197">
            <v>80.3</v>
          </cell>
          <cell r="Y197">
            <v>81.900000000000006</v>
          </cell>
          <cell r="Z197">
            <v>83.5</v>
          </cell>
          <cell r="AA197">
            <v>85.1</v>
          </cell>
          <cell r="AB197">
            <v>86.7</v>
          </cell>
          <cell r="AC197">
            <v>88.3</v>
          </cell>
          <cell r="AD197">
            <v>89.8</v>
          </cell>
        </row>
        <row r="198">
          <cell r="D198" t="str">
            <v>Dec 2003</v>
          </cell>
          <cell r="E198">
            <v>59.7</v>
          </cell>
          <cell r="F198">
            <v>61.5</v>
          </cell>
          <cell r="G198">
            <v>62.9</v>
          </cell>
          <cell r="H198">
            <v>64.900000000000006</v>
          </cell>
          <cell r="I198">
            <v>65.900000000000006</v>
          </cell>
          <cell r="J198">
            <v>66.099999999999994</v>
          </cell>
          <cell r="K198">
            <v>66.7</v>
          </cell>
          <cell r="L198">
            <v>67.3</v>
          </cell>
          <cell r="M198">
            <v>67.599999999999994</v>
          </cell>
          <cell r="N198">
            <v>68.400000000000006</v>
          </cell>
          <cell r="O198">
            <v>69.8</v>
          </cell>
          <cell r="P198">
            <v>71.7</v>
          </cell>
          <cell r="Q198">
            <v>73.5</v>
          </cell>
          <cell r="R198">
            <v>74.2</v>
          </cell>
          <cell r="S198">
            <v>75.5</v>
          </cell>
          <cell r="T198">
            <v>76.400000000000006</v>
          </cell>
          <cell r="U198">
            <v>76.599999999999994</v>
          </cell>
          <cell r="V198">
            <v>77.2</v>
          </cell>
          <cell r="W198">
            <v>78.099999999999994</v>
          </cell>
          <cell r="X198">
            <v>79.2</v>
          </cell>
          <cell r="Y198">
            <v>80.900000000000006</v>
          </cell>
          <cell r="Z198">
            <v>82.4</v>
          </cell>
          <cell r="AA198">
            <v>83.9</v>
          </cell>
          <cell r="AB198">
            <v>85.4</v>
          </cell>
          <cell r="AC198">
            <v>86.9</v>
          </cell>
          <cell r="AD198">
            <v>88.4</v>
          </cell>
        </row>
        <row r="199">
          <cell r="D199" t="str">
            <v>Prior to Feb 2002</v>
          </cell>
          <cell r="J199">
            <v>66.400000000000006</v>
          </cell>
          <cell r="K199">
            <v>66.849999999999994</v>
          </cell>
          <cell r="L199">
            <v>67.5</v>
          </cell>
          <cell r="M199">
            <v>68</v>
          </cell>
          <cell r="N199">
            <v>68.62</v>
          </cell>
          <cell r="O199">
            <v>69.83</v>
          </cell>
          <cell r="P199">
            <v>71.64</v>
          </cell>
          <cell r="Q199">
            <v>73.400000000000006</v>
          </cell>
          <cell r="R199">
            <v>73.8</v>
          </cell>
          <cell r="S199">
            <v>75.2</v>
          </cell>
          <cell r="T199">
            <v>76.5</v>
          </cell>
          <cell r="U199">
            <v>76.5</v>
          </cell>
          <cell r="V199">
            <v>76.5</v>
          </cell>
          <cell r="W199">
            <v>77.8</v>
          </cell>
          <cell r="X199">
            <v>79.3</v>
          </cell>
          <cell r="Y199">
            <v>81</v>
          </cell>
          <cell r="Z199">
            <v>82.7</v>
          </cell>
          <cell r="AA199">
            <v>84.4</v>
          </cell>
          <cell r="AB199">
            <v>86.100000000000009</v>
          </cell>
          <cell r="AC199">
            <v>87.800000000000011</v>
          </cell>
          <cell r="AD199">
            <v>89.5</v>
          </cell>
        </row>
        <row r="200">
          <cell r="D200" t="str">
            <v>Jun 2001 Long Term</v>
          </cell>
          <cell r="R200">
            <v>74</v>
          </cell>
          <cell r="S200">
            <v>75.3</v>
          </cell>
          <cell r="T200">
            <v>76</v>
          </cell>
          <cell r="U200">
            <v>77.400000000000006</v>
          </cell>
          <cell r="V200">
            <v>78.8</v>
          </cell>
          <cell r="W200">
            <v>80.5</v>
          </cell>
          <cell r="X200">
            <v>82.2</v>
          </cell>
          <cell r="Y200">
            <v>83.9</v>
          </cell>
          <cell r="Z200">
            <v>85.6</v>
          </cell>
          <cell r="AA200">
            <v>87.3</v>
          </cell>
          <cell r="AB200">
            <v>89.1</v>
          </cell>
          <cell r="AC200">
            <v>90.9</v>
          </cell>
          <cell r="AD200">
            <v>92.7</v>
          </cell>
        </row>
        <row r="202">
          <cell r="D202" t="str">
            <v>Non OPEC excl FSU</v>
          </cell>
          <cell r="E202">
            <v>29.1</v>
          </cell>
          <cell r="F202">
            <v>28.999999999999996</v>
          </cell>
          <cell r="G202">
            <v>29.200000000000003</v>
          </cell>
          <cell r="H202">
            <v>29.6</v>
          </cell>
          <cell r="I202">
            <v>29.099999999999998</v>
          </cell>
          <cell r="J202">
            <v>29.700000000000003</v>
          </cell>
          <cell r="K202">
            <v>30.4</v>
          </cell>
          <cell r="L202">
            <v>30.9</v>
          </cell>
          <cell r="M202">
            <v>31.4</v>
          </cell>
          <cell r="N202">
            <v>32.799999999999997</v>
          </cell>
          <cell r="O202">
            <v>34</v>
          </cell>
          <cell r="P202">
            <v>35.099999999999994</v>
          </cell>
          <cell r="Q202">
            <v>35.6</v>
          </cell>
          <cell r="R202">
            <v>35.9</v>
          </cell>
          <cell r="S202">
            <v>35.6</v>
          </cell>
          <cell r="T202">
            <v>36.4</v>
          </cell>
          <cell r="U202">
            <v>36.5</v>
          </cell>
          <cell r="V202">
            <v>37.099999999999994</v>
          </cell>
          <cell r="W202">
            <v>36.700000000000003</v>
          </cell>
          <cell r="X202">
            <v>36.900000000000006</v>
          </cell>
          <cell r="Y202">
            <v>36.6</v>
          </cell>
          <cell r="Z202">
            <v>37.6</v>
          </cell>
          <cell r="AA202">
            <v>38</v>
          </cell>
          <cell r="AB202">
            <v>38.200000000000003</v>
          </cell>
          <cell r="AC202">
            <v>38.4</v>
          </cell>
          <cell r="AD202">
            <v>38.599999999999994</v>
          </cell>
        </row>
        <row r="204">
          <cell r="D204">
            <v>39393.745037384258</v>
          </cell>
          <cell r="X204">
            <v>53.70000000000001</v>
          </cell>
          <cell r="Y204">
            <v>54.4</v>
          </cell>
          <cell r="Z204">
            <v>56.099999999999994</v>
          </cell>
          <cell r="AA204">
            <v>57.199999999999989</v>
          </cell>
          <cell r="AB204">
            <v>58.3</v>
          </cell>
          <cell r="AC204">
            <v>59.500000000000014</v>
          </cell>
        </row>
        <row r="207">
          <cell r="D207" t="str">
            <v>OPEC Crude Production</v>
          </cell>
        </row>
        <row r="208">
          <cell r="D208" t="str">
            <v>BASED ON CURRENT QUOTA ALLOCATIONS</v>
          </cell>
          <cell r="Z208" t="str">
            <v>Based On Current Quota Allocations - Before PEL 'Adjustments'</v>
          </cell>
        </row>
        <row r="209">
          <cell r="D209" t="str">
            <v>000 b/d</v>
          </cell>
        </row>
        <row r="210">
          <cell r="E210">
            <v>1985</v>
          </cell>
          <cell r="F210">
            <v>1986</v>
          </cell>
          <cell r="G210">
            <v>1987</v>
          </cell>
          <cell r="H210">
            <v>1988</v>
          </cell>
          <cell r="I210">
            <v>1989</v>
          </cell>
          <cell r="J210">
            <v>1990</v>
          </cell>
          <cell r="K210">
            <v>1991</v>
          </cell>
          <cell r="L210">
            <v>1992</v>
          </cell>
          <cell r="M210">
            <v>1993</v>
          </cell>
          <cell r="N210">
            <v>1994</v>
          </cell>
          <cell r="O210">
            <v>1995</v>
          </cell>
          <cell r="P210">
            <v>1996</v>
          </cell>
          <cell r="Q210">
            <v>1997</v>
          </cell>
          <cell r="R210">
            <v>1998</v>
          </cell>
          <cell r="S210">
            <v>1999</v>
          </cell>
          <cell r="T210">
            <v>2000</v>
          </cell>
          <cell r="U210">
            <v>2001</v>
          </cell>
          <cell r="V210">
            <v>2002</v>
          </cell>
          <cell r="W210">
            <v>2003</v>
          </cell>
          <cell r="X210">
            <v>2004</v>
          </cell>
          <cell r="Y210">
            <v>2005</v>
          </cell>
          <cell r="Z210">
            <v>2006</v>
          </cell>
          <cell r="AA210">
            <v>2007</v>
          </cell>
          <cell r="AB210">
            <v>2008</v>
          </cell>
          <cell r="AC210">
            <v>2009</v>
          </cell>
          <cell r="AD210">
            <v>2010</v>
          </cell>
        </row>
        <row r="212">
          <cell r="D212" t="str">
            <v>Saudi Arabia</v>
          </cell>
          <cell r="E212">
            <v>3450</v>
          </cell>
          <cell r="F212">
            <v>5050</v>
          </cell>
          <cell r="G212">
            <v>4240</v>
          </cell>
          <cell r="H212">
            <v>5090</v>
          </cell>
          <cell r="I212">
            <v>5160</v>
          </cell>
          <cell r="J212">
            <v>6385</v>
          </cell>
          <cell r="K212">
            <v>8225</v>
          </cell>
          <cell r="L212">
            <v>8330</v>
          </cell>
          <cell r="M212">
            <v>8100</v>
          </cell>
          <cell r="N212">
            <v>8030</v>
          </cell>
          <cell r="O212">
            <v>8045</v>
          </cell>
          <cell r="P212">
            <v>8150</v>
          </cell>
          <cell r="Q212">
            <v>8175</v>
          </cell>
          <cell r="R212">
            <v>8320</v>
          </cell>
          <cell r="S212">
            <v>7695</v>
          </cell>
          <cell r="T212">
            <v>8310</v>
          </cell>
          <cell r="U212">
            <v>8010</v>
          </cell>
          <cell r="V212">
            <v>7600</v>
          </cell>
          <cell r="W212">
            <v>8775</v>
          </cell>
          <cell r="X212">
            <v>9020</v>
          </cell>
          <cell r="Y212">
            <v>9425</v>
          </cell>
          <cell r="Z212">
            <v>9135</v>
          </cell>
          <cell r="AA212">
            <v>9230</v>
          </cell>
          <cell r="AB212">
            <v>9425</v>
          </cell>
          <cell r="AC212">
            <v>9555</v>
          </cell>
          <cell r="AD212">
            <v>9720</v>
          </cell>
        </row>
        <row r="213">
          <cell r="D213" t="str">
            <v>Iran</v>
          </cell>
          <cell r="E213">
            <v>2225</v>
          </cell>
          <cell r="F213">
            <v>1875</v>
          </cell>
          <cell r="G213">
            <v>2240</v>
          </cell>
          <cell r="H213">
            <v>2260</v>
          </cell>
          <cell r="I213">
            <v>2900</v>
          </cell>
          <cell r="J213">
            <v>3115</v>
          </cell>
          <cell r="K213">
            <v>3260</v>
          </cell>
          <cell r="L213">
            <v>3415</v>
          </cell>
          <cell r="M213">
            <v>3600</v>
          </cell>
          <cell r="N213">
            <v>3580</v>
          </cell>
          <cell r="O213">
            <v>3590</v>
          </cell>
          <cell r="P213">
            <v>3655</v>
          </cell>
          <cell r="Q213">
            <v>3640</v>
          </cell>
          <cell r="R213">
            <v>3585</v>
          </cell>
          <cell r="S213">
            <v>3500</v>
          </cell>
          <cell r="T213">
            <v>3680</v>
          </cell>
          <cell r="U213">
            <v>3660</v>
          </cell>
          <cell r="V213">
            <v>3405</v>
          </cell>
          <cell r="W213">
            <v>3750</v>
          </cell>
          <cell r="X213">
            <v>3955</v>
          </cell>
          <cell r="Y213">
            <v>3910</v>
          </cell>
          <cell r="Z213">
            <v>4125</v>
          </cell>
          <cell r="AA213">
            <v>4170</v>
          </cell>
          <cell r="AB213">
            <v>4255</v>
          </cell>
          <cell r="AC213">
            <v>4315</v>
          </cell>
          <cell r="AD213">
            <v>4390</v>
          </cell>
        </row>
        <row r="214">
          <cell r="D214" t="str">
            <v>Iraq</v>
          </cell>
          <cell r="E214">
            <v>1400</v>
          </cell>
          <cell r="F214">
            <v>1875</v>
          </cell>
          <cell r="G214">
            <v>2200</v>
          </cell>
          <cell r="H214">
            <v>2620</v>
          </cell>
          <cell r="I214">
            <v>2775</v>
          </cell>
          <cell r="J214">
            <v>2000</v>
          </cell>
          <cell r="K214">
            <v>285</v>
          </cell>
          <cell r="L214">
            <v>450</v>
          </cell>
          <cell r="M214">
            <v>485</v>
          </cell>
          <cell r="N214">
            <v>500</v>
          </cell>
          <cell r="O214">
            <v>640</v>
          </cell>
          <cell r="P214">
            <v>670</v>
          </cell>
          <cell r="Q214">
            <v>1220</v>
          </cell>
          <cell r="R214">
            <v>2110</v>
          </cell>
          <cell r="S214">
            <v>2515</v>
          </cell>
          <cell r="T214">
            <v>2515</v>
          </cell>
          <cell r="U214">
            <v>2350</v>
          </cell>
          <cell r="V214">
            <v>1990</v>
          </cell>
          <cell r="W214">
            <v>1335</v>
          </cell>
          <cell r="X214">
            <v>2040</v>
          </cell>
          <cell r="Y214">
            <v>1855</v>
          </cell>
          <cell r="Z214">
            <v>2100</v>
          </cell>
          <cell r="AA214">
            <v>2300</v>
          </cell>
          <cell r="AB214">
            <v>2300</v>
          </cell>
          <cell r="AC214">
            <v>2300</v>
          </cell>
          <cell r="AD214">
            <v>2300</v>
          </cell>
        </row>
        <row r="215">
          <cell r="D215" t="str">
            <v>Kuwait</v>
          </cell>
          <cell r="E215">
            <v>1050</v>
          </cell>
          <cell r="F215">
            <v>1500</v>
          </cell>
          <cell r="G215">
            <v>1250</v>
          </cell>
          <cell r="H215">
            <v>1390</v>
          </cell>
          <cell r="I215">
            <v>1685</v>
          </cell>
          <cell r="J215">
            <v>1110</v>
          </cell>
          <cell r="K215">
            <v>185</v>
          </cell>
          <cell r="L215">
            <v>1055</v>
          </cell>
          <cell r="M215">
            <v>1830</v>
          </cell>
          <cell r="N215">
            <v>2000</v>
          </cell>
          <cell r="O215">
            <v>2005</v>
          </cell>
          <cell r="P215">
            <v>2050</v>
          </cell>
          <cell r="Q215">
            <v>2085</v>
          </cell>
          <cell r="R215">
            <v>2075</v>
          </cell>
          <cell r="S215">
            <v>1895</v>
          </cell>
          <cell r="T215">
            <v>2095</v>
          </cell>
          <cell r="U215">
            <v>2020</v>
          </cell>
          <cell r="V215">
            <v>1895</v>
          </cell>
          <cell r="W215">
            <v>2200</v>
          </cell>
          <cell r="X215">
            <v>2330</v>
          </cell>
          <cell r="Y215">
            <v>2520</v>
          </cell>
          <cell r="Z215">
            <v>2255</v>
          </cell>
          <cell r="AA215">
            <v>2280</v>
          </cell>
          <cell r="AB215">
            <v>2325</v>
          </cell>
          <cell r="AC215">
            <v>2360</v>
          </cell>
          <cell r="AD215">
            <v>2400</v>
          </cell>
        </row>
        <row r="216">
          <cell r="D216" t="str">
            <v>UAE</v>
          </cell>
          <cell r="E216">
            <v>1125</v>
          </cell>
          <cell r="F216">
            <v>1325</v>
          </cell>
          <cell r="G216">
            <v>1410</v>
          </cell>
          <cell r="H216">
            <v>1460</v>
          </cell>
          <cell r="I216">
            <v>1810</v>
          </cell>
          <cell r="J216">
            <v>2070</v>
          </cell>
          <cell r="K216">
            <v>2380</v>
          </cell>
          <cell r="L216">
            <v>2295</v>
          </cell>
          <cell r="M216">
            <v>2190</v>
          </cell>
          <cell r="N216">
            <v>2185</v>
          </cell>
          <cell r="O216">
            <v>2165</v>
          </cell>
          <cell r="P216">
            <v>2195</v>
          </cell>
          <cell r="Q216">
            <v>2260</v>
          </cell>
          <cell r="R216">
            <v>2250</v>
          </cell>
          <cell r="S216">
            <v>2080</v>
          </cell>
          <cell r="T216">
            <v>2250</v>
          </cell>
          <cell r="U216">
            <v>2155</v>
          </cell>
          <cell r="V216">
            <v>1980</v>
          </cell>
          <cell r="W216">
            <v>2225</v>
          </cell>
          <cell r="X216">
            <v>2350</v>
          </cell>
          <cell r="Y216">
            <v>2435</v>
          </cell>
          <cell r="Z216">
            <v>2450</v>
          </cell>
          <cell r="AA216">
            <v>2480</v>
          </cell>
          <cell r="AB216">
            <v>2530</v>
          </cell>
          <cell r="AC216">
            <v>2565</v>
          </cell>
          <cell r="AD216">
            <v>2610</v>
          </cell>
        </row>
        <row r="217">
          <cell r="D217" t="str">
            <v>Qatar</v>
          </cell>
          <cell r="E217">
            <v>300</v>
          </cell>
          <cell r="F217">
            <v>325</v>
          </cell>
          <cell r="G217">
            <v>320</v>
          </cell>
          <cell r="H217">
            <v>320</v>
          </cell>
          <cell r="I217">
            <v>380</v>
          </cell>
          <cell r="J217">
            <v>400</v>
          </cell>
          <cell r="K217">
            <v>400</v>
          </cell>
          <cell r="L217">
            <v>395</v>
          </cell>
          <cell r="M217">
            <v>405</v>
          </cell>
          <cell r="N217">
            <v>400</v>
          </cell>
          <cell r="O217">
            <v>400</v>
          </cell>
          <cell r="P217">
            <v>480</v>
          </cell>
          <cell r="Q217">
            <v>610</v>
          </cell>
          <cell r="R217">
            <v>665</v>
          </cell>
          <cell r="S217">
            <v>655</v>
          </cell>
          <cell r="T217">
            <v>700</v>
          </cell>
          <cell r="U217">
            <v>675</v>
          </cell>
          <cell r="V217">
            <v>645</v>
          </cell>
          <cell r="W217">
            <v>745</v>
          </cell>
          <cell r="X217">
            <v>775</v>
          </cell>
          <cell r="Y217">
            <v>795</v>
          </cell>
          <cell r="Z217">
            <v>730</v>
          </cell>
          <cell r="AA217">
            <v>735</v>
          </cell>
          <cell r="AB217">
            <v>750</v>
          </cell>
          <cell r="AC217">
            <v>760</v>
          </cell>
          <cell r="AD217">
            <v>775</v>
          </cell>
        </row>
        <row r="218">
          <cell r="D218" t="str">
            <v>Total Middle East</v>
          </cell>
          <cell r="E218">
            <v>9550</v>
          </cell>
          <cell r="F218">
            <v>11950</v>
          </cell>
          <cell r="G218">
            <v>11660</v>
          </cell>
          <cell r="H218">
            <v>13140</v>
          </cell>
          <cell r="I218">
            <v>14710</v>
          </cell>
          <cell r="J218">
            <v>15080</v>
          </cell>
          <cell r="K218">
            <v>14735</v>
          </cell>
          <cell r="L218">
            <v>15940</v>
          </cell>
          <cell r="M218">
            <v>16610</v>
          </cell>
          <cell r="N218">
            <v>16695</v>
          </cell>
          <cell r="O218">
            <v>16845</v>
          </cell>
          <cell r="P218">
            <v>17200</v>
          </cell>
          <cell r="Q218">
            <v>17990</v>
          </cell>
          <cell r="R218">
            <v>19005</v>
          </cell>
          <cell r="S218">
            <v>18340</v>
          </cell>
          <cell r="T218">
            <v>19550</v>
          </cell>
          <cell r="U218">
            <v>18870</v>
          </cell>
          <cell r="V218">
            <v>17515</v>
          </cell>
          <cell r="W218">
            <v>19030</v>
          </cell>
          <cell r="X218">
            <v>20470</v>
          </cell>
          <cell r="Y218">
            <v>20940</v>
          </cell>
          <cell r="Z218">
            <v>20795</v>
          </cell>
          <cell r="AA218">
            <v>21195</v>
          </cell>
          <cell r="AB218">
            <v>21585</v>
          </cell>
          <cell r="AC218">
            <v>21855</v>
          </cell>
          <cell r="AD218">
            <v>22195</v>
          </cell>
        </row>
        <row r="220">
          <cell r="D220" t="str">
            <v>Algeria</v>
          </cell>
          <cell r="E220">
            <v>725</v>
          </cell>
          <cell r="F220">
            <v>675</v>
          </cell>
          <cell r="G220">
            <v>660</v>
          </cell>
          <cell r="H220">
            <v>670</v>
          </cell>
          <cell r="I220">
            <v>700</v>
          </cell>
          <cell r="J220">
            <v>800</v>
          </cell>
          <cell r="K220">
            <v>800</v>
          </cell>
          <cell r="L220">
            <v>775</v>
          </cell>
          <cell r="M220">
            <v>750</v>
          </cell>
          <cell r="N220">
            <v>750</v>
          </cell>
          <cell r="O220">
            <v>765</v>
          </cell>
          <cell r="P220">
            <v>820</v>
          </cell>
          <cell r="Q220">
            <v>850</v>
          </cell>
          <cell r="R220">
            <v>825</v>
          </cell>
          <cell r="S220">
            <v>765</v>
          </cell>
          <cell r="T220">
            <v>815</v>
          </cell>
          <cell r="U220">
            <v>820</v>
          </cell>
          <cell r="V220">
            <v>865</v>
          </cell>
          <cell r="W220">
            <v>1125</v>
          </cell>
          <cell r="X220">
            <v>1220</v>
          </cell>
          <cell r="Y220">
            <v>1345</v>
          </cell>
          <cell r="Z220">
            <v>895</v>
          </cell>
          <cell r="AA220">
            <v>905</v>
          </cell>
          <cell r="AB220">
            <v>925</v>
          </cell>
          <cell r="AC220">
            <v>940</v>
          </cell>
          <cell r="AD220">
            <v>955</v>
          </cell>
        </row>
        <row r="221">
          <cell r="D221" t="str">
            <v>Libya</v>
          </cell>
          <cell r="E221">
            <v>1025</v>
          </cell>
          <cell r="F221">
            <v>1025</v>
          </cell>
          <cell r="G221">
            <v>970</v>
          </cell>
          <cell r="H221">
            <v>1000</v>
          </cell>
          <cell r="I221">
            <v>1100</v>
          </cell>
          <cell r="J221">
            <v>1360</v>
          </cell>
          <cell r="K221">
            <v>1500</v>
          </cell>
          <cell r="L221">
            <v>1480</v>
          </cell>
          <cell r="M221">
            <v>1385</v>
          </cell>
          <cell r="N221">
            <v>1390</v>
          </cell>
          <cell r="O221">
            <v>1395</v>
          </cell>
          <cell r="P221">
            <v>1400</v>
          </cell>
          <cell r="Q221">
            <v>1435</v>
          </cell>
          <cell r="R221">
            <v>1385</v>
          </cell>
          <cell r="S221">
            <v>1330</v>
          </cell>
          <cell r="T221">
            <v>1415</v>
          </cell>
          <cell r="U221">
            <v>1365</v>
          </cell>
          <cell r="V221">
            <v>1320</v>
          </cell>
          <cell r="W221">
            <v>1425</v>
          </cell>
          <cell r="X221">
            <v>1545</v>
          </cell>
          <cell r="Y221">
            <v>1645</v>
          </cell>
          <cell r="Z221">
            <v>1505</v>
          </cell>
          <cell r="AA221">
            <v>1520</v>
          </cell>
          <cell r="AB221">
            <v>1550</v>
          </cell>
          <cell r="AC221">
            <v>1575</v>
          </cell>
          <cell r="AD221">
            <v>1600</v>
          </cell>
        </row>
        <row r="222">
          <cell r="D222" t="str">
            <v>Nigeria</v>
          </cell>
          <cell r="E222">
            <v>1475</v>
          </cell>
          <cell r="F222">
            <v>1475</v>
          </cell>
          <cell r="G222">
            <v>1300</v>
          </cell>
          <cell r="H222">
            <v>1420</v>
          </cell>
          <cell r="I222">
            <v>1665</v>
          </cell>
          <cell r="J222">
            <v>1760</v>
          </cell>
          <cell r="K222">
            <v>1890</v>
          </cell>
          <cell r="L222">
            <v>1890</v>
          </cell>
          <cell r="M222">
            <v>1915</v>
          </cell>
          <cell r="N222">
            <v>1870</v>
          </cell>
          <cell r="O222">
            <v>1855</v>
          </cell>
          <cell r="P222">
            <v>2050</v>
          </cell>
          <cell r="Q222">
            <v>2235</v>
          </cell>
          <cell r="R222">
            <v>2085</v>
          </cell>
          <cell r="S222">
            <v>1990</v>
          </cell>
          <cell r="T222">
            <v>2035</v>
          </cell>
          <cell r="U222">
            <v>2085</v>
          </cell>
          <cell r="V222">
            <v>1970</v>
          </cell>
          <cell r="W222">
            <v>2120</v>
          </cell>
          <cell r="X222">
            <v>2350</v>
          </cell>
          <cell r="Y222">
            <v>2420</v>
          </cell>
          <cell r="Z222">
            <v>2315</v>
          </cell>
          <cell r="AA222">
            <v>2340</v>
          </cell>
          <cell r="AB222">
            <v>2390</v>
          </cell>
          <cell r="AC222">
            <v>2420</v>
          </cell>
          <cell r="AD222">
            <v>2465</v>
          </cell>
        </row>
        <row r="223">
          <cell r="D223" t="str">
            <v>Indonesia</v>
          </cell>
          <cell r="E223">
            <v>1175</v>
          </cell>
          <cell r="F223">
            <v>1250</v>
          </cell>
          <cell r="G223">
            <v>1160</v>
          </cell>
          <cell r="H223">
            <v>1180</v>
          </cell>
          <cell r="I223">
            <v>1235</v>
          </cell>
          <cell r="J223">
            <v>1310</v>
          </cell>
          <cell r="K223">
            <v>1460</v>
          </cell>
          <cell r="L223">
            <v>1385</v>
          </cell>
          <cell r="M223">
            <v>1325</v>
          </cell>
          <cell r="N223">
            <v>1320</v>
          </cell>
          <cell r="O223">
            <v>1335</v>
          </cell>
          <cell r="P223">
            <v>1375</v>
          </cell>
          <cell r="Q223">
            <v>1390</v>
          </cell>
          <cell r="R223">
            <v>1345</v>
          </cell>
          <cell r="S223">
            <v>1305</v>
          </cell>
          <cell r="T223">
            <v>1300</v>
          </cell>
          <cell r="U223">
            <v>1215</v>
          </cell>
          <cell r="V223">
            <v>1130</v>
          </cell>
          <cell r="W223">
            <v>1025</v>
          </cell>
          <cell r="X223">
            <v>965</v>
          </cell>
          <cell r="Y223">
            <v>940</v>
          </cell>
          <cell r="Z223">
            <v>1455</v>
          </cell>
          <cell r="AA223">
            <v>1470</v>
          </cell>
          <cell r="AB223">
            <v>1505</v>
          </cell>
          <cell r="AC223">
            <v>1525</v>
          </cell>
          <cell r="AD223">
            <v>1550</v>
          </cell>
        </row>
        <row r="224">
          <cell r="D224" t="str">
            <v>Venezuela</v>
          </cell>
          <cell r="E224">
            <v>1550</v>
          </cell>
          <cell r="F224">
            <v>1650</v>
          </cell>
          <cell r="G224">
            <v>1650</v>
          </cell>
          <cell r="H224">
            <v>1660</v>
          </cell>
          <cell r="I224">
            <v>1695</v>
          </cell>
          <cell r="J224">
            <v>2085</v>
          </cell>
          <cell r="K224">
            <v>2325</v>
          </cell>
          <cell r="L224">
            <v>2285</v>
          </cell>
          <cell r="M224">
            <v>2310</v>
          </cell>
          <cell r="N224">
            <v>2455</v>
          </cell>
          <cell r="O224">
            <v>2665</v>
          </cell>
          <cell r="P224">
            <v>2990</v>
          </cell>
          <cell r="Q224">
            <v>3250</v>
          </cell>
          <cell r="R224">
            <v>3140</v>
          </cell>
          <cell r="S224">
            <v>2785</v>
          </cell>
          <cell r="T224">
            <v>2900</v>
          </cell>
          <cell r="U224">
            <v>2825</v>
          </cell>
          <cell r="V224">
            <v>2560</v>
          </cell>
          <cell r="W224">
            <v>2325</v>
          </cell>
          <cell r="X224">
            <v>2595</v>
          </cell>
          <cell r="Y224">
            <v>2645</v>
          </cell>
          <cell r="Z224">
            <v>3235</v>
          </cell>
          <cell r="AA224">
            <v>3270</v>
          </cell>
          <cell r="AB224">
            <v>3335</v>
          </cell>
          <cell r="AC224">
            <v>3385</v>
          </cell>
          <cell r="AD224">
            <v>3440</v>
          </cell>
        </row>
        <row r="226">
          <cell r="D226" t="str">
            <v>Total OPEC</v>
          </cell>
          <cell r="E226">
            <v>15500</v>
          </cell>
          <cell r="F226">
            <v>18025</v>
          </cell>
          <cell r="G226">
            <v>17400</v>
          </cell>
          <cell r="H226">
            <v>19070</v>
          </cell>
          <cell r="I226">
            <v>21105</v>
          </cell>
          <cell r="J226">
            <v>22395</v>
          </cell>
          <cell r="K226">
            <v>22710</v>
          </cell>
          <cell r="L226">
            <v>23755</v>
          </cell>
          <cell r="M226">
            <v>24295</v>
          </cell>
          <cell r="N226">
            <v>24480</v>
          </cell>
          <cell r="O226">
            <v>24860</v>
          </cell>
          <cell r="P226">
            <v>25835</v>
          </cell>
          <cell r="Q226">
            <v>27150</v>
          </cell>
          <cell r="R226">
            <v>27785</v>
          </cell>
          <cell r="S226">
            <v>26515</v>
          </cell>
          <cell r="T226">
            <v>28015</v>
          </cell>
          <cell r="U226">
            <v>27180</v>
          </cell>
          <cell r="V226">
            <v>25360</v>
          </cell>
          <cell r="W226">
            <v>27050</v>
          </cell>
          <cell r="X226">
            <v>29145</v>
          </cell>
          <cell r="Y226">
            <v>29935</v>
          </cell>
          <cell r="Z226">
            <v>30200</v>
          </cell>
          <cell r="AA226">
            <v>30700</v>
          </cell>
          <cell r="AB226">
            <v>31290</v>
          </cell>
          <cell r="AC226">
            <v>31700</v>
          </cell>
          <cell r="AD226">
            <v>32205</v>
          </cell>
        </row>
        <row r="231">
          <cell r="D231" t="str">
            <v>OPEC Crude Production</v>
          </cell>
        </row>
        <row r="232">
          <cell r="D232" t="str">
            <v>BASED ON CURRENT QUOTA ALLOCATIONS</v>
          </cell>
        </row>
        <row r="233">
          <cell r="D233" t="str">
            <v>million b/d</v>
          </cell>
          <cell r="E233">
            <v>1985</v>
          </cell>
          <cell r="F233">
            <v>1986</v>
          </cell>
          <cell r="G233">
            <v>1987</v>
          </cell>
          <cell r="H233">
            <v>1988</v>
          </cell>
          <cell r="I233">
            <v>1989</v>
          </cell>
          <cell r="J233">
            <v>1990</v>
          </cell>
          <cell r="K233">
            <v>1991</v>
          </cell>
          <cell r="L233">
            <v>1992</v>
          </cell>
          <cell r="M233">
            <v>1993</v>
          </cell>
          <cell r="N233">
            <v>1994</v>
          </cell>
          <cell r="O233">
            <v>1995</v>
          </cell>
          <cell r="P233">
            <v>1996</v>
          </cell>
          <cell r="Q233">
            <v>1997</v>
          </cell>
          <cell r="R233">
            <v>1998</v>
          </cell>
          <cell r="S233">
            <v>1999</v>
          </cell>
          <cell r="T233">
            <v>2000</v>
          </cell>
          <cell r="U233">
            <v>2001</v>
          </cell>
          <cell r="V233">
            <v>2002</v>
          </cell>
          <cell r="W233">
            <v>2003</v>
          </cell>
          <cell r="X233">
            <v>2004</v>
          </cell>
          <cell r="Y233">
            <v>2005</v>
          </cell>
          <cell r="Z233">
            <v>2006</v>
          </cell>
          <cell r="AA233">
            <v>2007</v>
          </cell>
          <cell r="AB233">
            <v>2008</v>
          </cell>
          <cell r="AC233">
            <v>2009</v>
          </cell>
          <cell r="AD233">
            <v>2010</v>
          </cell>
        </row>
        <row r="235">
          <cell r="D235" t="str">
            <v>Saudi Arabia</v>
          </cell>
          <cell r="E235">
            <v>3.3999999999999995</v>
          </cell>
          <cell r="F235">
            <v>4.9000000000000012</v>
          </cell>
          <cell r="G235">
            <v>4.0999999999999988</v>
          </cell>
          <cell r="H235">
            <v>5</v>
          </cell>
          <cell r="I235">
            <v>5.1000000000000014</v>
          </cell>
          <cell r="J235">
            <v>6.2999999999999989</v>
          </cell>
          <cell r="K235">
            <v>8.1</v>
          </cell>
          <cell r="L235">
            <v>8.2000000000000028</v>
          </cell>
          <cell r="M235">
            <v>8.1000000000000014</v>
          </cell>
          <cell r="N235">
            <v>7.9</v>
          </cell>
          <cell r="O235">
            <v>7.9999999999999964</v>
          </cell>
          <cell r="P235">
            <v>7.9000000000000021</v>
          </cell>
          <cell r="Q235">
            <v>8.2000000000000011</v>
          </cell>
          <cell r="R235">
            <v>8.3000000000000007</v>
          </cell>
          <cell r="S235">
            <v>7.6000000000000014</v>
          </cell>
          <cell r="T235">
            <v>8.3000000000000007</v>
          </cell>
          <cell r="U235">
            <v>7.8999999999999986</v>
          </cell>
          <cell r="V235">
            <v>7.6</v>
          </cell>
          <cell r="W235">
            <v>9.0000000000000036</v>
          </cell>
          <cell r="X235">
            <v>8.9</v>
          </cell>
          <cell r="Y235">
            <v>9.5999999999999961</v>
          </cell>
          <cell r="Z235">
            <v>9.1000000000000014</v>
          </cell>
          <cell r="AA235">
            <v>9.1999999999999993</v>
          </cell>
          <cell r="AB235">
            <v>9.4000000000000021</v>
          </cell>
          <cell r="AC235">
            <v>9.4999999999999982</v>
          </cell>
          <cell r="AD235">
            <v>9.6000000000000014</v>
          </cell>
        </row>
        <row r="236">
          <cell r="D236" t="str">
            <v>Iran</v>
          </cell>
          <cell r="E236">
            <v>2.2000000000000002</v>
          </cell>
          <cell r="F236">
            <v>1.9</v>
          </cell>
          <cell r="G236">
            <v>2.2000000000000002</v>
          </cell>
          <cell r="H236">
            <v>2.2999999999999998</v>
          </cell>
          <cell r="I236">
            <v>2.9</v>
          </cell>
          <cell r="J236">
            <v>3.1</v>
          </cell>
          <cell r="K236">
            <v>3.3</v>
          </cell>
          <cell r="L236">
            <v>3.4</v>
          </cell>
          <cell r="M236">
            <v>3.6</v>
          </cell>
          <cell r="N236">
            <v>3.6</v>
          </cell>
          <cell r="O236">
            <v>3.6</v>
          </cell>
          <cell r="P236">
            <v>3.7</v>
          </cell>
          <cell r="Q236">
            <v>3.6</v>
          </cell>
          <cell r="R236">
            <v>3.6</v>
          </cell>
          <cell r="S236">
            <v>3.5</v>
          </cell>
          <cell r="T236">
            <v>3.7</v>
          </cell>
          <cell r="U236">
            <v>3.7</v>
          </cell>
          <cell r="V236">
            <v>3.4</v>
          </cell>
          <cell r="W236">
            <v>3.8</v>
          </cell>
          <cell r="X236">
            <v>4</v>
          </cell>
          <cell r="Y236">
            <v>3.9</v>
          </cell>
          <cell r="Z236">
            <v>4.0999999999999996</v>
          </cell>
          <cell r="AA236">
            <v>4.2</v>
          </cell>
          <cell r="AB236">
            <v>4.3</v>
          </cell>
          <cell r="AC236">
            <v>4.3</v>
          </cell>
          <cell r="AD236">
            <v>4.4000000000000004</v>
          </cell>
        </row>
        <row r="237">
          <cell r="D237" t="str">
            <v>Iraq</v>
          </cell>
          <cell r="E237">
            <v>1.4</v>
          </cell>
          <cell r="F237">
            <v>1.9</v>
          </cell>
          <cell r="G237">
            <v>2.2000000000000002</v>
          </cell>
          <cell r="H237">
            <v>2.6</v>
          </cell>
          <cell r="I237">
            <v>2.8</v>
          </cell>
          <cell r="J237">
            <v>2</v>
          </cell>
          <cell r="K237">
            <v>0.3</v>
          </cell>
          <cell r="L237">
            <v>0.5</v>
          </cell>
          <cell r="M237">
            <v>0.5</v>
          </cell>
          <cell r="N237">
            <v>0.5</v>
          </cell>
          <cell r="O237">
            <v>0.6</v>
          </cell>
          <cell r="P237">
            <v>0.7</v>
          </cell>
          <cell r="Q237">
            <v>1.2</v>
          </cell>
          <cell r="R237">
            <v>2.1</v>
          </cell>
          <cell r="S237">
            <v>2.5</v>
          </cell>
          <cell r="T237">
            <v>2.5</v>
          </cell>
          <cell r="U237">
            <v>2.4</v>
          </cell>
          <cell r="V237">
            <v>2</v>
          </cell>
          <cell r="W237">
            <v>1.3</v>
          </cell>
          <cell r="X237">
            <v>2</v>
          </cell>
          <cell r="Y237">
            <v>1.9</v>
          </cell>
          <cell r="Z237">
            <v>2.1</v>
          </cell>
          <cell r="AA237">
            <v>2.2999999999999998</v>
          </cell>
          <cell r="AB237">
            <v>2.2999999999999998</v>
          </cell>
          <cell r="AC237">
            <v>2.2999999999999998</v>
          </cell>
          <cell r="AD237">
            <v>2.2999999999999998</v>
          </cell>
        </row>
        <row r="238">
          <cell r="D238" t="str">
            <v>Kuwait</v>
          </cell>
          <cell r="E238">
            <v>1.1000000000000001</v>
          </cell>
          <cell r="F238">
            <v>1.5</v>
          </cell>
          <cell r="G238">
            <v>1.3</v>
          </cell>
          <cell r="H238">
            <v>1.4</v>
          </cell>
          <cell r="I238">
            <v>1.7</v>
          </cell>
          <cell r="J238">
            <v>1.1000000000000001</v>
          </cell>
          <cell r="K238">
            <v>0.2</v>
          </cell>
          <cell r="L238">
            <v>1.1000000000000001</v>
          </cell>
          <cell r="M238">
            <v>1.8</v>
          </cell>
          <cell r="N238">
            <v>2</v>
          </cell>
          <cell r="O238">
            <v>2</v>
          </cell>
          <cell r="P238">
            <v>2.1</v>
          </cell>
          <cell r="Q238">
            <v>2.1</v>
          </cell>
          <cell r="R238">
            <v>2.1</v>
          </cell>
          <cell r="S238">
            <v>1.9</v>
          </cell>
          <cell r="T238">
            <v>2.1</v>
          </cell>
          <cell r="U238">
            <v>2</v>
          </cell>
          <cell r="V238">
            <v>1.9</v>
          </cell>
          <cell r="W238">
            <v>2.2000000000000002</v>
          </cell>
          <cell r="X238">
            <v>2.2999999999999998</v>
          </cell>
          <cell r="Y238">
            <v>2.5</v>
          </cell>
          <cell r="Z238">
            <v>2.2999999999999998</v>
          </cell>
          <cell r="AA238">
            <v>2.2999999999999998</v>
          </cell>
          <cell r="AB238">
            <v>2.2999999999999998</v>
          </cell>
          <cell r="AC238">
            <v>2.4</v>
          </cell>
          <cell r="AD238">
            <v>2.4</v>
          </cell>
        </row>
        <row r="239">
          <cell r="D239" t="str">
            <v>UAE</v>
          </cell>
          <cell r="E239">
            <v>1.1000000000000001</v>
          </cell>
          <cell r="F239">
            <v>1.3</v>
          </cell>
          <cell r="G239">
            <v>1.4</v>
          </cell>
          <cell r="H239">
            <v>1.5</v>
          </cell>
          <cell r="I239">
            <v>1.8</v>
          </cell>
          <cell r="J239">
            <v>2.1</v>
          </cell>
          <cell r="K239">
            <v>2.4</v>
          </cell>
          <cell r="L239">
            <v>2.2999999999999998</v>
          </cell>
          <cell r="M239">
            <v>2.2000000000000002</v>
          </cell>
          <cell r="N239">
            <v>2.2000000000000002</v>
          </cell>
          <cell r="O239">
            <v>2.2000000000000002</v>
          </cell>
          <cell r="P239">
            <v>2.2000000000000002</v>
          </cell>
          <cell r="Q239">
            <v>2.2999999999999998</v>
          </cell>
          <cell r="R239">
            <v>2.2999999999999998</v>
          </cell>
          <cell r="S239">
            <v>2.1</v>
          </cell>
          <cell r="T239">
            <v>2.2999999999999998</v>
          </cell>
          <cell r="U239">
            <v>2.2000000000000002</v>
          </cell>
          <cell r="V239">
            <v>2</v>
          </cell>
          <cell r="W239">
            <v>2.2000000000000002</v>
          </cell>
          <cell r="X239">
            <v>2.4</v>
          </cell>
          <cell r="Y239">
            <v>2.4</v>
          </cell>
          <cell r="Z239">
            <v>2.5</v>
          </cell>
          <cell r="AA239">
            <v>2.5</v>
          </cell>
          <cell r="AB239">
            <v>2.5</v>
          </cell>
          <cell r="AC239">
            <v>2.6</v>
          </cell>
          <cell r="AD239">
            <v>2.6</v>
          </cell>
        </row>
        <row r="240">
          <cell r="D240" t="str">
            <v>Qatar</v>
          </cell>
          <cell r="E240">
            <v>0.3</v>
          </cell>
          <cell r="F240">
            <v>0.3</v>
          </cell>
          <cell r="G240">
            <v>0.3</v>
          </cell>
          <cell r="H240">
            <v>0.3</v>
          </cell>
          <cell r="I240">
            <v>0.4</v>
          </cell>
          <cell r="J240">
            <v>0.4</v>
          </cell>
          <cell r="K240">
            <v>0.4</v>
          </cell>
          <cell r="L240">
            <v>0.4</v>
          </cell>
          <cell r="M240">
            <v>0.4</v>
          </cell>
          <cell r="N240">
            <v>0.4</v>
          </cell>
          <cell r="O240">
            <v>0.4</v>
          </cell>
          <cell r="P240">
            <v>0.5</v>
          </cell>
          <cell r="Q240">
            <v>0.6</v>
          </cell>
          <cell r="R240">
            <v>0.7</v>
          </cell>
          <cell r="S240">
            <v>0.7</v>
          </cell>
          <cell r="T240">
            <v>0.7</v>
          </cell>
          <cell r="U240">
            <v>0.7</v>
          </cell>
          <cell r="V240">
            <v>0.6</v>
          </cell>
          <cell r="W240">
            <v>0.7</v>
          </cell>
          <cell r="X240">
            <v>0.8</v>
          </cell>
          <cell r="Y240">
            <v>0.8</v>
          </cell>
          <cell r="Z240">
            <v>0.7</v>
          </cell>
          <cell r="AA240">
            <v>0.7</v>
          </cell>
          <cell r="AB240">
            <v>0.8</v>
          </cell>
          <cell r="AC240">
            <v>0.8</v>
          </cell>
          <cell r="AD240">
            <v>0.8</v>
          </cell>
        </row>
        <row r="241">
          <cell r="D241" t="str">
            <v>Total Middle East</v>
          </cell>
          <cell r="E241">
            <v>9.5</v>
          </cell>
          <cell r="F241">
            <v>11.8</v>
          </cell>
          <cell r="G241">
            <v>11.499999999999998</v>
          </cell>
          <cell r="H241">
            <v>13.100000000000001</v>
          </cell>
          <cell r="I241">
            <v>14.700000000000001</v>
          </cell>
          <cell r="J241">
            <v>14.999999999999998</v>
          </cell>
          <cell r="K241">
            <v>14.7</v>
          </cell>
          <cell r="L241">
            <v>15.900000000000002</v>
          </cell>
          <cell r="M241">
            <v>16.600000000000001</v>
          </cell>
          <cell r="N241">
            <v>16.600000000000001</v>
          </cell>
          <cell r="O241">
            <v>16.799999999999997</v>
          </cell>
          <cell r="P241">
            <v>17.100000000000001</v>
          </cell>
          <cell r="Q241">
            <v>18</v>
          </cell>
          <cell r="R241">
            <v>19.100000000000001</v>
          </cell>
          <cell r="S241">
            <v>18.3</v>
          </cell>
          <cell r="T241">
            <v>19.600000000000001</v>
          </cell>
          <cell r="U241">
            <v>18.899999999999999</v>
          </cell>
          <cell r="V241">
            <v>17.5</v>
          </cell>
          <cell r="W241">
            <v>19.200000000000003</v>
          </cell>
          <cell r="X241">
            <v>20.400000000000002</v>
          </cell>
          <cell r="Y241">
            <v>21.099999999999998</v>
          </cell>
          <cell r="Z241">
            <v>20.8</v>
          </cell>
          <cell r="AA241">
            <v>21.2</v>
          </cell>
          <cell r="AB241">
            <v>21.6</v>
          </cell>
          <cell r="AC241">
            <v>21.9</v>
          </cell>
          <cell r="AD241">
            <v>22.1</v>
          </cell>
        </row>
        <row r="243">
          <cell r="D243" t="str">
            <v>Algeria</v>
          </cell>
          <cell r="E243">
            <v>0.7</v>
          </cell>
          <cell r="F243">
            <v>0.7</v>
          </cell>
          <cell r="G243">
            <v>0.7</v>
          </cell>
          <cell r="H243">
            <v>0.7</v>
          </cell>
          <cell r="I243">
            <v>0.7</v>
          </cell>
          <cell r="J243">
            <v>0.8</v>
          </cell>
          <cell r="K243">
            <v>0.8</v>
          </cell>
          <cell r="L243">
            <v>0.8</v>
          </cell>
          <cell r="M243">
            <v>0.8</v>
          </cell>
          <cell r="N243">
            <v>0.8</v>
          </cell>
          <cell r="O243">
            <v>0.8</v>
          </cell>
          <cell r="P243">
            <v>0.8</v>
          </cell>
          <cell r="Q243">
            <v>0.9</v>
          </cell>
          <cell r="R243">
            <v>0.8</v>
          </cell>
          <cell r="S243">
            <v>0.8</v>
          </cell>
          <cell r="T243">
            <v>0.8</v>
          </cell>
          <cell r="U243">
            <v>0.8</v>
          </cell>
          <cell r="V243">
            <v>0.9</v>
          </cell>
          <cell r="W243">
            <v>1.1000000000000001</v>
          </cell>
          <cell r="X243">
            <v>1.2</v>
          </cell>
          <cell r="Y243">
            <v>1.3</v>
          </cell>
          <cell r="Z243">
            <v>0.9</v>
          </cell>
          <cell r="AA243">
            <v>0.9</v>
          </cell>
          <cell r="AB243">
            <v>0.9</v>
          </cell>
          <cell r="AC243">
            <v>0.9</v>
          </cell>
          <cell r="AD243">
            <v>1</v>
          </cell>
        </row>
        <row r="244">
          <cell r="D244" t="str">
            <v>Libya</v>
          </cell>
          <cell r="E244">
            <v>1</v>
          </cell>
          <cell r="F244">
            <v>1</v>
          </cell>
          <cell r="G244">
            <v>1</v>
          </cell>
          <cell r="H244">
            <v>1</v>
          </cell>
          <cell r="I244">
            <v>1.1000000000000001</v>
          </cell>
          <cell r="J244">
            <v>1.4</v>
          </cell>
          <cell r="K244">
            <v>1.5</v>
          </cell>
          <cell r="L244">
            <v>1.5</v>
          </cell>
          <cell r="M244">
            <v>1.4</v>
          </cell>
          <cell r="N244">
            <v>1.4</v>
          </cell>
          <cell r="O244">
            <v>1.4</v>
          </cell>
          <cell r="P244">
            <v>1.4</v>
          </cell>
          <cell r="Q244">
            <v>1.4</v>
          </cell>
          <cell r="R244">
            <v>1.4</v>
          </cell>
          <cell r="S244">
            <v>1.3</v>
          </cell>
          <cell r="T244">
            <v>1.4</v>
          </cell>
          <cell r="U244">
            <v>1.4</v>
          </cell>
          <cell r="V244">
            <v>1.3</v>
          </cell>
          <cell r="W244">
            <v>1.4</v>
          </cell>
          <cell r="X244">
            <v>1.5</v>
          </cell>
          <cell r="Y244">
            <v>1.6</v>
          </cell>
          <cell r="Z244">
            <v>1.5</v>
          </cell>
          <cell r="AA244">
            <v>1.5</v>
          </cell>
          <cell r="AB244">
            <v>1.6</v>
          </cell>
          <cell r="AC244">
            <v>1.6</v>
          </cell>
          <cell r="AD244">
            <v>1.6</v>
          </cell>
        </row>
        <row r="245">
          <cell r="D245" t="str">
            <v>Nigeria</v>
          </cell>
          <cell r="E245">
            <v>1.5</v>
          </cell>
          <cell r="F245">
            <v>1.5</v>
          </cell>
          <cell r="G245">
            <v>1.3</v>
          </cell>
          <cell r="H245">
            <v>1.4</v>
          </cell>
          <cell r="I245">
            <v>1.7</v>
          </cell>
          <cell r="J245">
            <v>1.8</v>
          </cell>
          <cell r="K245">
            <v>1.9</v>
          </cell>
          <cell r="L245">
            <v>1.9</v>
          </cell>
          <cell r="M245">
            <v>1.9</v>
          </cell>
          <cell r="N245">
            <v>1.9</v>
          </cell>
          <cell r="O245">
            <v>1.9</v>
          </cell>
          <cell r="P245">
            <v>2.1</v>
          </cell>
          <cell r="Q245">
            <v>2.2000000000000002</v>
          </cell>
          <cell r="R245">
            <v>2.1</v>
          </cell>
          <cell r="S245">
            <v>2</v>
          </cell>
          <cell r="T245">
            <v>2</v>
          </cell>
          <cell r="U245">
            <v>2.1</v>
          </cell>
          <cell r="V245">
            <v>2</v>
          </cell>
          <cell r="W245">
            <v>2.1</v>
          </cell>
          <cell r="X245">
            <v>2.4</v>
          </cell>
          <cell r="Y245">
            <v>2.4</v>
          </cell>
          <cell r="Z245">
            <v>2.2999999999999998</v>
          </cell>
          <cell r="AA245">
            <v>2.2999999999999998</v>
          </cell>
          <cell r="AB245">
            <v>2.4</v>
          </cell>
          <cell r="AC245">
            <v>2.4</v>
          </cell>
          <cell r="AD245">
            <v>2.5</v>
          </cell>
        </row>
        <row r="246">
          <cell r="D246" t="str">
            <v>Indonesia</v>
          </cell>
          <cell r="E246">
            <v>1.2</v>
          </cell>
          <cell r="F246">
            <v>1.3</v>
          </cell>
          <cell r="G246">
            <v>1.2</v>
          </cell>
          <cell r="H246">
            <v>1.2</v>
          </cell>
          <cell r="I246">
            <v>1.2</v>
          </cell>
          <cell r="J246">
            <v>1.3</v>
          </cell>
          <cell r="K246">
            <v>1.5</v>
          </cell>
          <cell r="L246">
            <v>1.4</v>
          </cell>
          <cell r="M246">
            <v>1.3</v>
          </cell>
          <cell r="N246">
            <v>1.3</v>
          </cell>
          <cell r="O246">
            <v>1.3</v>
          </cell>
          <cell r="P246">
            <v>1.4</v>
          </cell>
          <cell r="Q246">
            <v>1.4</v>
          </cell>
          <cell r="R246">
            <v>1.3</v>
          </cell>
          <cell r="S246">
            <v>1.3</v>
          </cell>
          <cell r="T246">
            <v>1.3</v>
          </cell>
          <cell r="U246">
            <v>1.2</v>
          </cell>
          <cell r="V246">
            <v>1.1000000000000001</v>
          </cell>
          <cell r="W246">
            <v>1</v>
          </cell>
          <cell r="X246">
            <v>1</v>
          </cell>
          <cell r="Y246">
            <v>0.9</v>
          </cell>
          <cell r="Z246">
            <v>1.5</v>
          </cell>
          <cell r="AA246">
            <v>1.5</v>
          </cell>
          <cell r="AB246">
            <v>1.5</v>
          </cell>
          <cell r="AC246">
            <v>1.5</v>
          </cell>
          <cell r="AD246">
            <v>1.6</v>
          </cell>
        </row>
        <row r="247">
          <cell r="D247" t="str">
            <v>Venezuela</v>
          </cell>
          <cell r="E247">
            <v>1.6</v>
          </cell>
          <cell r="F247">
            <v>1.7</v>
          </cell>
          <cell r="G247">
            <v>1.7</v>
          </cell>
          <cell r="H247">
            <v>1.7</v>
          </cell>
          <cell r="I247">
            <v>1.7</v>
          </cell>
          <cell r="J247">
            <v>2.1</v>
          </cell>
          <cell r="K247">
            <v>2.2999999999999998</v>
          </cell>
          <cell r="L247">
            <v>2.2999999999999998</v>
          </cell>
          <cell r="M247">
            <v>2.2999999999999998</v>
          </cell>
          <cell r="N247">
            <v>2.5</v>
          </cell>
          <cell r="O247">
            <v>2.7</v>
          </cell>
          <cell r="P247">
            <v>3</v>
          </cell>
          <cell r="Q247">
            <v>3.3</v>
          </cell>
          <cell r="R247">
            <v>3.1</v>
          </cell>
          <cell r="S247">
            <v>2.8</v>
          </cell>
          <cell r="T247">
            <v>2.9</v>
          </cell>
          <cell r="U247">
            <v>2.8</v>
          </cell>
          <cell r="V247">
            <v>2.6</v>
          </cell>
          <cell r="W247">
            <v>2.2999999999999998</v>
          </cell>
          <cell r="X247">
            <v>2.6</v>
          </cell>
          <cell r="Y247">
            <v>2.6</v>
          </cell>
          <cell r="Z247">
            <v>3.2</v>
          </cell>
          <cell r="AA247">
            <v>3.3</v>
          </cell>
          <cell r="AB247">
            <v>3.3</v>
          </cell>
          <cell r="AC247">
            <v>3.4</v>
          </cell>
          <cell r="AD247">
            <v>3.4</v>
          </cell>
        </row>
        <row r="249">
          <cell r="D249" t="str">
            <v>Total OPEC</v>
          </cell>
          <cell r="E249">
            <v>15.5</v>
          </cell>
          <cell r="F249">
            <v>18</v>
          </cell>
          <cell r="G249">
            <v>17.399999999999999</v>
          </cell>
          <cell r="H249">
            <v>19.100000000000001</v>
          </cell>
          <cell r="I249">
            <v>21.1</v>
          </cell>
          <cell r="J249">
            <v>22.4</v>
          </cell>
          <cell r="K249">
            <v>22.7</v>
          </cell>
          <cell r="L249">
            <v>23.8</v>
          </cell>
          <cell r="M249">
            <v>24.3</v>
          </cell>
          <cell r="N249">
            <v>24.5</v>
          </cell>
          <cell r="O249">
            <v>24.9</v>
          </cell>
          <cell r="P249">
            <v>25.8</v>
          </cell>
          <cell r="Q249">
            <v>27.2</v>
          </cell>
          <cell r="R249">
            <v>27.8</v>
          </cell>
          <cell r="S249">
            <v>26.5</v>
          </cell>
          <cell r="T249">
            <v>28</v>
          </cell>
          <cell r="U249">
            <v>27.2</v>
          </cell>
          <cell r="V249">
            <v>25.4</v>
          </cell>
          <cell r="W249">
            <v>27.1</v>
          </cell>
          <cell r="X249">
            <v>29.1</v>
          </cell>
          <cell r="Y249">
            <v>29.9</v>
          </cell>
          <cell r="Z249">
            <v>30.2</v>
          </cell>
          <cell r="AA249">
            <v>30.7</v>
          </cell>
          <cell r="AB249">
            <v>31.3</v>
          </cell>
          <cell r="AC249">
            <v>31.7</v>
          </cell>
          <cell r="AD249">
            <v>32.200000000000003</v>
          </cell>
        </row>
        <row r="250">
          <cell r="E250">
            <v>14.1</v>
          </cell>
          <cell r="F250">
            <v>16.100000000000001</v>
          </cell>
          <cell r="G250">
            <v>15.2</v>
          </cell>
          <cell r="H250">
            <v>16.5</v>
          </cell>
          <cell r="I250">
            <v>18.3</v>
          </cell>
          <cell r="J250">
            <v>20.399999999999999</v>
          </cell>
        </row>
        <row r="400">
          <cell r="D400" t="str">
            <v>Total World Excl FSU Production</v>
          </cell>
        </row>
        <row r="401">
          <cell r="E401">
            <v>1985</v>
          </cell>
          <cell r="F401">
            <v>1986</v>
          </cell>
          <cell r="G401">
            <v>1987</v>
          </cell>
          <cell r="H401">
            <v>1988</v>
          </cell>
          <cell r="I401">
            <v>1989</v>
          </cell>
          <cell r="J401">
            <v>1990</v>
          </cell>
          <cell r="K401">
            <v>1991</v>
          </cell>
          <cell r="L401">
            <v>1992</v>
          </cell>
          <cell r="M401">
            <v>1993</v>
          </cell>
          <cell r="N401">
            <v>1994</v>
          </cell>
          <cell r="O401">
            <v>1995</v>
          </cell>
          <cell r="P401">
            <v>1996</v>
          </cell>
          <cell r="Q401">
            <v>1997</v>
          </cell>
          <cell r="R401">
            <v>1998</v>
          </cell>
          <cell r="S401">
            <v>1999</v>
          </cell>
          <cell r="T401">
            <v>2000</v>
          </cell>
          <cell r="U401">
            <v>2001</v>
          </cell>
          <cell r="V401">
            <v>2002</v>
          </cell>
          <cell r="W401">
            <v>2003</v>
          </cell>
          <cell r="X401">
            <v>2004</v>
          </cell>
          <cell r="Y401">
            <v>2005</v>
          </cell>
          <cell r="Z401">
            <v>2006</v>
          </cell>
          <cell r="AA401">
            <v>2007</v>
          </cell>
          <cell r="AB401">
            <v>2008</v>
          </cell>
          <cell r="AC401">
            <v>2009</v>
          </cell>
          <cell r="AD401">
            <v>2010</v>
          </cell>
        </row>
        <row r="402">
          <cell r="D402" t="str">
            <v>Atlantic Basin</v>
          </cell>
          <cell r="E402">
            <v>26.200000000000003</v>
          </cell>
          <cell r="F402">
            <v>26.1</v>
          </cell>
          <cell r="G402">
            <v>25.9</v>
          </cell>
          <cell r="H402">
            <v>26</v>
          </cell>
          <cell r="I402">
            <v>26.000000000000004</v>
          </cell>
          <cell r="J402">
            <v>27.1</v>
          </cell>
          <cell r="K402">
            <v>28.100000000000009</v>
          </cell>
          <cell r="L402">
            <v>28.5</v>
          </cell>
          <cell r="M402">
            <v>28.9</v>
          </cell>
          <cell r="N402">
            <v>29.999999999999993</v>
          </cell>
          <cell r="O402">
            <v>31.300000000000004</v>
          </cell>
          <cell r="P402">
            <v>32.899999999999977</v>
          </cell>
          <cell r="Q402">
            <v>33.899999999999991</v>
          </cell>
          <cell r="R402">
            <v>34.000000000000007</v>
          </cell>
          <cell r="S402">
            <v>33.400000000000006</v>
          </cell>
          <cell r="T402">
            <v>34.099999999999987</v>
          </cell>
          <cell r="U402">
            <v>34.200000000000003</v>
          </cell>
          <cell r="V402">
            <v>34.5</v>
          </cell>
          <cell r="W402">
            <v>34.299999999999997</v>
          </cell>
          <cell r="X402">
            <v>35.200000000000003</v>
          </cell>
          <cell r="Y402">
            <v>35</v>
          </cell>
          <cell r="Z402">
            <v>36.599999999999987</v>
          </cell>
          <cell r="AA402">
            <v>37.299999999999997</v>
          </cell>
          <cell r="AB402">
            <v>37.700000000000003</v>
          </cell>
          <cell r="AC402">
            <v>38.200000000000017</v>
          </cell>
          <cell r="AD402">
            <v>38.799999999999997</v>
          </cell>
        </row>
        <row r="403">
          <cell r="D403" t="str">
            <v>Middle East</v>
          </cell>
          <cell r="E403">
            <v>10.899999999999999</v>
          </cell>
          <cell r="F403">
            <v>13.300000000000002</v>
          </cell>
          <cell r="G403">
            <v>13.200000000000003</v>
          </cell>
          <cell r="H403">
            <v>15.000000000000002</v>
          </cell>
          <cell r="I403">
            <v>16.7</v>
          </cell>
          <cell r="J403">
            <v>17.199999999999996</v>
          </cell>
          <cell r="K403">
            <v>16.899999999999999</v>
          </cell>
          <cell r="L403">
            <v>18.300000000000004</v>
          </cell>
          <cell r="M403">
            <v>19.200000000000003</v>
          </cell>
          <cell r="N403">
            <v>19.5</v>
          </cell>
          <cell r="O403">
            <v>19.999999999999993</v>
          </cell>
          <cell r="P403">
            <v>20.400000000000002</v>
          </cell>
          <cell r="Q403">
            <v>21.5</v>
          </cell>
          <cell r="R403">
            <v>22.6</v>
          </cell>
          <cell r="S403">
            <v>21.8</v>
          </cell>
          <cell r="T403">
            <v>23.300000000000004</v>
          </cell>
          <cell r="U403">
            <v>22.7</v>
          </cell>
          <cell r="V403">
            <v>21.400000000000002</v>
          </cell>
          <cell r="W403">
            <v>23.200000000000003</v>
          </cell>
          <cell r="X403">
            <v>24.499999999999996</v>
          </cell>
          <cell r="Y403">
            <v>25.799999999999997</v>
          </cell>
          <cell r="Z403">
            <v>25.700000000000003</v>
          </cell>
          <cell r="AA403">
            <v>26.2</v>
          </cell>
          <cell r="AB403">
            <v>26.500000000000004</v>
          </cell>
          <cell r="AC403">
            <v>26.799999999999997</v>
          </cell>
          <cell r="AD403">
            <v>27.000000000000004</v>
          </cell>
        </row>
        <row r="404">
          <cell r="D404" t="str">
            <v>Asia Pacific</v>
          </cell>
          <cell r="E404">
            <v>9.1</v>
          </cell>
          <cell r="F404">
            <v>9.3000000000000007</v>
          </cell>
          <cell r="G404">
            <v>9.4</v>
          </cell>
          <cell r="H404">
            <v>9.6000000000000014</v>
          </cell>
          <cell r="I404">
            <v>9.5</v>
          </cell>
          <cell r="J404">
            <v>9.7999999999999989</v>
          </cell>
          <cell r="K404">
            <v>10</v>
          </cell>
          <cell r="L404">
            <v>9.8999999999999986</v>
          </cell>
          <cell r="M404">
            <v>9.7999999999999989</v>
          </cell>
          <cell r="N404">
            <v>10.1</v>
          </cell>
          <cell r="O404">
            <v>10</v>
          </cell>
          <cell r="P404">
            <v>10.199999999999999</v>
          </cell>
          <cell r="Q404">
            <v>10.199999999999999</v>
          </cell>
          <cell r="R404">
            <v>10</v>
          </cell>
          <cell r="S404">
            <v>9.7999999999999989</v>
          </cell>
          <cell r="T404">
            <v>10</v>
          </cell>
          <cell r="U404">
            <v>9.9</v>
          </cell>
          <cell r="V404">
            <v>9.8999999999999986</v>
          </cell>
          <cell r="W404">
            <v>9.7999999999999989</v>
          </cell>
          <cell r="X404">
            <v>10</v>
          </cell>
          <cell r="Y404">
            <v>10.000000000000002</v>
          </cell>
          <cell r="Z404">
            <v>10.100000000000001</v>
          </cell>
          <cell r="AA404">
            <v>9.9</v>
          </cell>
          <cell r="AB404">
            <v>10.1</v>
          </cell>
          <cell r="AC404">
            <v>9.9999999999999982</v>
          </cell>
          <cell r="AD404">
            <v>10</v>
          </cell>
        </row>
        <row r="405">
          <cell r="D405" t="str">
            <v>FSU</v>
          </cell>
          <cell r="E405">
            <v>11.9</v>
          </cell>
          <cell r="F405">
            <v>12.3</v>
          </cell>
          <cell r="G405">
            <v>12.5</v>
          </cell>
          <cell r="H405">
            <v>12.5</v>
          </cell>
          <cell r="I405">
            <v>12.2</v>
          </cell>
          <cell r="J405">
            <v>11.5</v>
          </cell>
          <cell r="K405">
            <v>10.4</v>
          </cell>
          <cell r="L405">
            <v>9</v>
          </cell>
          <cell r="M405">
            <v>7.9</v>
          </cell>
          <cell r="N405">
            <v>7.2</v>
          </cell>
          <cell r="O405">
            <v>7.2</v>
          </cell>
          <cell r="P405">
            <v>7.2</v>
          </cell>
          <cell r="Q405">
            <v>7.3</v>
          </cell>
          <cell r="R405">
            <v>7.2</v>
          </cell>
          <cell r="S405">
            <v>7.5</v>
          </cell>
          <cell r="T405">
            <v>7.9</v>
          </cell>
          <cell r="U405">
            <v>8.5</v>
          </cell>
          <cell r="V405">
            <v>9.3000000000000007</v>
          </cell>
          <cell r="W405">
            <v>10.3</v>
          </cell>
          <cell r="X405">
            <v>11.2</v>
          </cell>
          <cell r="Y405">
            <v>11.6</v>
          </cell>
          <cell r="Z405">
            <v>12</v>
          </cell>
          <cell r="AA405">
            <v>12.4</v>
          </cell>
          <cell r="AB405">
            <v>12.9</v>
          </cell>
          <cell r="AC405">
            <v>13.6</v>
          </cell>
          <cell r="AD405">
            <v>14.2</v>
          </cell>
        </row>
        <row r="406">
          <cell r="D406" t="str">
            <v>Total</v>
          </cell>
          <cell r="E406">
            <v>46.2</v>
          </cell>
          <cell r="F406">
            <v>48.7</v>
          </cell>
          <cell r="G406">
            <v>48.5</v>
          </cell>
          <cell r="H406">
            <v>50.6</v>
          </cell>
          <cell r="I406">
            <v>52.2</v>
          </cell>
          <cell r="J406">
            <v>54.099999999999994</v>
          </cell>
          <cell r="K406">
            <v>55.000000000000007</v>
          </cell>
          <cell r="L406">
            <v>56.7</v>
          </cell>
          <cell r="M406">
            <v>57.9</v>
          </cell>
          <cell r="N406">
            <v>59.599999999999994</v>
          </cell>
          <cell r="O406">
            <v>61.3</v>
          </cell>
          <cell r="P406">
            <v>63.499999999999986</v>
          </cell>
          <cell r="Q406">
            <v>65.599999999999994</v>
          </cell>
          <cell r="R406">
            <v>66.600000000000009</v>
          </cell>
          <cell r="S406">
            <v>65</v>
          </cell>
          <cell r="T406">
            <v>67.399999999999991</v>
          </cell>
          <cell r="U406">
            <v>66.8</v>
          </cell>
          <cell r="V406">
            <v>65.8</v>
          </cell>
          <cell r="W406">
            <v>67.3</v>
          </cell>
          <cell r="X406">
            <v>69.7</v>
          </cell>
          <cell r="Y406">
            <v>70.8</v>
          </cell>
          <cell r="Z406">
            <v>72.399999999999991</v>
          </cell>
          <cell r="AA406">
            <v>73.399999999999991</v>
          </cell>
          <cell r="AB406">
            <v>74.3</v>
          </cell>
          <cell r="AC406">
            <v>75.000000000000014</v>
          </cell>
          <cell r="AD406">
            <v>75.8</v>
          </cell>
        </row>
        <row r="409">
          <cell r="D409" t="str">
            <v>Year on Year Changes</v>
          </cell>
          <cell r="F409">
            <v>1986</v>
          </cell>
          <cell r="G409">
            <v>1987</v>
          </cell>
          <cell r="H409">
            <v>1988</v>
          </cell>
          <cell r="I409">
            <v>1989</v>
          </cell>
          <cell r="J409">
            <v>1990</v>
          </cell>
          <cell r="K409">
            <v>1991</v>
          </cell>
          <cell r="L409">
            <v>1992</v>
          </cell>
          <cell r="M409">
            <v>1993</v>
          </cell>
          <cell r="N409">
            <v>1994</v>
          </cell>
          <cell r="O409">
            <v>1995</v>
          </cell>
          <cell r="P409">
            <v>1996</v>
          </cell>
          <cell r="Q409">
            <v>1997</v>
          </cell>
          <cell r="R409">
            <v>1998</v>
          </cell>
          <cell r="S409">
            <v>1999</v>
          </cell>
          <cell r="T409">
            <v>2000</v>
          </cell>
          <cell r="U409">
            <v>2001</v>
          </cell>
          <cell r="V409">
            <v>2002</v>
          </cell>
          <cell r="W409">
            <v>2003</v>
          </cell>
          <cell r="X409">
            <v>2004</v>
          </cell>
          <cell r="Y409">
            <v>2005</v>
          </cell>
          <cell r="Z409">
            <v>2006</v>
          </cell>
          <cell r="AA409">
            <v>2007</v>
          </cell>
          <cell r="AB409">
            <v>2008</v>
          </cell>
          <cell r="AC409">
            <v>2009</v>
          </cell>
          <cell r="AD409">
            <v>2010</v>
          </cell>
        </row>
        <row r="410">
          <cell r="D410" t="str">
            <v>Non OPEC Excl FSU</v>
          </cell>
          <cell r="F410">
            <v>-0.10000000000000497</v>
          </cell>
          <cell r="G410">
            <v>0.20000000000000639</v>
          </cell>
          <cell r="H410">
            <v>0.39999999999999858</v>
          </cell>
          <cell r="I410">
            <v>-0.50000000000000355</v>
          </cell>
          <cell r="J410">
            <v>0.60000000000000497</v>
          </cell>
          <cell r="K410">
            <v>0.69999999999999574</v>
          </cell>
          <cell r="L410">
            <v>0.5</v>
          </cell>
          <cell r="M410">
            <v>0.5</v>
          </cell>
          <cell r="N410">
            <v>1.3999999999999986</v>
          </cell>
          <cell r="O410">
            <v>1.2000000000000028</v>
          </cell>
          <cell r="P410">
            <v>1.0999999999999943</v>
          </cell>
          <cell r="Q410">
            <v>0.50000000000000711</v>
          </cell>
          <cell r="R410">
            <v>0.29999999999999716</v>
          </cell>
          <cell r="S410">
            <v>-0.29999999999999716</v>
          </cell>
          <cell r="T410">
            <v>0.79999999999999716</v>
          </cell>
          <cell r="U410">
            <v>0.10000000000000142</v>
          </cell>
          <cell r="V410">
            <v>0.59999999999999432</v>
          </cell>
          <cell r="W410">
            <v>-0.39999999999999147</v>
          </cell>
          <cell r="X410">
            <v>0.20000000000000284</v>
          </cell>
          <cell r="Y410">
            <v>-0.30000000000000426</v>
          </cell>
          <cell r="Z410">
            <v>1</v>
          </cell>
          <cell r="AA410">
            <v>0.39999999999999858</v>
          </cell>
          <cell r="AB410">
            <v>0.20000000000000284</v>
          </cell>
          <cell r="AC410">
            <v>0.19999999999999574</v>
          </cell>
          <cell r="AD410">
            <v>0.19999999999999574</v>
          </cell>
        </row>
        <row r="411">
          <cell r="D411" t="str">
            <v>FSU</v>
          </cell>
          <cell r="F411">
            <v>0.40000000000000036</v>
          </cell>
          <cell r="G411">
            <v>0.19999999999999929</v>
          </cell>
          <cell r="H411">
            <v>0</v>
          </cell>
          <cell r="I411">
            <v>-0.30000000000000071</v>
          </cell>
          <cell r="J411">
            <v>-0.69999999999999929</v>
          </cell>
          <cell r="K411">
            <v>-1.0999999999999996</v>
          </cell>
          <cell r="L411">
            <v>-1.4000000000000004</v>
          </cell>
          <cell r="M411">
            <v>-1.0999999999999996</v>
          </cell>
          <cell r="N411">
            <v>-0.70000000000000018</v>
          </cell>
          <cell r="O411">
            <v>0</v>
          </cell>
          <cell r="P411">
            <v>0</v>
          </cell>
          <cell r="Q411">
            <v>9.9999999999999645E-2</v>
          </cell>
          <cell r="R411">
            <v>-9.9999999999999645E-2</v>
          </cell>
          <cell r="S411">
            <v>0.29999999999999982</v>
          </cell>
          <cell r="T411">
            <v>0.40000000000000036</v>
          </cell>
          <cell r="U411">
            <v>0.59999999999999964</v>
          </cell>
          <cell r="V411">
            <v>0.80000000000000071</v>
          </cell>
          <cell r="W411">
            <v>1</v>
          </cell>
          <cell r="X411">
            <v>0.89999999999999858</v>
          </cell>
          <cell r="Y411">
            <v>0.40000000000000036</v>
          </cell>
          <cell r="Z411">
            <v>0.40000000000000036</v>
          </cell>
          <cell r="AA411">
            <v>0.40000000000000036</v>
          </cell>
          <cell r="AB411">
            <v>0.5</v>
          </cell>
          <cell r="AC411">
            <v>0.69999999999999929</v>
          </cell>
          <cell r="AD411">
            <v>0.59999999999999964</v>
          </cell>
        </row>
        <row r="412">
          <cell r="D412" t="str">
            <v>OPEC NGL/Condensate</v>
          </cell>
          <cell r="F412">
            <v>9.9999999999999867E-2</v>
          </cell>
          <cell r="G412">
            <v>0.19999999999999996</v>
          </cell>
          <cell r="H412">
            <v>0</v>
          </cell>
          <cell r="I412">
            <v>0.10000000000000009</v>
          </cell>
          <cell r="J412">
            <v>0</v>
          </cell>
          <cell r="K412">
            <v>-0.10000000000000009</v>
          </cell>
          <cell r="L412">
            <v>0.10000000000000009</v>
          </cell>
          <cell r="M412">
            <v>0.20000000000000018</v>
          </cell>
          <cell r="N412">
            <v>9.9999999999999645E-2</v>
          </cell>
          <cell r="O412">
            <v>0.10000000000000009</v>
          </cell>
          <cell r="P412">
            <v>0.20000000000000018</v>
          </cell>
          <cell r="Q412">
            <v>0.19999999999999973</v>
          </cell>
          <cell r="R412">
            <v>0.10000000000000009</v>
          </cell>
          <cell r="S412">
            <v>0</v>
          </cell>
          <cell r="T412">
            <v>0.10000000000000009</v>
          </cell>
          <cell r="U412">
            <v>0.10000000000000009</v>
          </cell>
          <cell r="V412">
            <v>0.19999999999999973</v>
          </cell>
          <cell r="W412">
            <v>0.20000000000000018</v>
          </cell>
          <cell r="X412">
            <v>0.20000000000000018</v>
          </cell>
          <cell r="Y412">
            <v>0.59999999999999964</v>
          </cell>
          <cell r="Z412">
            <v>0.29999999999999982</v>
          </cell>
          <cell r="AA412">
            <v>0.10000000000000053</v>
          </cell>
          <cell r="AB412">
            <v>9.9999999999999645E-2</v>
          </cell>
          <cell r="AC412">
            <v>0.10000000000000053</v>
          </cell>
          <cell r="AD412">
            <v>9.9999999999999645E-2</v>
          </cell>
        </row>
        <row r="413">
          <cell r="D413" t="str">
            <v>Processing Gain</v>
          </cell>
          <cell r="F413">
            <v>0.10000000000000009</v>
          </cell>
          <cell r="G413">
            <v>0.19999999999999996</v>
          </cell>
          <cell r="H413">
            <v>0.10000000000000009</v>
          </cell>
          <cell r="I413">
            <v>9.9999999999999867E-2</v>
          </cell>
          <cell r="J413">
            <v>0</v>
          </cell>
          <cell r="K413">
            <v>0</v>
          </cell>
          <cell r="L413">
            <v>0</v>
          </cell>
          <cell r="M413">
            <v>0.10000000000000009</v>
          </cell>
          <cell r="N413">
            <v>9.9999999999999867E-2</v>
          </cell>
          <cell r="O413">
            <v>0.10000000000000009</v>
          </cell>
          <cell r="P413">
            <v>0</v>
          </cell>
          <cell r="Q413">
            <v>0.10000000000000009</v>
          </cell>
          <cell r="R413">
            <v>0</v>
          </cell>
          <cell r="S413">
            <v>0</v>
          </cell>
          <cell r="T413">
            <v>9.9999999999999867E-2</v>
          </cell>
          <cell r="U413">
            <v>0</v>
          </cell>
          <cell r="V413">
            <v>0.10000000000000009</v>
          </cell>
          <cell r="W413">
            <v>0</v>
          </cell>
          <cell r="X413">
            <v>9.9999999999999867E-2</v>
          </cell>
          <cell r="Y413">
            <v>0</v>
          </cell>
          <cell r="Z413">
            <v>0</v>
          </cell>
          <cell r="AA413">
            <v>0.10000000000000009</v>
          </cell>
          <cell r="AB413">
            <v>0.10000000000000009</v>
          </cell>
          <cell r="AC413">
            <v>0.10000000000000009</v>
          </cell>
          <cell r="AD413">
            <v>9.9999999999999645E-2</v>
          </cell>
        </row>
        <row r="419">
          <cell r="D419" t="str">
            <v>Estimates Of Global Oil Production  2004 - 2025</v>
          </cell>
        </row>
        <row r="420">
          <cell r="R420" t="str">
            <v>Million b/d</v>
          </cell>
        </row>
        <row r="422">
          <cell r="E422">
            <v>2000</v>
          </cell>
          <cell r="F422">
            <v>2002</v>
          </cell>
          <cell r="G422">
            <v>2003</v>
          </cell>
          <cell r="H422">
            <v>2004</v>
          </cell>
          <cell r="I422">
            <v>2005</v>
          </cell>
          <cell r="J422">
            <v>2006</v>
          </cell>
          <cell r="K422">
            <v>2007</v>
          </cell>
          <cell r="L422">
            <v>2008</v>
          </cell>
          <cell r="M422">
            <v>2009</v>
          </cell>
          <cell r="N422">
            <v>2010</v>
          </cell>
          <cell r="O422">
            <v>2015</v>
          </cell>
          <cell r="Q422">
            <v>2020</v>
          </cell>
          <cell r="R422">
            <v>2025</v>
          </cell>
          <cell r="S422">
            <v>2030</v>
          </cell>
        </row>
        <row r="423">
          <cell r="D423" t="str">
            <v>USA</v>
          </cell>
          <cell r="E423">
            <v>8.1000000000000014</v>
          </cell>
          <cell r="F423">
            <v>8.1</v>
          </cell>
          <cell r="G423">
            <v>7.8000000000000007</v>
          </cell>
          <cell r="H423">
            <v>7.6</v>
          </cell>
          <cell r="I423">
            <v>7.3000000000000007</v>
          </cell>
          <cell r="J423">
            <v>7.6</v>
          </cell>
          <cell r="K423">
            <v>7.6</v>
          </cell>
          <cell r="L423">
            <v>7.6</v>
          </cell>
          <cell r="M423">
            <v>7.7000000000000011</v>
          </cell>
          <cell r="N423">
            <v>7.8</v>
          </cell>
          <cell r="O423">
            <v>7.3</v>
          </cell>
          <cell r="Q423">
            <v>6.9</v>
          </cell>
          <cell r="R423">
            <v>6.6</v>
          </cell>
          <cell r="S423">
            <v>5.5</v>
          </cell>
        </row>
        <row r="424">
          <cell r="D424" t="str">
            <v>Canada</v>
          </cell>
        </row>
        <row r="426">
          <cell r="D426" t="str">
            <v>North Sea</v>
          </cell>
        </row>
        <row r="427">
          <cell r="D427" t="str">
            <v>Other Europe</v>
          </cell>
        </row>
        <row r="429">
          <cell r="D429" t="str">
            <v>Latin America</v>
          </cell>
        </row>
        <row r="430">
          <cell r="D430" t="str">
            <v>Africa</v>
          </cell>
        </row>
        <row r="431">
          <cell r="D431" t="str">
            <v>Middle East</v>
          </cell>
        </row>
        <row r="432">
          <cell r="D432" t="str">
            <v>Asia-Pacific</v>
          </cell>
        </row>
        <row r="433">
          <cell r="D433" t="str">
            <v>FSU</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FO"/>
      <sheetName val="OECD wgt"/>
      <sheetName val="Anglo_Table"/>
      <sheetName val="ANGLO"/>
      <sheetName val="Anglo_Countries"/>
      <sheetName val="Euro_Table"/>
      <sheetName val="EURO"/>
      <sheetName val="Euro Area"/>
      <sheetName val="Small_Table"/>
      <sheetName val="SMALL"/>
      <sheetName val="Sml_Ind"/>
      <sheetName val="OLD_OECD"/>
      <sheetName val="Total_OECD"/>
      <sheetName val="Australia"/>
      <sheetName val="Austria"/>
      <sheetName val="Belgium"/>
      <sheetName val="Canada"/>
      <sheetName val="Denmark"/>
      <sheetName val="Finland"/>
      <sheetName val="France"/>
      <sheetName val="Germany"/>
      <sheetName val="Greece"/>
      <sheetName val="Iceland"/>
      <sheetName val="Ireland"/>
      <sheetName val="Italy"/>
      <sheetName val="Japan"/>
      <sheetName val="Netherlands"/>
      <sheetName val="NZ"/>
      <sheetName val="Norway"/>
      <sheetName val="Portugal"/>
      <sheetName val="Spain"/>
      <sheetName val="Sweden"/>
      <sheetName val="Switz"/>
      <sheetName val="UK"/>
      <sheetName val="USA"/>
      <sheetName val="Figure2_Data"/>
      <sheetName val="Figure4_Data"/>
      <sheetName val="Figure5_Data"/>
      <sheetName val="Figure_1"/>
      <sheetName val="Figure_2"/>
      <sheetName val="Figure_3"/>
      <sheetName val="Figure_4"/>
      <sheetName val="Figure_5"/>
      <sheetName val="Sheet1"/>
    </sheetNames>
    <sheetDataSet>
      <sheetData sheetId="0"/>
      <sheetData sheetId="1"/>
      <sheetData sheetId="2">
        <row r="4">
          <cell r="B4">
            <v>35.26</v>
          </cell>
        </row>
        <row r="6">
          <cell r="B6">
            <v>8.33</v>
          </cell>
        </row>
        <row r="7">
          <cell r="B7">
            <v>5.72</v>
          </cell>
        </row>
        <row r="8">
          <cell r="B8">
            <v>5.49</v>
          </cell>
        </row>
        <row r="9">
          <cell r="B9">
            <v>5.2</v>
          </cell>
        </row>
        <row r="10">
          <cell r="B10">
            <v>3.25</v>
          </cell>
        </row>
        <row r="13">
          <cell r="B13">
            <v>1.82</v>
          </cell>
        </row>
        <row r="14">
          <cell r="B14">
            <v>0.82</v>
          </cell>
        </row>
        <row r="15">
          <cell r="B15">
            <v>1.05</v>
          </cell>
        </row>
        <row r="17">
          <cell r="B17">
            <v>0.56999999999999995</v>
          </cell>
        </row>
        <row r="18">
          <cell r="B18">
            <v>0.46</v>
          </cell>
        </row>
        <row r="19">
          <cell r="B19">
            <v>0.64</v>
          </cell>
        </row>
        <row r="21">
          <cell r="B21">
            <v>0.03</v>
          </cell>
        </row>
        <row r="22">
          <cell r="B22">
            <v>0.31</v>
          </cell>
        </row>
        <row r="26">
          <cell r="B26">
            <v>1.57</v>
          </cell>
        </row>
        <row r="27">
          <cell r="B27">
            <v>0.28999999999999998</v>
          </cell>
        </row>
        <row r="28">
          <cell r="B28">
            <v>0.48</v>
          </cell>
        </row>
        <row r="30">
          <cell r="B30">
            <v>0.65</v>
          </cell>
        </row>
        <row r="31">
          <cell r="B31">
            <v>2.84</v>
          </cell>
        </row>
        <row r="32">
          <cell r="B32">
            <v>0.84</v>
          </cell>
        </row>
        <row r="33">
          <cell r="B33">
            <v>0.86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Bank"/>
    </sheetNames>
    <sheetDataSet>
      <sheetData sheetId="0">
        <row r="5">
          <cell r="E5" t="str">
            <v>(Eth. Cents)</v>
          </cell>
          <cell r="G5" t="str">
            <v>(Eth. Cents)</v>
          </cell>
          <cell r="I5" t="str">
            <v>(Eth. Cents)</v>
          </cell>
          <cell r="K5" t="str">
            <v>(Eth. Cents)</v>
          </cell>
          <cell r="N5" t="str">
            <v>(In %)</v>
          </cell>
        </row>
      </sheetData>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Content"/>
      <sheetName val="B.  Assumptions"/>
      <sheetName val=" C.  Balance BR"/>
      <sheetName val="D. BR"/>
      <sheetName val="E. Intermediarios + EFE"/>
      <sheetName val="F. P Bancario"/>
      <sheetName val="H.  Program"/>
      <sheetName val="G. Fogafín"/>
      <sheetName val="I. Summary"/>
      <sheetName val="J.  IMF Currency"/>
      <sheetName val="K. IMF Base"/>
      <sheetName val="L. IMF Base acc. rate"/>
      <sheetName val="M.  Performance"/>
      <sheetName val="N. SR"/>
    </sheetNames>
    <sheetDataSet>
      <sheetData sheetId="0"/>
      <sheetData sheetId="1"/>
      <sheetData sheetId="2"/>
      <sheetData sheetId="3"/>
      <sheetData sheetId="4"/>
      <sheetData sheetId="5"/>
      <sheetData sheetId="6"/>
      <sheetData sheetId="7"/>
      <sheetData sheetId="8"/>
      <sheetData sheetId="9"/>
      <sheetData sheetId="10" refreshError="1">
        <row r="170">
          <cell r="A170" t="str">
            <v>Table 4. Colombia:  Summary Accounts of the Financial System</v>
          </cell>
        </row>
        <row r="171">
          <cell r="A171" t="str">
            <v>( End of period stocks)</v>
          </cell>
        </row>
        <row r="175">
          <cell r="A175">
            <v>36959.662973495368</v>
          </cell>
        </row>
        <row r="176">
          <cell r="A176">
            <v>36959.662973495368</v>
          </cell>
          <cell r="B176">
            <v>34394</v>
          </cell>
          <cell r="C176">
            <v>34486</v>
          </cell>
          <cell r="D176">
            <v>34578</v>
          </cell>
          <cell r="E176">
            <v>34669</v>
          </cell>
          <cell r="F176">
            <v>34759</v>
          </cell>
          <cell r="G176">
            <v>34851</v>
          </cell>
          <cell r="H176">
            <v>34943</v>
          </cell>
          <cell r="I176">
            <v>35034</v>
          </cell>
          <cell r="J176">
            <v>35125</v>
          </cell>
          <cell r="K176">
            <v>35217</v>
          </cell>
          <cell r="L176">
            <v>35309</v>
          </cell>
          <cell r="M176">
            <v>35400</v>
          </cell>
          <cell r="N176">
            <v>35431</v>
          </cell>
          <cell r="O176">
            <v>35462</v>
          </cell>
          <cell r="P176">
            <v>35490</v>
          </cell>
          <cell r="Q176">
            <v>35521</v>
          </cell>
          <cell r="R176">
            <v>35551</v>
          </cell>
          <cell r="S176">
            <v>35582</v>
          </cell>
          <cell r="T176">
            <v>35612</v>
          </cell>
          <cell r="U176">
            <v>35643</v>
          </cell>
          <cell r="V176">
            <v>35674</v>
          </cell>
          <cell r="W176">
            <v>35704</v>
          </cell>
          <cell r="X176">
            <v>35735</v>
          </cell>
          <cell r="Y176">
            <v>1997</v>
          </cell>
          <cell r="Z176">
            <v>35796</v>
          </cell>
          <cell r="AA176">
            <v>35827</v>
          </cell>
          <cell r="AB176">
            <v>35855</v>
          </cell>
          <cell r="AC176">
            <v>35886</v>
          </cell>
          <cell r="AD176">
            <v>35916</v>
          </cell>
          <cell r="AE176">
            <v>35947</v>
          </cell>
          <cell r="AF176">
            <v>35977</v>
          </cell>
          <cell r="AG176">
            <v>36008</v>
          </cell>
          <cell r="AH176">
            <v>36039</v>
          </cell>
          <cell r="AI176">
            <v>36069</v>
          </cell>
          <cell r="AJ176">
            <v>36100</v>
          </cell>
          <cell r="AK176">
            <v>36130</v>
          </cell>
          <cell r="AL176">
            <v>36161</v>
          </cell>
          <cell r="AM176">
            <v>36192</v>
          </cell>
          <cell r="AN176">
            <v>36220</v>
          </cell>
          <cell r="AO176">
            <v>36251</v>
          </cell>
          <cell r="AP176">
            <v>36281</v>
          </cell>
          <cell r="AQ176">
            <v>36312</v>
          </cell>
          <cell r="AR176">
            <v>36342</v>
          </cell>
          <cell r="AS176">
            <v>36373</v>
          </cell>
          <cell r="AT176">
            <v>36404</v>
          </cell>
          <cell r="AU176">
            <v>36434</v>
          </cell>
          <cell r="AV176">
            <v>36465</v>
          </cell>
          <cell r="AW176">
            <v>36495</v>
          </cell>
          <cell r="AX176">
            <v>36526</v>
          </cell>
          <cell r="AY176">
            <v>36557</v>
          </cell>
          <cell r="AZ176">
            <v>36586</v>
          </cell>
          <cell r="BA176">
            <v>36617</v>
          </cell>
          <cell r="BB176">
            <v>36647</v>
          </cell>
          <cell r="BC176">
            <v>36678</v>
          </cell>
          <cell r="BD176">
            <v>36708</v>
          </cell>
          <cell r="BE176">
            <v>36739</v>
          </cell>
          <cell r="BF176">
            <v>36770</v>
          </cell>
          <cell r="BG176">
            <v>36586</v>
          </cell>
          <cell r="BH176">
            <v>36678</v>
          </cell>
          <cell r="BI176">
            <v>36770</v>
          </cell>
          <cell r="BJ176">
            <v>36861</v>
          </cell>
          <cell r="BK176">
            <v>36951</v>
          </cell>
          <cell r="BL176">
            <v>37043</v>
          </cell>
          <cell r="BM176">
            <v>37135</v>
          </cell>
          <cell r="BN176">
            <v>37226</v>
          </cell>
          <cell r="BO176">
            <v>1998</v>
          </cell>
          <cell r="BP176">
            <v>1999</v>
          </cell>
          <cell r="BQ176">
            <v>2000</v>
          </cell>
          <cell r="BR176">
            <v>2001</v>
          </cell>
          <cell r="BS176">
            <v>2002</v>
          </cell>
          <cell r="BU176">
            <v>36220</v>
          </cell>
          <cell r="BV176">
            <v>36312</v>
          </cell>
          <cell r="BW176">
            <v>36404</v>
          </cell>
          <cell r="BX176">
            <v>36495</v>
          </cell>
          <cell r="BY176">
            <v>36586</v>
          </cell>
          <cell r="BZ176">
            <v>36678</v>
          </cell>
          <cell r="CA176">
            <v>36770</v>
          </cell>
          <cell r="CB176">
            <v>36861</v>
          </cell>
          <cell r="CD176">
            <v>1997</v>
          </cell>
          <cell r="CE176">
            <v>1998</v>
          </cell>
          <cell r="CF176">
            <v>1999</v>
          </cell>
          <cell r="CG176">
            <v>2000</v>
          </cell>
          <cell r="CH176">
            <v>2001</v>
          </cell>
          <cell r="CI176">
            <v>2002</v>
          </cell>
        </row>
        <row r="179">
          <cell r="A179" t="str">
            <v>(Billions of Colombian pesos)</v>
          </cell>
          <cell r="M179" t="str">
            <v>(Billions of Colombian pesos)</v>
          </cell>
          <cell r="BU179" t="str">
            <v>(12-month percentage change)</v>
          </cell>
          <cell r="CE179" t="str">
            <v>(Annual percentage change)</v>
          </cell>
        </row>
        <row r="181">
          <cell r="A181" t="str">
            <v>I. Banco de la Republica</v>
          </cell>
        </row>
        <row r="183">
          <cell r="A183" t="str">
            <v>Net international reserves</v>
          </cell>
          <cell r="B183">
            <v>6544.3035189399998</v>
          </cell>
          <cell r="C183">
            <v>6441.0281402800001</v>
          </cell>
          <cell r="D183">
            <v>6413.5856293899988</v>
          </cell>
          <cell r="E183">
            <v>6636.5974539199997</v>
          </cell>
          <cell r="F183">
            <v>6961.7037124100007</v>
          </cell>
          <cell r="G183">
            <v>7181.5718540699991</v>
          </cell>
          <cell r="H183">
            <v>7913.2583697799992</v>
          </cell>
          <cell r="I183">
            <v>8213.5231176300003</v>
          </cell>
          <cell r="J183">
            <v>8368.0298472315608</v>
          </cell>
          <cell r="K183">
            <v>8619.1178767048059</v>
          </cell>
          <cell r="L183">
            <v>8390.0496922125476</v>
          </cell>
          <cell r="M183">
            <v>9935.4755022856862</v>
          </cell>
          <cell r="N183">
            <v>10433.69936809</v>
          </cell>
          <cell r="O183">
            <v>10710.257665419998</v>
          </cell>
          <cell r="P183">
            <v>10653.513631930004</v>
          </cell>
          <cell r="Q183">
            <v>10772.016718909998</v>
          </cell>
          <cell r="R183">
            <v>11018.108038699998</v>
          </cell>
          <cell r="S183">
            <v>11212.43493691</v>
          </cell>
          <cell r="T183">
            <v>11477.646464760002</v>
          </cell>
          <cell r="U183">
            <v>11964.837298550001</v>
          </cell>
          <cell r="V183">
            <v>12748.136700039997</v>
          </cell>
          <cell r="W183">
            <v>12878.985236160001</v>
          </cell>
          <cell r="X183">
            <v>12971.512860099996</v>
          </cell>
          <cell r="Y183">
            <v>12742.82070769</v>
          </cell>
          <cell r="Z183">
            <v>12994.223051256091</v>
          </cell>
          <cell r="AA183">
            <v>12526.199617010436</v>
          </cell>
          <cell r="AB183">
            <v>12767.913285762055</v>
          </cell>
          <cell r="AC183">
            <v>12757.899825703136</v>
          </cell>
          <cell r="AD183">
            <v>12746.001397579648</v>
          </cell>
          <cell r="AE183">
            <v>12419.515664828066</v>
          </cell>
          <cell r="AF183">
            <v>12472.40182692499</v>
          </cell>
          <cell r="AG183">
            <v>12638.956599691901</v>
          </cell>
          <cell r="AH183">
            <v>13255.950795005363</v>
          </cell>
          <cell r="AI183">
            <v>13426.111940514707</v>
          </cell>
          <cell r="AJ183">
            <v>13269.910569000172</v>
          </cell>
          <cell r="AK183">
            <v>12932.446808668028</v>
          </cell>
          <cell r="AL183">
            <v>13668.17261500001</v>
          </cell>
          <cell r="AM183">
            <v>13483.589567999999</v>
          </cell>
          <cell r="AN183">
            <v>13396.056072000001</v>
          </cell>
          <cell r="AO183">
            <v>13917.177455999999</v>
          </cell>
          <cell r="AP183">
            <v>14612.849256000003</v>
          </cell>
          <cell r="AQ183">
            <v>14638.864387999996</v>
          </cell>
          <cell r="AR183">
            <v>15102.52766</v>
          </cell>
          <cell r="AS183">
            <v>15981.305801999999</v>
          </cell>
          <cell r="AT183">
            <v>15687.687268000001</v>
          </cell>
          <cell r="AU183">
            <v>15408.128399999998</v>
          </cell>
          <cell r="AV183">
            <v>15151.434912000002</v>
          </cell>
          <cell r="AW183">
            <v>15194.12592</v>
          </cell>
          <cell r="AX183">
            <v>15876.965550000003</v>
          </cell>
          <cell r="AY183">
            <v>15867.881045999999</v>
          </cell>
          <cell r="AZ183">
            <v>16129.427775999995</v>
          </cell>
          <cell r="BA183">
            <v>16497.494076000003</v>
          </cell>
          <cell r="BB183">
            <v>17467.788243999999</v>
          </cell>
          <cell r="BC183">
            <v>17777.481263999998</v>
          </cell>
          <cell r="BD183">
            <v>18247.132439999998</v>
          </cell>
          <cell r="BE183">
            <v>18702.7801</v>
          </cell>
          <cell r="BF183">
            <v>18880.588809000001</v>
          </cell>
          <cell r="BG183">
            <v>16129.427775999995</v>
          </cell>
          <cell r="BH183">
            <v>17777.481263999998</v>
          </cell>
          <cell r="BI183">
            <v>18880.588809000001</v>
          </cell>
          <cell r="BJ183">
            <v>19665.335296349374</v>
          </cell>
          <cell r="BK183">
            <v>19846.859480782015</v>
          </cell>
          <cell r="BL183">
            <v>20028.38366521466</v>
          </cell>
          <cell r="BM183">
            <v>20209.907849647305</v>
          </cell>
          <cell r="BN183">
            <v>20391.432034079968</v>
          </cell>
          <cell r="BO183">
            <v>12932.446808668028</v>
          </cell>
          <cell r="BP183">
            <v>15194.12592</v>
          </cell>
          <cell r="BQ183">
            <v>19665.335296349374</v>
          </cell>
          <cell r="BR183">
            <v>20391.432034079968</v>
          </cell>
          <cell r="BS183">
            <v>22380.820727011334</v>
          </cell>
          <cell r="BU183">
            <v>4.9196980914524957E-2</v>
          </cell>
          <cell r="BV183">
            <v>0.17869849220103662</v>
          </cell>
          <cell r="BW183">
            <v>0.18344489283340426</v>
          </cell>
          <cell r="BX183">
            <v>0.17488408379271836</v>
          </cell>
          <cell r="BY183">
            <v>0.2040430175350787</v>
          </cell>
          <cell r="BZ183">
            <v>0.21440302968943681</v>
          </cell>
          <cell r="CA183">
            <v>0.20352914272538647</v>
          </cell>
          <cell r="CB183">
            <v>0.29427223388111656</v>
          </cell>
          <cell r="CD183">
            <v>0.28255770997155349</v>
          </cell>
          <cell r="CE183">
            <v>1.4881014598564724E-2</v>
          </cell>
          <cell r="CF183">
            <v>0.17488408379271836</v>
          </cell>
          <cell r="CG183">
            <v>0.29427223388111656</v>
          </cell>
          <cell r="CH183">
            <v>3.6922672651576116E-2</v>
          </cell>
          <cell r="CI183">
            <v>9.7560028624106732E-2</v>
          </cell>
        </row>
        <row r="184">
          <cell r="A184" t="str">
            <v xml:space="preserve">   (In millions of US$)</v>
          </cell>
          <cell r="B184">
            <v>7969.0986701818038</v>
          </cell>
          <cell r="C184">
            <v>7850.4127393810868</v>
          </cell>
          <cell r="D184">
            <v>7627.0491489951237</v>
          </cell>
          <cell r="E184">
            <v>8002.4567765398142</v>
          </cell>
          <cell r="F184">
            <v>7968.3446981240068</v>
          </cell>
          <cell r="G184">
            <v>8189.8206777018777</v>
          </cell>
          <cell r="H184">
            <v>8095.0737256582852</v>
          </cell>
          <cell r="I184">
            <v>8323.8136484722581</v>
          </cell>
          <cell r="J184">
            <v>7980.0402884091109</v>
          </cell>
          <cell r="K184">
            <v>8054.7234075385777</v>
          </cell>
          <cell r="L184">
            <v>8127.6091914215467</v>
          </cell>
          <cell r="M184">
            <v>9896.0890677958578</v>
          </cell>
          <cell r="N184">
            <v>9920.7943026433386</v>
          </cell>
          <cell r="O184">
            <v>9922.0500124323698</v>
          </cell>
          <cell r="P184">
            <v>10049.726088531057</v>
          </cell>
          <cell r="Q184">
            <v>10117.989854702057</v>
          </cell>
          <cell r="R184">
            <v>10239.2112396963</v>
          </cell>
          <cell r="S184">
            <v>10306.873069062198</v>
          </cell>
          <cell r="T184">
            <v>10364.124886910353</v>
          </cell>
          <cell r="U184">
            <v>10344.746542525139</v>
          </cell>
          <cell r="V184">
            <v>10217.391098782547</v>
          </cell>
          <cell r="W184">
            <v>10061.785823451746</v>
          </cell>
          <cell r="X184">
            <v>9981.0043398070193</v>
          </cell>
          <cell r="Y184">
            <v>9900.2584900320107</v>
          </cell>
          <cell r="Z184">
            <v>9714.7258864935866</v>
          </cell>
          <cell r="AA184">
            <v>9335.9267336034609</v>
          </cell>
          <cell r="AB184">
            <v>9368.4014511744008</v>
          </cell>
          <cell r="AC184">
            <v>9353.0932792556887</v>
          </cell>
          <cell r="AD184">
            <v>9132.6632017910269</v>
          </cell>
          <cell r="AE184">
            <v>9028.8948004246104</v>
          </cell>
          <cell r="AF184">
            <v>9066.6175939380864</v>
          </cell>
          <cell r="AG184">
            <v>8841.0896980853686</v>
          </cell>
          <cell r="AH184">
            <v>8529.7188676366004</v>
          </cell>
          <cell r="AI184">
            <v>8475.9737506563724</v>
          </cell>
          <cell r="AJ184">
            <v>8570.521965097767</v>
          </cell>
          <cell r="AK184">
            <v>8558.9228311689876</v>
          </cell>
          <cell r="AL184">
            <v>8600.5000000000055</v>
          </cell>
          <cell r="AM184">
            <v>8645.0999999999985</v>
          </cell>
          <cell r="AN184">
            <v>8738.8000000000011</v>
          </cell>
          <cell r="AO184">
            <v>8749.2000000000007</v>
          </cell>
          <cell r="AP184">
            <v>8719.3000000000029</v>
          </cell>
          <cell r="AQ184">
            <v>8433.4</v>
          </cell>
          <cell r="AR184">
            <v>8285.7999999999993</v>
          </cell>
          <cell r="AS184">
            <v>8282.1</v>
          </cell>
          <cell r="AT184">
            <v>7824.4000000000005</v>
          </cell>
          <cell r="AU184">
            <v>7864.4999999999991</v>
          </cell>
          <cell r="AV184">
            <v>7889.4000000000015</v>
          </cell>
          <cell r="AW184">
            <v>8116.0000000000018</v>
          </cell>
          <cell r="AX184">
            <v>8105</v>
          </cell>
          <cell r="AY184">
            <v>8156.6999999999989</v>
          </cell>
          <cell r="AZ184">
            <v>8254.399999999996</v>
          </cell>
          <cell r="BA184">
            <v>8267.1</v>
          </cell>
          <cell r="BB184">
            <v>8306.8000000000011</v>
          </cell>
          <cell r="BC184">
            <v>8335.1999999999989</v>
          </cell>
          <cell r="BD184">
            <v>8437.1999999999989</v>
          </cell>
          <cell r="BE184">
            <v>8474.2999999999993</v>
          </cell>
          <cell r="BF184">
            <v>8495.7000000000007</v>
          </cell>
          <cell r="BG184">
            <v>8254.399999999996</v>
          </cell>
          <cell r="BH184">
            <v>8335.1999999999989</v>
          </cell>
          <cell r="BI184">
            <v>8495.7000000000007</v>
          </cell>
          <cell r="BJ184">
            <v>8821.7798905199998</v>
          </cell>
          <cell r="BK184">
            <v>8903.21081329548</v>
          </cell>
          <cell r="BL184">
            <v>8984.6417360709602</v>
          </cell>
          <cell r="BM184">
            <v>9066.0726588464404</v>
          </cell>
          <cell r="BN184">
            <v>9147.5035816219279</v>
          </cell>
          <cell r="BO184">
            <v>8558.9228311689876</v>
          </cell>
          <cell r="BP184">
            <v>8116.0000000000018</v>
          </cell>
          <cell r="BQ184">
            <v>8821.7798905199998</v>
          </cell>
          <cell r="BR184">
            <v>9147.5035816219279</v>
          </cell>
          <cell r="BS184">
            <v>9471.6393321051983</v>
          </cell>
          <cell r="BU184">
            <v>-6.7204789894595551E-2</v>
          </cell>
          <cell r="BV184">
            <v>-6.5954340324865246E-2</v>
          </cell>
          <cell r="BW184">
            <v>-8.268957964285506E-2</v>
          </cell>
          <cell r="BX184">
            <v>-5.1749833466893325E-2</v>
          </cell>
          <cell r="BY184">
            <v>-5.5430951618071655E-2</v>
          </cell>
          <cell r="BZ184">
            <v>-1.164417672587581E-2</v>
          </cell>
          <cell r="CA184">
            <v>8.5795715965441444E-2</v>
          </cell>
          <cell r="CB184">
            <v>8.6961543928043117E-2</v>
          </cell>
          <cell r="CD184">
            <v>4.2132020110052792E-4</v>
          </cell>
          <cell r="CE184">
            <v>-0.13548491286500608</v>
          </cell>
          <cell r="CF184">
            <v>-5.1749833466893325E-2</v>
          </cell>
          <cell r="CG184">
            <v>8.6961543928043117E-2</v>
          </cell>
          <cell r="CH184">
            <v>3.6922672651576338E-2</v>
          </cell>
          <cell r="CI184">
            <v>3.5434339827369321E-2</v>
          </cell>
        </row>
        <row r="186">
          <cell r="A186" t="str">
            <v xml:space="preserve">Net domestic assets </v>
          </cell>
          <cell r="B186">
            <v>-2626.9963591799997</v>
          </cell>
          <cell r="C186">
            <v>-2317.9872840100006</v>
          </cell>
          <cell r="D186">
            <v>-2231.1733502299985</v>
          </cell>
          <cell r="E186">
            <v>-1436.3577208299994</v>
          </cell>
          <cell r="F186">
            <v>-2352.5499242599999</v>
          </cell>
          <cell r="G186">
            <v>-1644.6308714999986</v>
          </cell>
          <cell r="H186">
            <v>-2392.5460098899994</v>
          </cell>
          <cell r="I186">
            <v>-1947.3860217700012</v>
          </cell>
          <cell r="J186">
            <v>-2210.3856175015608</v>
          </cell>
          <cell r="K186">
            <v>-2691.9794682148058</v>
          </cell>
          <cell r="L186">
            <v>-2655.870991712547</v>
          </cell>
          <cell r="M186">
            <v>-3309.3491018056866</v>
          </cell>
          <cell r="N186">
            <v>-4399.9790530699993</v>
          </cell>
          <cell r="O186">
            <v>-4783.0470593599985</v>
          </cell>
          <cell r="P186">
            <v>-4390.3625230000034</v>
          </cell>
          <cell r="Q186">
            <v>-4793.8405017499972</v>
          </cell>
          <cell r="R186">
            <v>-4713.0234427799987</v>
          </cell>
          <cell r="S186">
            <v>-4429.6865036700001</v>
          </cell>
          <cell r="T186">
            <v>-5033.518158390003</v>
          </cell>
          <cell r="U186">
            <v>-5336.722132840001</v>
          </cell>
          <cell r="V186">
            <v>-6177.4713772199975</v>
          </cell>
          <cell r="W186">
            <v>-6157.1209125900004</v>
          </cell>
          <cell r="X186">
            <v>-5816.8067669699958</v>
          </cell>
          <cell r="Y186">
            <v>-4461.2759227299994</v>
          </cell>
          <cell r="Z186">
            <v>-5594.3649046260907</v>
          </cell>
          <cell r="AA186">
            <v>-5151.973891960436</v>
          </cell>
          <cell r="AB186">
            <v>-5524.170485692056</v>
          </cell>
          <cell r="AC186">
            <v>-5340.6100644831367</v>
          </cell>
          <cell r="AD186">
            <v>-5610.6448948396483</v>
          </cell>
          <cell r="AE186">
            <v>-5235.027499278066</v>
          </cell>
          <cell r="AF186">
            <v>-5160.9651613549904</v>
          </cell>
          <cell r="AG186">
            <v>-5636.0236930919009</v>
          </cell>
          <cell r="AH186">
            <v>-6281.2093029353618</v>
          </cell>
          <cell r="AI186">
            <v>-6996.3527899547071</v>
          </cell>
          <cell r="AJ186">
            <v>-6473.2078207501727</v>
          </cell>
          <cell r="AK186">
            <v>-6022.9385751180289</v>
          </cell>
          <cell r="AL186">
            <v>-7059.8726150000102</v>
          </cell>
          <cell r="AM186">
            <v>-7240.8895679999996</v>
          </cell>
          <cell r="AN186">
            <v>-6508.3560720000014</v>
          </cell>
          <cell r="AO186">
            <v>-7087.9774559999987</v>
          </cell>
          <cell r="AP186">
            <v>-7828.4492560000035</v>
          </cell>
          <cell r="AQ186">
            <v>-7515.8643879999963</v>
          </cell>
          <cell r="AR186">
            <v>-8036.7276599999996</v>
          </cell>
          <cell r="AS186">
            <v>-8970.8058019999989</v>
          </cell>
          <cell r="AT186">
            <v>-8236.8872680000022</v>
          </cell>
          <cell r="AU186">
            <v>-7809.2283999999981</v>
          </cell>
          <cell r="AV186">
            <v>-8119.0349120000028</v>
          </cell>
          <cell r="AW186">
            <v>-5454.5645873300018</v>
          </cell>
          <cell r="AX186">
            <v>-8233.4655500000026</v>
          </cell>
          <cell r="AY186">
            <v>-8235.3810459999986</v>
          </cell>
          <cell r="AZ186">
            <v>-8997.3277759999946</v>
          </cell>
          <cell r="BA186">
            <v>-9061.794076000002</v>
          </cell>
          <cell r="BB186">
            <v>-9579.5882439999987</v>
          </cell>
          <cell r="BC186">
            <v>-9408.4812639999982</v>
          </cell>
          <cell r="BD186">
            <v>-9985.3324399999983</v>
          </cell>
          <cell r="BE186">
            <v>-10741.8801</v>
          </cell>
          <cell r="BF186">
            <v>-11007.188809000001</v>
          </cell>
          <cell r="BG186">
            <v>-8997.3277759999946</v>
          </cell>
          <cell r="BH186">
            <v>-9408.4812639999982</v>
          </cell>
          <cell r="BI186">
            <v>-11007.188809000001</v>
          </cell>
          <cell r="BJ186">
            <v>-8954.9049247108742</v>
          </cell>
          <cell r="BK186">
            <v>-11235.994480782016</v>
          </cell>
          <cell r="BL186">
            <v>-10670.433665214659</v>
          </cell>
          <cell r="BM186">
            <v>-11006.849849647304</v>
          </cell>
          <cell r="BN186">
            <v>-9225.0060340799682</v>
          </cell>
          <cell r="BO186">
            <v>-6022.9385751180289</v>
          </cell>
          <cell r="BP186">
            <v>-5454.5645873300018</v>
          </cell>
          <cell r="BQ186">
            <v>-8954.9049247108742</v>
          </cell>
          <cell r="BR186">
            <v>-9225.0060340799682</v>
          </cell>
          <cell r="BS186">
            <v>-9918.4193254513339</v>
          </cell>
          <cell r="BU186">
            <v>0.17815988642223246</v>
          </cell>
          <cell r="BV186">
            <v>0.43568766143758908</v>
          </cell>
          <cell r="BW186">
            <v>0.31135373313395309</v>
          </cell>
          <cell r="BX186">
            <v>9.4368219217126681E-2</v>
          </cell>
          <cell r="BY186">
            <v>0.38242709471719771</v>
          </cell>
          <cell r="BZ186">
            <v>0.25181626201529106</v>
          </cell>
          <cell r="CA186">
            <v>0.33632869442835722</v>
          </cell>
          <cell r="CB186">
            <v>0.64172681088267791</v>
          </cell>
          <cell r="CD186">
            <v>0.34808259433729272</v>
          </cell>
          <cell r="CE186">
            <v>0.35004843444706668</v>
          </cell>
          <cell r="CF186">
            <v>9.4368219217126681E-2</v>
          </cell>
          <cell r="CG186">
            <v>0.64172681088267791</v>
          </cell>
          <cell r="CH186">
            <v>3.0162364831340049E-2</v>
          </cell>
          <cell r="CI186">
            <v>7.5166703285579173E-2</v>
          </cell>
        </row>
        <row r="187">
          <cell r="A187" t="str">
            <v xml:space="preserve">  Net credit to the NFPS</v>
          </cell>
          <cell r="B187">
            <v>637.49769950999996</v>
          </cell>
          <cell r="C187">
            <v>452.26449900999995</v>
          </cell>
          <cell r="D187">
            <v>315.71856738999986</v>
          </cell>
          <cell r="E187">
            <v>642.38853878999987</v>
          </cell>
          <cell r="F187">
            <v>891.31262617000004</v>
          </cell>
          <cell r="G187">
            <v>639.22134563999987</v>
          </cell>
          <cell r="H187">
            <v>828.50223828000003</v>
          </cell>
          <cell r="I187">
            <v>877.27863043000002</v>
          </cell>
          <cell r="J187">
            <v>977.77015007999989</v>
          </cell>
          <cell r="K187">
            <v>971.90701041999978</v>
          </cell>
          <cell r="L187">
            <v>988.85974504000001</v>
          </cell>
          <cell r="M187">
            <v>918.83722407000005</v>
          </cell>
          <cell r="N187">
            <v>922.40349416000004</v>
          </cell>
          <cell r="O187">
            <v>650.44533534999994</v>
          </cell>
          <cell r="P187">
            <v>861.05071382999995</v>
          </cell>
          <cell r="Q187">
            <v>569.66881656999999</v>
          </cell>
          <cell r="R187">
            <v>648.96050682999976</v>
          </cell>
          <cell r="S187">
            <v>640.54461963999995</v>
          </cell>
          <cell r="T187">
            <v>405.87738061999977</v>
          </cell>
          <cell r="U187">
            <v>-59.257743459999766</v>
          </cell>
          <cell r="V187">
            <v>37.421288429999919</v>
          </cell>
          <cell r="W187">
            <v>-72.887802289999911</v>
          </cell>
          <cell r="X187">
            <v>262.59584715999995</v>
          </cell>
          <cell r="Y187">
            <v>699.60739718999992</v>
          </cell>
          <cell r="Z187">
            <v>535.79828959999998</v>
          </cell>
          <cell r="AA187">
            <v>833.03191372000015</v>
          </cell>
          <cell r="AB187">
            <v>853.33255292000001</v>
          </cell>
          <cell r="AC187">
            <v>912.45106665000003</v>
          </cell>
          <cell r="AD187">
            <v>1036.0076351600001</v>
          </cell>
          <cell r="AE187">
            <v>919.82293843000002</v>
          </cell>
          <cell r="AF187">
            <v>961.08844063000015</v>
          </cell>
          <cell r="AG187">
            <v>927.39982079000004</v>
          </cell>
          <cell r="AH187">
            <v>1135.0873369599999</v>
          </cell>
          <cell r="AI187">
            <v>1125.9789742899998</v>
          </cell>
          <cell r="AJ187">
            <v>1231.61956162</v>
          </cell>
          <cell r="AK187">
            <v>1214.7341781919715</v>
          </cell>
          <cell r="AL187">
            <v>1188.5323612799998</v>
          </cell>
          <cell r="AM187">
            <v>1129.6627539634399</v>
          </cell>
          <cell r="AN187">
            <v>683.09272013999998</v>
          </cell>
          <cell r="AO187">
            <v>995.7319805599999</v>
          </cell>
          <cell r="AP187">
            <v>643.20681668000009</v>
          </cell>
          <cell r="AQ187">
            <v>1085.9841637660002</v>
          </cell>
          <cell r="AR187">
            <v>1327.15437258</v>
          </cell>
          <cell r="AS187">
            <v>1483.3056771400002</v>
          </cell>
          <cell r="AT187">
            <v>1634.9632564899996</v>
          </cell>
          <cell r="AU187">
            <v>1894.4784055499999</v>
          </cell>
          <cell r="AV187">
            <v>2086.4972280800002</v>
          </cell>
          <cell r="AW187">
            <v>2646.6864870469603</v>
          </cell>
          <cell r="AX187">
            <v>2808.7315131652499</v>
          </cell>
          <cell r="AY187">
            <v>2080.2815974099999</v>
          </cell>
          <cell r="AZ187">
            <v>1825.9445350537196</v>
          </cell>
          <cell r="BA187">
            <v>1834.7852150199999</v>
          </cell>
          <cell r="BB187">
            <v>1669.5175530699998</v>
          </cell>
          <cell r="BC187">
            <v>1675.28977248</v>
          </cell>
          <cell r="BD187">
            <v>1746.7541266000001</v>
          </cell>
          <cell r="BE187">
            <v>1292.4449756599997</v>
          </cell>
          <cell r="BF187">
            <v>1582.2034765399999</v>
          </cell>
          <cell r="BG187">
            <v>1825.9445350537196</v>
          </cell>
          <cell r="BH187">
            <v>1675.28977248</v>
          </cell>
          <cell r="BI187">
            <v>1582.2034765399999</v>
          </cell>
          <cell r="BJ187">
            <v>2327.0423820904148</v>
          </cell>
          <cell r="BK187">
            <v>2277.2293461309791</v>
          </cell>
          <cell r="BL187">
            <v>2090.3192740007744</v>
          </cell>
          <cell r="BM187">
            <v>1765.0127061499379</v>
          </cell>
          <cell r="BN187">
            <v>1583.9226105312848</v>
          </cell>
          <cell r="BO187">
            <v>1214.7341781919715</v>
          </cell>
          <cell r="BP187">
            <v>2646.6864870469603</v>
          </cell>
          <cell r="BQ187">
            <v>2327.0423820904148</v>
          </cell>
          <cell r="BR187">
            <v>1583.9226105312848</v>
          </cell>
          <cell r="BS187">
            <v>688.28337320790649</v>
          </cell>
          <cell r="BU187">
            <v>-0.19949998649115175</v>
          </cell>
          <cell r="BV187">
            <v>0.18064479411615064</v>
          </cell>
          <cell r="BW187">
            <v>0.44038542520328994</v>
          </cell>
          <cell r="BX187">
            <v>1.178819477184982</v>
          </cell>
          <cell r="BY187">
            <v>1.6730551815564541</v>
          </cell>
          <cell r="BZ187">
            <v>0.54264659502067936</v>
          </cell>
          <cell r="CA187">
            <v>-3.2269703762802804E-2</v>
          </cell>
          <cell r="CB187">
            <v>-0.12077142741344793</v>
          </cell>
          <cell r="CD187">
            <v>-0.23859484698379885</v>
          </cell>
          <cell r="CE187">
            <v>0.73630836819478773</v>
          </cell>
          <cell r="CF187">
            <v>1.178819477184982</v>
          </cell>
          <cell r="CG187">
            <v>-0.12077142741344793</v>
          </cell>
          <cell r="CH187">
            <v>-0.31934088406742944</v>
          </cell>
          <cell r="CI187">
            <v>-0.5654564379398308</v>
          </cell>
        </row>
        <row r="188">
          <cell r="A188" t="str">
            <v xml:space="preserve">    Central Government</v>
          </cell>
          <cell r="B188">
            <v>1055.9307664</v>
          </cell>
          <cell r="C188">
            <v>902.30849347999992</v>
          </cell>
          <cell r="D188">
            <v>876.69192964000001</v>
          </cell>
          <cell r="E188">
            <v>1088.5994669699999</v>
          </cell>
          <cell r="F188">
            <v>1074.6120990300001</v>
          </cell>
          <cell r="G188">
            <v>692.35306429999991</v>
          </cell>
          <cell r="H188">
            <v>864.93913990999999</v>
          </cell>
          <cell r="I188">
            <v>897.99130353999999</v>
          </cell>
          <cell r="J188">
            <v>991.21626143999993</v>
          </cell>
          <cell r="K188">
            <v>997.25649381999983</v>
          </cell>
          <cell r="L188">
            <v>1002.00875447</v>
          </cell>
          <cell r="M188">
            <v>938.92774688000009</v>
          </cell>
          <cell r="N188">
            <v>934.50335514000005</v>
          </cell>
          <cell r="O188">
            <v>671.82055073999993</v>
          </cell>
          <cell r="P188">
            <v>890.75559225999996</v>
          </cell>
          <cell r="Q188">
            <v>588.91638677000003</v>
          </cell>
          <cell r="R188">
            <v>679.89857466999979</v>
          </cell>
          <cell r="S188">
            <v>655.29430552999997</v>
          </cell>
          <cell r="T188">
            <v>425.92587332999977</v>
          </cell>
          <cell r="U188">
            <v>-54.642445269999769</v>
          </cell>
          <cell r="V188">
            <v>41.665550479999922</v>
          </cell>
          <cell r="W188">
            <v>-68.243196669999918</v>
          </cell>
          <cell r="X188">
            <v>267.31509884999997</v>
          </cell>
          <cell r="Y188">
            <v>700.38041595999994</v>
          </cell>
          <cell r="Z188">
            <v>538.04334701999994</v>
          </cell>
          <cell r="AA188">
            <v>833.90643431000012</v>
          </cell>
          <cell r="AB188">
            <v>854.10743275000004</v>
          </cell>
          <cell r="AC188">
            <v>913.31632712999999</v>
          </cell>
          <cell r="AD188">
            <v>1036.8481489000001</v>
          </cell>
          <cell r="AE188">
            <v>922.87151074000008</v>
          </cell>
          <cell r="AF188">
            <v>967.4436772900001</v>
          </cell>
          <cell r="AG188">
            <v>935.10422511000002</v>
          </cell>
          <cell r="AH188">
            <v>1135.49606948</v>
          </cell>
          <cell r="AI188">
            <v>1126.4420966899997</v>
          </cell>
          <cell r="AJ188">
            <v>1232.0787783600001</v>
          </cell>
          <cell r="AK188">
            <v>1215.1598620219715</v>
          </cell>
          <cell r="AL188">
            <v>1189.1903835799999</v>
          </cell>
          <cell r="AM188">
            <v>1130.1374623434399</v>
          </cell>
          <cell r="AN188">
            <v>683.57075619</v>
          </cell>
          <cell r="AO188">
            <v>996.33439583999984</v>
          </cell>
          <cell r="AP188">
            <v>643.77116454000009</v>
          </cell>
          <cell r="AQ188">
            <v>1086.4154612360001</v>
          </cell>
          <cell r="AR188">
            <v>1327.7655950799999</v>
          </cell>
          <cell r="AS188">
            <v>1484.5222648100003</v>
          </cell>
          <cell r="AT188">
            <v>1635.4447348399997</v>
          </cell>
          <cell r="AU188">
            <v>1895.36574827</v>
          </cell>
          <cell r="AV188">
            <v>2087.2635532600002</v>
          </cell>
          <cell r="AW188">
            <v>2647.3160901269603</v>
          </cell>
          <cell r="AX188">
            <v>2810.1004690252498</v>
          </cell>
          <cell r="AY188">
            <v>2081.7587167699999</v>
          </cell>
          <cell r="AZ188">
            <v>1827.2387545137196</v>
          </cell>
          <cell r="BA188">
            <v>1835.73535178</v>
          </cell>
          <cell r="BB188">
            <v>1670.1657941599999</v>
          </cell>
          <cell r="BC188">
            <v>1676.1628866399999</v>
          </cell>
          <cell r="BD188">
            <v>1747.6836070100001</v>
          </cell>
          <cell r="BE188">
            <v>1299.3172979699998</v>
          </cell>
          <cell r="BF188">
            <v>1583.7161056</v>
          </cell>
          <cell r="BG188">
            <v>1827.2387545137196</v>
          </cell>
          <cell r="BH188">
            <v>1676.1628866399999</v>
          </cell>
          <cell r="BI188">
            <v>1583.7161056</v>
          </cell>
          <cell r="BJ188">
            <v>2328.5550111504149</v>
          </cell>
          <cell r="BK188">
            <v>2278.7419751909792</v>
          </cell>
          <cell r="BL188">
            <v>2091.8319030607745</v>
          </cell>
          <cell r="BM188">
            <v>1766.525335209938</v>
          </cell>
          <cell r="BN188">
            <v>1585.4352395912849</v>
          </cell>
          <cell r="BO188">
            <v>1215.1598620219715</v>
          </cell>
          <cell r="BP188">
            <v>2647.3160901269603</v>
          </cell>
          <cell r="BQ188">
            <v>2328.5550111504149</v>
          </cell>
          <cell r="BR188">
            <v>1585.4352395912849</v>
          </cell>
          <cell r="BS188">
            <v>689.79600226790649</v>
          </cell>
          <cell r="BU188">
            <v>-0.19966654078974244</v>
          </cell>
          <cell r="BV188">
            <v>0.17721204803999546</v>
          </cell>
          <cell r="BW188">
            <v>0.44029096955742975</v>
          </cell>
          <cell r="BX188">
            <v>1.1785743364843739</v>
          </cell>
          <cell r="BY188">
            <v>1.6730791771990821</v>
          </cell>
          <cell r="BZ188">
            <v>0.54283784283873526</v>
          </cell>
          <cell r="CA188">
            <v>-3.1629701779596009E-2</v>
          </cell>
          <cell r="CB188">
            <v>-0.12040914954030224</v>
          </cell>
          <cell r="CD188">
            <v>-0.25406356528782803</v>
          </cell>
          <cell r="CE188">
            <v>0.73499977202585232</v>
          </cell>
          <cell r="CF188">
            <v>1.1785743364843739</v>
          </cell>
          <cell r="CG188">
            <v>-0.12040914954030224</v>
          </cell>
          <cell r="CH188">
            <v>-0.31913344026688639</v>
          </cell>
          <cell r="CI188">
            <v>-0.56491694832913419</v>
          </cell>
        </row>
        <row r="189">
          <cell r="A189" t="str">
            <v xml:space="preserve">    Rest of public sector</v>
          </cell>
          <cell r="B189">
            <v>-418.43306689000008</v>
          </cell>
          <cell r="C189">
            <v>-450.04399446999997</v>
          </cell>
          <cell r="D189">
            <v>-560.97336225000015</v>
          </cell>
          <cell r="E189">
            <v>-446.21092818</v>
          </cell>
          <cell r="F189">
            <v>-183.29947286000001</v>
          </cell>
          <cell r="G189">
            <v>-53.131718660000004</v>
          </cell>
          <cell r="H189">
            <v>-36.436901629999994</v>
          </cell>
          <cell r="I189">
            <v>-20.712673110000001</v>
          </cell>
          <cell r="J189">
            <v>-13.44611136</v>
          </cell>
          <cell r="K189">
            <v>-25.3494834</v>
          </cell>
          <cell r="L189">
            <v>-13.14900943</v>
          </cell>
          <cell r="M189">
            <v>-20.09052281</v>
          </cell>
          <cell r="N189">
            <v>-12.099860979999999</v>
          </cell>
          <cell r="O189">
            <v>-21.375215390000001</v>
          </cell>
          <cell r="P189">
            <v>-29.704878430000001</v>
          </cell>
          <cell r="Q189">
            <v>-19.247570200000002</v>
          </cell>
          <cell r="R189">
            <v>-30.938067840000002</v>
          </cell>
          <cell r="S189">
            <v>-14.749685890000002</v>
          </cell>
          <cell r="T189">
            <v>-20.048492710000001</v>
          </cell>
          <cell r="U189">
            <v>-4.6152981899999999</v>
          </cell>
          <cell r="V189">
            <v>-4.2442620499999997</v>
          </cell>
          <cell r="W189">
            <v>-4.6446056200000001</v>
          </cell>
          <cell r="X189">
            <v>-4.7192516900000001</v>
          </cell>
          <cell r="Y189">
            <v>-0.77301876999999997</v>
          </cell>
          <cell r="Z189">
            <v>-2.2450574200000002</v>
          </cell>
          <cell r="AA189">
            <v>-0.87452058999999993</v>
          </cell>
          <cell r="AB189">
            <v>-0.77487983000000005</v>
          </cell>
          <cell r="AC189">
            <v>-0.86526047999999989</v>
          </cell>
          <cell r="AD189">
            <v>-0.84051374000000001</v>
          </cell>
          <cell r="AE189">
            <v>-3.04857231</v>
          </cell>
          <cell r="AF189">
            <v>-6.3552366600000001</v>
          </cell>
          <cell r="AG189">
            <v>-7.7044043200000001</v>
          </cell>
          <cell r="AH189">
            <v>-0.40873252000000004</v>
          </cell>
          <cell r="AI189">
            <v>-0.46312239999999999</v>
          </cell>
          <cell r="AJ189">
            <v>-0.45921674000000001</v>
          </cell>
          <cell r="AK189">
            <v>-0.42568382999999999</v>
          </cell>
          <cell r="AL189">
            <v>-0.65802230000000006</v>
          </cell>
          <cell r="AM189">
            <v>-0.47470838000000004</v>
          </cell>
          <cell r="AN189">
            <v>-0.47803605000000005</v>
          </cell>
          <cell r="AO189">
            <v>-0.60241528</v>
          </cell>
          <cell r="AP189">
            <v>-0.56434786000000003</v>
          </cell>
          <cell r="AQ189">
            <v>-0.43129746999999996</v>
          </cell>
          <cell r="AR189">
            <v>-0.6112225</v>
          </cell>
          <cell r="AS189">
            <v>-1.21658767</v>
          </cell>
          <cell r="AT189">
            <v>-0.48147835000000005</v>
          </cell>
          <cell r="AU189">
            <v>-0.88734272000000014</v>
          </cell>
          <cell r="AV189">
            <v>-0.76632518000000005</v>
          </cell>
          <cell r="AW189">
            <v>-0.62960307999999987</v>
          </cell>
          <cell r="AX189">
            <v>-1.36895586</v>
          </cell>
          <cell r="AY189">
            <v>-1.4771193600000001</v>
          </cell>
          <cell r="AZ189">
            <v>-1.2942194600000001</v>
          </cell>
          <cell r="BA189">
            <v>-0.95013675999999991</v>
          </cell>
          <cell r="BB189">
            <v>-0.64824108999999996</v>
          </cell>
          <cell r="BC189">
            <v>-0.87311415999999997</v>
          </cell>
          <cell r="BD189">
            <v>-0.92948041000000003</v>
          </cell>
          <cell r="BE189">
            <v>-6.8723223100000004</v>
          </cell>
          <cell r="BF189">
            <v>-1.5126290600000001</v>
          </cell>
          <cell r="BG189">
            <v>-1.2942194600000001</v>
          </cell>
          <cell r="BH189">
            <v>-0.87311415999999997</v>
          </cell>
          <cell r="BI189">
            <v>-1.5126290600000001</v>
          </cell>
          <cell r="BJ189">
            <v>-1.5126290600000001</v>
          </cell>
          <cell r="BK189">
            <v>-1.5126290600000001</v>
          </cell>
          <cell r="BL189">
            <v>-1.5126290600000001</v>
          </cell>
          <cell r="BM189">
            <v>-1.5126290600000001</v>
          </cell>
          <cell r="BN189">
            <v>-1.5126290600000001</v>
          </cell>
          <cell r="BO189">
            <v>-0.42568382999999999</v>
          </cell>
          <cell r="BP189">
            <v>-0.62960307999999987</v>
          </cell>
          <cell r="BQ189">
            <v>-1.5126290600000001</v>
          </cell>
          <cell r="BR189">
            <v>-1.5126290600000001</v>
          </cell>
          <cell r="BS189">
            <v>-1.5126290600000001</v>
          </cell>
          <cell r="BU189">
            <v>0.38308363246466226</v>
          </cell>
          <cell r="BV189">
            <v>0.85852476958304458</v>
          </cell>
          <cell r="BW189">
            <v>0.17797906073145353</v>
          </cell>
          <cell r="BX189">
            <v>0.47903922025884782</v>
          </cell>
          <cell r="BY189">
            <v>1.7073679066672902</v>
          </cell>
          <cell r="BZ189">
            <v>1.0243897094967891</v>
          </cell>
          <cell r="CA189">
            <v>2.141634634246794</v>
          </cell>
          <cell r="CB189">
            <v>1.4025121668718654</v>
          </cell>
          <cell r="CD189">
            <v>0.9615232128446537</v>
          </cell>
          <cell r="CE189">
            <v>0.44932277647022723</v>
          </cell>
          <cell r="CF189">
            <v>0.47903922025884782</v>
          </cell>
          <cell r="CG189">
            <v>1.4025121668718654</v>
          </cell>
          <cell r="CH189">
            <v>0</v>
          </cell>
          <cell r="CI189">
            <v>0</v>
          </cell>
        </row>
        <row r="190">
          <cell r="A190" t="str">
            <v xml:space="preserve">  Fogafín</v>
          </cell>
          <cell r="B190">
            <v>-108.10561139000001</v>
          </cell>
          <cell r="C190">
            <v>-131.99368806999999</v>
          </cell>
          <cell r="D190">
            <v>-170.62553541</v>
          </cell>
          <cell r="E190">
            <v>-177.03861583</v>
          </cell>
          <cell r="F190">
            <v>2.66980284</v>
          </cell>
          <cell r="G190">
            <v>2.02653164</v>
          </cell>
          <cell r="H190">
            <v>0.94977945000000008</v>
          </cell>
          <cell r="I190">
            <v>-6.0818110000000002E-2</v>
          </cell>
          <cell r="J190">
            <v>-5.5335479999999999E-2</v>
          </cell>
          <cell r="K190">
            <v>-0.1004642</v>
          </cell>
          <cell r="L190">
            <v>-5.8322079999999998E-2</v>
          </cell>
          <cell r="M190">
            <v>-0.20140901</v>
          </cell>
          <cell r="N190">
            <v>-7.2740475699999996</v>
          </cell>
          <cell r="O190">
            <v>-5.1332663500000004</v>
          </cell>
          <cell r="P190">
            <v>-4.3779970000000001E-2</v>
          </cell>
          <cell r="Q190">
            <v>-8.0864593599999992</v>
          </cell>
          <cell r="R190">
            <v>-0.12922985000000001</v>
          </cell>
          <cell r="S190">
            <v>-0.54218127000000005</v>
          </cell>
          <cell r="T190">
            <v>-6.2797185799999999</v>
          </cell>
          <cell r="U190">
            <v>-3.6349367300000002</v>
          </cell>
          <cell r="V190">
            <v>-0.45649308999999999</v>
          </cell>
          <cell r="W190">
            <v>-5.5287638100000001</v>
          </cell>
          <cell r="X190">
            <v>-0.17122357999999999</v>
          </cell>
          <cell r="Y190">
            <v>-0.25908066000000002</v>
          </cell>
          <cell r="Z190">
            <v>-3.3951129799999999</v>
          </cell>
          <cell r="AA190">
            <v>-0.10012095</v>
          </cell>
          <cell r="AB190">
            <v>-0.14532204000000001</v>
          </cell>
          <cell r="AC190">
            <v>-7.3494131600000001</v>
          </cell>
          <cell r="AD190">
            <v>-0.31561479999999997</v>
          </cell>
          <cell r="AE190">
            <v>-1.6325559999999999E-2</v>
          </cell>
          <cell r="AF190">
            <v>-10.73636568</v>
          </cell>
          <cell r="AG190">
            <v>-8.7611350000000005E-2</v>
          </cell>
          <cell r="AH190">
            <v>-35.390487479999997</v>
          </cell>
          <cell r="AI190">
            <v>-26.814661099999999</v>
          </cell>
          <cell r="AJ190">
            <v>-3.9108152399999998</v>
          </cell>
          <cell r="AK190">
            <v>-6.5442870400000004</v>
          </cell>
          <cell r="AL190">
            <v>-25.962898379999999</v>
          </cell>
          <cell r="AM190">
            <v>-0.36203488</v>
          </cell>
          <cell r="AN190">
            <v>-4.7234967699999997</v>
          </cell>
          <cell r="AO190">
            <v>-31.806979559999998</v>
          </cell>
          <cell r="AP190">
            <v>-0.34150647000000001</v>
          </cell>
          <cell r="AQ190">
            <v>-6.3858278999999998</v>
          </cell>
          <cell r="AR190">
            <v>-32.140327759999998</v>
          </cell>
          <cell r="AS190">
            <v>-2.4981203600000002</v>
          </cell>
          <cell r="AT190">
            <v>-11.525364590000001</v>
          </cell>
          <cell r="AU190">
            <v>-41.28484186</v>
          </cell>
          <cell r="AV190">
            <v>-0.60270044</v>
          </cell>
          <cell r="AW190">
            <v>-25.504968389999998</v>
          </cell>
          <cell r="AX190">
            <v>-29.865537740000001</v>
          </cell>
          <cell r="AY190">
            <v>-7.2368328000000002</v>
          </cell>
          <cell r="AZ190">
            <v>492.79206678843997</v>
          </cell>
          <cell r="BA190">
            <v>464.27049375534006</v>
          </cell>
          <cell r="BB190">
            <v>507.85630636396996</v>
          </cell>
          <cell r="BC190">
            <v>495.62703105030994</v>
          </cell>
          <cell r="BD190">
            <v>496.10167282133</v>
          </cell>
          <cell r="BE190">
            <v>524.47594446233995</v>
          </cell>
          <cell r="BF190">
            <v>521.08311800736999</v>
          </cell>
          <cell r="BG190">
            <v>492.79206678843997</v>
          </cell>
          <cell r="BH190">
            <v>495.62703105030994</v>
          </cell>
          <cell r="BI190">
            <v>521.08311800736999</v>
          </cell>
          <cell r="BJ190">
            <v>469.50822552159605</v>
          </cell>
          <cell r="BK190">
            <v>319.5082255215961</v>
          </cell>
          <cell r="BL190">
            <v>319.5082255215961</v>
          </cell>
          <cell r="BM190">
            <v>23.610365745996148</v>
          </cell>
          <cell r="BN190">
            <v>23.610365745996148</v>
          </cell>
          <cell r="BO190">
            <v>-6.5442870400000004</v>
          </cell>
          <cell r="BP190">
            <v>-25.504968389999998</v>
          </cell>
          <cell r="BQ190">
            <v>469.50822552159605</v>
          </cell>
          <cell r="BR190">
            <v>23.610365745996148</v>
          </cell>
          <cell r="BS190">
            <v>23.610365745996148</v>
          </cell>
          <cell r="BU190">
            <v>31.503650306588035</v>
          </cell>
          <cell r="BV190">
            <v>390.15521305241595</v>
          </cell>
          <cell r="BW190">
            <v>0.67433721853892925</v>
          </cell>
          <cell r="BX190">
            <v>2.8972875477662416</v>
          </cell>
          <cell r="BY190">
            <v>105.32780856721958</v>
          </cell>
          <cell r="BZ190">
            <v>78.613590408584287</v>
          </cell>
          <cell r="CA190">
            <v>46.211855463512933</v>
          </cell>
          <cell r="CB190">
            <v>19.408500584759835</v>
          </cell>
          <cell r="CD190">
            <v>0.28634096359442918</v>
          </cell>
          <cell r="CE190">
            <v>24.259650951946778</v>
          </cell>
          <cell r="CF190">
            <v>2.8972875477662416</v>
          </cell>
          <cell r="CG190">
            <v>19.408500584759835</v>
          </cell>
          <cell r="CH190">
            <v>-0.94971256207542176</v>
          </cell>
          <cell r="CI190">
            <v>0</v>
          </cell>
        </row>
        <row r="191">
          <cell r="A191" t="str">
            <v xml:space="preserve">  Quasi-fiscal deficit</v>
          </cell>
          <cell r="B191">
            <v>776.30099999999993</v>
          </cell>
          <cell r="C191">
            <v>772.45099999999991</v>
          </cell>
          <cell r="D191">
            <v>787.17599999999993</v>
          </cell>
          <cell r="E191">
            <v>868.4</v>
          </cell>
          <cell r="F191">
            <v>733.33649999999989</v>
          </cell>
          <cell r="G191">
            <v>696.36209999999994</v>
          </cell>
          <cell r="H191">
            <v>667.57099999999991</v>
          </cell>
          <cell r="I191">
            <v>580.65629999999987</v>
          </cell>
          <cell r="J191">
            <v>600.1312999999999</v>
          </cell>
          <cell r="K191">
            <v>566.54229999999984</v>
          </cell>
          <cell r="L191">
            <v>575.22129999999993</v>
          </cell>
          <cell r="M191">
            <v>566.88929999999982</v>
          </cell>
          <cell r="N191">
            <v>444.98929999999984</v>
          </cell>
          <cell r="O191">
            <v>462.81399999999985</v>
          </cell>
          <cell r="P191">
            <v>482.17889999999983</v>
          </cell>
          <cell r="Q191">
            <v>567.83539999999982</v>
          </cell>
          <cell r="R191">
            <v>613.63539999999989</v>
          </cell>
          <cell r="S191">
            <v>627.53539999999987</v>
          </cell>
          <cell r="T191">
            <v>619.63539999999989</v>
          </cell>
          <cell r="U191">
            <v>678.97121047170788</v>
          </cell>
          <cell r="V191">
            <v>834.52829999999983</v>
          </cell>
          <cell r="W191">
            <v>681.38929999999982</v>
          </cell>
          <cell r="X191">
            <v>679.48929999999984</v>
          </cell>
          <cell r="Y191">
            <v>638.48929999999984</v>
          </cell>
          <cell r="Z191">
            <v>536.48929999999984</v>
          </cell>
          <cell r="AA191">
            <v>484.98929999999984</v>
          </cell>
          <cell r="AB191">
            <v>417.68929999999983</v>
          </cell>
          <cell r="AC191">
            <v>316.78929999999986</v>
          </cell>
          <cell r="AD191">
            <v>250.58929999999987</v>
          </cell>
          <cell r="AE191">
            <v>188.68929999999983</v>
          </cell>
          <cell r="AF191">
            <v>82.589299999999866</v>
          </cell>
          <cell r="AG191">
            <v>-11.810700000000111</v>
          </cell>
          <cell r="AH191">
            <v>-144.61070000000018</v>
          </cell>
          <cell r="AI191">
            <v>-287.11070000000018</v>
          </cell>
          <cell r="AJ191">
            <v>-410.41070000000025</v>
          </cell>
          <cell r="AK191">
            <v>-469.41070000000025</v>
          </cell>
          <cell r="AL191">
            <v>-578.51070000000027</v>
          </cell>
          <cell r="AM191">
            <v>-638.11070000000018</v>
          </cell>
          <cell r="AN191">
            <v>-829.21070000000032</v>
          </cell>
          <cell r="AO191">
            <v>-723.01070000000027</v>
          </cell>
          <cell r="AP191">
            <v>-691.21070000000032</v>
          </cell>
          <cell r="AQ191">
            <v>-738.01070000000027</v>
          </cell>
          <cell r="AR191">
            <v>-744.71070000000032</v>
          </cell>
          <cell r="AS191">
            <v>-806.31070000000022</v>
          </cell>
          <cell r="AT191">
            <v>-876.51070000000027</v>
          </cell>
          <cell r="AU191">
            <v>-971.11070000000018</v>
          </cell>
          <cell r="AV191">
            <v>-1033.5107000000003</v>
          </cell>
          <cell r="AW191">
            <v>-1078.3107000000002</v>
          </cell>
          <cell r="AX191">
            <v>-1133.3107000000002</v>
          </cell>
          <cell r="AY191">
            <v>-1164.2107000000003</v>
          </cell>
          <cell r="AZ191">
            <v>-1190.6107000000002</v>
          </cell>
          <cell r="BA191">
            <v>-1206.9107000000001</v>
          </cell>
          <cell r="BB191">
            <v>-1321.7107000000003</v>
          </cell>
          <cell r="BC191">
            <v>-1390.7107000000001</v>
          </cell>
          <cell r="BD191">
            <v>-1433.5107000000003</v>
          </cell>
          <cell r="BE191">
            <v>-1493.5107000000003</v>
          </cell>
          <cell r="BF191">
            <v>-1471.1107000000002</v>
          </cell>
          <cell r="BG191">
            <v>-1190.6107000000002</v>
          </cell>
          <cell r="BH191">
            <v>-1390.7107000000001</v>
          </cell>
          <cell r="BI191">
            <v>-1471.1107000000002</v>
          </cell>
          <cell r="BJ191">
            <v>-1787.2138019522858</v>
          </cell>
          <cell r="BK191">
            <v>-2040.3514768160931</v>
          </cell>
          <cell r="BL191">
            <v>-2244.0835209297275</v>
          </cell>
          <cell r="BM191">
            <v>-2541.5779016889583</v>
          </cell>
          <cell r="BN191">
            <v>-2782.0284021304283</v>
          </cell>
          <cell r="BO191">
            <v>-469.41070000000025</v>
          </cell>
          <cell r="BP191">
            <v>-1078.3107000000002</v>
          </cell>
          <cell r="BQ191">
            <v>-1787.2138019522858</v>
          </cell>
          <cell r="BR191">
            <v>-2782.0284021304283</v>
          </cell>
          <cell r="BS191">
            <v>-3852.5050038102972</v>
          </cell>
          <cell r="BU191">
            <v>-2.9852332822507082</v>
          </cell>
          <cell r="BV191">
            <v>-4.9112482795791861</v>
          </cell>
          <cell r="BW191">
            <v>5.0611745880491501</v>
          </cell>
          <cell r="BX191">
            <v>1.2971583306473407</v>
          </cell>
          <cell r="BY191">
            <v>0.43583615117363994</v>
          </cell>
          <cell r="BZ191">
            <v>0.88440452150625948</v>
          </cell>
          <cell r="CA191">
            <v>0.67837163881741525</v>
          </cell>
          <cell r="CB191">
            <v>0.65742007563523708</v>
          </cell>
          <cell r="CD191">
            <v>0.12630331883138401</v>
          </cell>
          <cell r="CE191">
            <v>-1.7351896108517408</v>
          </cell>
          <cell r="CF191">
            <v>1.2971583306473407</v>
          </cell>
          <cell r="CG191">
            <v>0.65742007563523708</v>
          </cell>
          <cell r="CH191">
            <v>0.5566287587368921</v>
          </cell>
          <cell r="CI191">
            <v>0.38478277247641213</v>
          </cell>
        </row>
        <row r="192">
          <cell r="A192" t="str">
            <v xml:space="preserve">  Credit to financial system</v>
          </cell>
          <cell r="B192">
            <v>-159.54806497000015</v>
          </cell>
          <cell r="C192">
            <v>-11.064521819999584</v>
          </cell>
          <cell r="D192">
            <v>-224.04962353000013</v>
          </cell>
          <cell r="E192">
            <v>-88.782523780000247</v>
          </cell>
          <cell r="F192">
            <v>-554.09779475000005</v>
          </cell>
          <cell r="G192">
            <v>226.34244042000066</v>
          </cell>
          <cell r="H192">
            <v>162.18932440999959</v>
          </cell>
          <cell r="I192">
            <v>641.74383579999994</v>
          </cell>
          <cell r="J192">
            <v>526.30135757999983</v>
          </cell>
          <cell r="K192">
            <v>355.22104114000007</v>
          </cell>
          <cell r="L192">
            <v>87.767000210000248</v>
          </cell>
          <cell r="M192">
            <v>-219.35390432999984</v>
          </cell>
          <cell r="N192">
            <v>-650.53455105999933</v>
          </cell>
          <cell r="O192">
            <v>-139.38055096000031</v>
          </cell>
          <cell r="P192">
            <v>-293.01264814999973</v>
          </cell>
          <cell r="Q192">
            <v>-652.34501398999987</v>
          </cell>
          <cell r="R192">
            <v>-572.27267933999963</v>
          </cell>
          <cell r="S192">
            <v>-249.69136578999991</v>
          </cell>
          <cell r="T192">
            <v>-523.69947129000013</v>
          </cell>
          <cell r="U192">
            <v>-101.86886593999981</v>
          </cell>
          <cell r="V192">
            <v>-62.336857050000162</v>
          </cell>
          <cell r="W192">
            <v>154.88570322999988</v>
          </cell>
          <cell r="X192">
            <v>35.131264369999172</v>
          </cell>
          <cell r="Y192">
            <v>648.85539376000008</v>
          </cell>
          <cell r="Z192">
            <v>214.36018413000062</v>
          </cell>
          <cell r="AA192">
            <v>495.35411110999991</v>
          </cell>
          <cell r="AB192">
            <v>184.67517430999993</v>
          </cell>
          <cell r="AC192">
            <v>444.21220571000009</v>
          </cell>
          <cell r="AD192">
            <v>378.74450030999998</v>
          </cell>
          <cell r="AE192">
            <v>763.2377225800002</v>
          </cell>
          <cell r="AF192">
            <v>950.93517817000043</v>
          </cell>
          <cell r="AG192">
            <v>1097.1873990200002</v>
          </cell>
          <cell r="AH192">
            <v>1481.2572176499998</v>
          </cell>
          <cell r="AI192">
            <v>778.33209352999984</v>
          </cell>
          <cell r="AJ192">
            <v>945.01139496999986</v>
          </cell>
          <cell r="AK192">
            <v>1243.1516186800002</v>
          </cell>
          <cell r="AL192">
            <v>953.04600853123043</v>
          </cell>
          <cell r="AM192">
            <v>611.04922402999989</v>
          </cell>
          <cell r="AN192">
            <v>441.52262723999911</v>
          </cell>
          <cell r="AO192">
            <v>120.38014648999979</v>
          </cell>
          <cell r="AP192">
            <v>331.57472819999975</v>
          </cell>
          <cell r="AQ192">
            <v>805.36954887000036</v>
          </cell>
          <cell r="AR192">
            <v>802.42219235999971</v>
          </cell>
          <cell r="AS192">
            <v>680.61565541000016</v>
          </cell>
          <cell r="AT192">
            <v>1901.5944173299995</v>
          </cell>
          <cell r="AU192">
            <v>1865.8373191799997</v>
          </cell>
          <cell r="AV192">
            <v>1160.13962597</v>
          </cell>
          <cell r="AW192">
            <v>2935.1999047215595</v>
          </cell>
          <cell r="AX192">
            <v>793.18179152651032</v>
          </cell>
          <cell r="AY192">
            <v>1401.9119745089899</v>
          </cell>
          <cell r="AZ192">
            <v>13.88401379156079</v>
          </cell>
          <cell r="BA192">
            <v>311.91744075260067</v>
          </cell>
          <cell r="BB192">
            <v>831.23992633839998</v>
          </cell>
          <cell r="BC192">
            <v>1290.8002701900002</v>
          </cell>
          <cell r="BD192">
            <v>1011.0030842899978</v>
          </cell>
          <cell r="BE192">
            <v>1152.3952845500003</v>
          </cell>
          <cell r="BF192">
            <v>766.91169645365903</v>
          </cell>
          <cell r="BG192">
            <v>13.88401379156079</v>
          </cell>
          <cell r="BH192">
            <v>1290.8002701900002</v>
          </cell>
          <cell r="BI192">
            <v>766.91169645365903</v>
          </cell>
          <cell r="BJ192">
            <v>2484.310767375368</v>
          </cell>
          <cell r="BK192">
            <v>-743.37536606136484</v>
          </cell>
          <cell r="BL192">
            <v>194.15818324983036</v>
          </cell>
          <cell r="BM192">
            <v>757.77142470285276</v>
          </cell>
          <cell r="BN192">
            <v>2905.8554538303133</v>
          </cell>
          <cell r="BO192">
            <v>1243.1516186800002</v>
          </cell>
          <cell r="BP192">
            <v>2935.1999047215595</v>
          </cell>
          <cell r="BQ192">
            <v>2484.310767375368</v>
          </cell>
          <cell r="BR192">
            <v>2905.8554538303133</v>
          </cell>
          <cell r="BS192">
            <v>4432.9697102666814</v>
          </cell>
          <cell r="BU192">
            <v>1.390806608899414</v>
          </cell>
          <cell r="BV192">
            <v>5.5201446474081983E-2</v>
          </cell>
          <cell r="BW192">
            <v>0.28377056642928</v>
          </cell>
          <cell r="BX192">
            <v>1.3610956705652728</v>
          </cell>
          <cell r="BY192">
            <v>-0.96855424176479676</v>
          </cell>
          <cell r="BZ192">
            <v>0.60274283029585485</v>
          </cell>
          <cell r="CA192">
            <v>-0.59670070049402635</v>
          </cell>
          <cell r="CB192">
            <v>-0.15361445624909287</v>
          </cell>
          <cell r="CD192">
            <v>3.9580298364958697</v>
          </cell>
          <cell r="CE192">
            <v>0.91591474870257383</v>
          </cell>
          <cell r="CF192">
            <v>1.3610956705652728</v>
          </cell>
          <cell r="CG192">
            <v>-0.15361445624909287</v>
          </cell>
          <cell r="CH192">
            <v>0.16968275144590717</v>
          </cell>
          <cell r="CI192">
            <v>0.52553001369129482</v>
          </cell>
        </row>
        <row r="193">
          <cell r="A193" t="str">
            <v xml:space="preserve">  Net credit to private sector</v>
          </cell>
          <cell r="B193">
            <v>-1280.3008541600002</v>
          </cell>
          <cell r="C193">
            <v>-952.72309342000005</v>
          </cell>
          <cell r="D193">
            <v>-572.27004889000011</v>
          </cell>
          <cell r="E193">
            <v>-364.29491316999992</v>
          </cell>
          <cell r="F193">
            <v>-698.49749517999987</v>
          </cell>
          <cell r="G193">
            <v>-663.04719406999993</v>
          </cell>
          <cell r="H193">
            <v>-459.54977170000006</v>
          </cell>
          <cell r="I193">
            <v>-122.33758726999999</v>
          </cell>
          <cell r="J193">
            <v>-70.129062689999955</v>
          </cell>
          <cell r="K193">
            <v>-122.47658747000001</v>
          </cell>
          <cell r="L193">
            <v>-102.01596357000004</v>
          </cell>
          <cell r="M193">
            <v>-564.98388146999991</v>
          </cell>
          <cell r="N193">
            <v>-762.60508768</v>
          </cell>
          <cell r="O193">
            <v>-1108.9741293799998</v>
          </cell>
          <cell r="P193">
            <v>-1082.5404928599999</v>
          </cell>
          <cell r="Q193">
            <v>-829.44216073999996</v>
          </cell>
          <cell r="R193">
            <v>-817.34247579000021</v>
          </cell>
          <cell r="S193">
            <v>-680.43414998999992</v>
          </cell>
          <cell r="T193">
            <v>-587.80268650000016</v>
          </cell>
          <cell r="U193">
            <v>-401.24982315999983</v>
          </cell>
          <cell r="V193">
            <v>-419.61569461000005</v>
          </cell>
          <cell r="W193">
            <v>-140.57291313000019</v>
          </cell>
          <cell r="X193">
            <v>157.8483761399998</v>
          </cell>
          <cell r="Y193">
            <v>385.70827007000003</v>
          </cell>
          <cell r="Z193">
            <v>392.05204608999998</v>
          </cell>
          <cell r="AA193">
            <v>346.57201306999991</v>
          </cell>
          <cell r="AB193">
            <v>467.06358834999997</v>
          </cell>
          <cell r="AC193">
            <v>474.11112143000003</v>
          </cell>
          <cell r="AD193">
            <v>493.37907297999999</v>
          </cell>
          <cell r="AE193">
            <v>477.70530579999996</v>
          </cell>
          <cell r="AF193">
            <v>437.91480774000001</v>
          </cell>
          <cell r="AG193">
            <v>437.61339307000003</v>
          </cell>
          <cell r="AH193">
            <v>463.53137846000004</v>
          </cell>
          <cell r="AI193">
            <v>930.41119736999985</v>
          </cell>
          <cell r="AJ193">
            <v>993.93696270999988</v>
          </cell>
          <cell r="AK193">
            <v>982.30430716000012</v>
          </cell>
          <cell r="AL193">
            <v>1015.6913324600001</v>
          </cell>
          <cell r="AM193">
            <v>1060.0831635699999</v>
          </cell>
          <cell r="AN193">
            <v>1076.4295760500002</v>
          </cell>
          <cell r="AO193">
            <v>1111.7457386199999</v>
          </cell>
          <cell r="AP193">
            <v>1175.9449778799999</v>
          </cell>
          <cell r="AQ193">
            <v>1157.8918104500001</v>
          </cell>
          <cell r="AR193">
            <v>1169.3132136900001</v>
          </cell>
          <cell r="AS193">
            <v>1175.9402395700001</v>
          </cell>
          <cell r="AT193">
            <v>1208.2785565800002</v>
          </cell>
          <cell r="AU193">
            <v>1223.3924429900001</v>
          </cell>
          <cell r="AV193">
            <v>1191.8677366200002</v>
          </cell>
          <cell r="AW193">
            <v>1158.4083002499999</v>
          </cell>
          <cell r="AX193">
            <v>1200.2863651199998</v>
          </cell>
          <cell r="AY193">
            <v>1209.8013479000001</v>
          </cell>
          <cell r="AZ193">
            <v>1170.7750814200001</v>
          </cell>
          <cell r="BA193">
            <v>1188.76083217</v>
          </cell>
          <cell r="BB193">
            <v>1181.2242959800001</v>
          </cell>
          <cell r="BC193">
            <v>1196.8833407000002</v>
          </cell>
          <cell r="BD193">
            <v>1192.61808847</v>
          </cell>
          <cell r="BE193">
            <v>1181.0878944899998</v>
          </cell>
          <cell r="BF193">
            <v>1178.64902981</v>
          </cell>
          <cell r="BG193">
            <v>1170.7750814200001</v>
          </cell>
          <cell r="BH193">
            <v>1196.8833407000002</v>
          </cell>
          <cell r="BI193">
            <v>1178.64902981</v>
          </cell>
          <cell r="BJ193">
            <v>1185.69606155</v>
          </cell>
          <cell r="BK193">
            <v>1185.69606155</v>
          </cell>
          <cell r="BL193">
            <v>1185.69606155</v>
          </cell>
          <cell r="BM193">
            <v>1185.69606155</v>
          </cell>
          <cell r="BN193">
            <v>1185.69606155</v>
          </cell>
          <cell r="BO193">
            <v>982.30430716000012</v>
          </cell>
          <cell r="BP193">
            <v>1158.4083002499999</v>
          </cell>
          <cell r="BQ193">
            <v>1185.69606155</v>
          </cell>
          <cell r="BR193">
            <v>1185.69606155</v>
          </cell>
          <cell r="BS193">
            <v>1185.69606155</v>
          </cell>
          <cell r="BU193">
            <v>1.3046745730120244</v>
          </cell>
          <cell r="BV193">
            <v>1.4238621518153551</v>
          </cell>
          <cell r="BW193">
            <v>1.6066812576837606</v>
          </cell>
          <cell r="BX193">
            <v>0.17927641343561329</v>
          </cell>
          <cell r="BY193">
            <v>8.764670487427928E-2</v>
          </cell>
          <cell r="BZ193">
            <v>3.3674588504815972E-2</v>
          </cell>
          <cell r="CA193">
            <v>-2.4522099319436608E-2</v>
          </cell>
          <cell r="CB193">
            <v>2.3556254987219027E-2</v>
          </cell>
          <cell r="CD193">
            <v>1.6826889805536527</v>
          </cell>
          <cell r="CE193">
            <v>1.5467545898918043</v>
          </cell>
          <cell r="CF193">
            <v>0.17927641343561329</v>
          </cell>
          <cell r="CG193">
            <v>2.3556254987219027E-2</v>
          </cell>
          <cell r="CH193">
            <v>0</v>
          </cell>
          <cell r="CI193">
            <v>0</v>
          </cell>
        </row>
        <row r="194">
          <cell r="A194" t="str">
            <v xml:space="preserve">  MLT foreign liab. (-)</v>
          </cell>
          <cell r="B194">
            <v>-342.95888278000001</v>
          </cell>
          <cell r="C194">
            <v>-357.05059727000003</v>
          </cell>
          <cell r="D194">
            <v>-222.56630454</v>
          </cell>
          <cell r="E194">
            <v>-82.688097519999999</v>
          </cell>
          <cell r="F194">
            <v>-100.7830368</v>
          </cell>
          <cell r="G194">
            <v>-119.55300224</v>
          </cell>
          <cell r="H194">
            <v>-151.068229</v>
          </cell>
          <cell r="I194">
            <v>-162.85312736</v>
          </cell>
          <cell r="J194">
            <v>-186.39864220000001</v>
          </cell>
          <cell r="K194">
            <v>-189.14342099000001</v>
          </cell>
          <cell r="L194">
            <v>-190.01062428</v>
          </cell>
          <cell r="M194">
            <v>-167.77081645000001</v>
          </cell>
          <cell r="N194">
            <v>-179.37656064000001</v>
          </cell>
          <cell r="O194">
            <v>-185.06357026000001</v>
          </cell>
          <cell r="P194">
            <v>-184.04309451</v>
          </cell>
          <cell r="Q194">
            <v>-176.9201161</v>
          </cell>
          <cell r="R194">
            <v>-165.26883925000001</v>
          </cell>
          <cell r="S194">
            <v>-171.47820408000001</v>
          </cell>
          <cell r="T194">
            <v>-176.06727326000001</v>
          </cell>
          <cell r="U194">
            <v>-179.37439886000001</v>
          </cell>
          <cell r="V194">
            <v>-194.56010054000001</v>
          </cell>
          <cell r="W194">
            <v>-201.69667102</v>
          </cell>
          <cell r="X194">
            <v>-190.78383167999999</v>
          </cell>
          <cell r="Y194">
            <v>-184.02037883</v>
          </cell>
          <cell r="Z194">
            <v>-192.29227854999999</v>
          </cell>
          <cell r="AA194">
            <v>-194.76765863</v>
          </cell>
          <cell r="AB194">
            <v>-198.18107007</v>
          </cell>
          <cell r="AC194">
            <v>-198.14</v>
          </cell>
          <cell r="AD194">
            <v>-187.25605060000001</v>
          </cell>
          <cell r="AE194">
            <v>-184.17515986000001</v>
          </cell>
          <cell r="AF194">
            <v>-181.79620894999999</v>
          </cell>
          <cell r="AG194">
            <v>-191.59421093</v>
          </cell>
          <cell r="AH194">
            <v>-206.85738649999999</v>
          </cell>
          <cell r="AI194">
            <v>-218.66504047999999</v>
          </cell>
          <cell r="AJ194">
            <v>-204.47811644000001</v>
          </cell>
          <cell r="AK194">
            <v>-204.30109705999999</v>
          </cell>
          <cell r="AL194">
            <v>-216.33570886000001</v>
          </cell>
          <cell r="AM194">
            <v>-213.31444925</v>
          </cell>
          <cell r="AN194">
            <v>-203.11772349</v>
          </cell>
          <cell r="AO194">
            <v>-210.10018690000001</v>
          </cell>
          <cell r="AP194">
            <v>-204.84388501000001</v>
          </cell>
          <cell r="AQ194">
            <v>-209.95920512999999</v>
          </cell>
          <cell r="AR194">
            <v>-221.96429624999999</v>
          </cell>
          <cell r="AS194">
            <v>-241.11736378000001</v>
          </cell>
          <cell r="AT194">
            <v>-253.77007990999999</v>
          </cell>
          <cell r="AU194">
            <v>-251.36063179999999</v>
          </cell>
          <cell r="AV194">
            <v>-231.97728763000001</v>
          </cell>
          <cell r="AW194">
            <v>-224.87739016</v>
          </cell>
          <cell r="AX194">
            <v>-236.43322166999999</v>
          </cell>
          <cell r="AY194">
            <v>-232.47258676000001</v>
          </cell>
          <cell r="AZ194">
            <v>-229.30411771999999</v>
          </cell>
          <cell r="BA194">
            <v>-236.64719410000001</v>
          </cell>
          <cell r="BB194">
            <v>-225.86044905</v>
          </cell>
          <cell r="BC194">
            <v>-234.34278685999999</v>
          </cell>
          <cell r="BD194">
            <v>-240.28288032</v>
          </cell>
          <cell r="BE194">
            <v>-244.18552299000001</v>
          </cell>
          <cell r="BF194">
            <v>-245.69619655000002</v>
          </cell>
          <cell r="BG194">
            <v>-229.30411771999999</v>
          </cell>
          <cell r="BH194">
            <v>-234.34278685999999</v>
          </cell>
          <cell r="BI194">
            <v>-245.69619655000002</v>
          </cell>
          <cell r="BJ194">
            <v>-231.00074134859889</v>
          </cell>
          <cell r="BK194">
            <v>-223.70017684859889</v>
          </cell>
          <cell r="BL194">
            <v>-216.39961234859882</v>
          </cell>
          <cell r="BM194">
            <v>-209.09904784859881</v>
          </cell>
          <cell r="BN194">
            <v>-201.79848334859881</v>
          </cell>
          <cell r="BO194">
            <v>-204.30109705999999</v>
          </cell>
          <cell r="BP194">
            <v>-224.87739016</v>
          </cell>
          <cell r="BQ194">
            <v>-231.00074134859889</v>
          </cell>
          <cell r="BR194">
            <v>-201.79848334859881</v>
          </cell>
          <cell r="BS194">
            <v>-182.95193692881</v>
          </cell>
          <cell r="BU194">
            <v>2.4909813123202396E-2</v>
          </cell>
          <cell r="BV194">
            <v>0.13999740947476091</v>
          </cell>
          <cell r="BW194">
            <v>0.22678761538931069</v>
          </cell>
          <cell r="BX194">
            <v>0.10071552916799598</v>
          </cell>
          <cell r="BY194">
            <v>0.12892225149071845</v>
          </cell>
          <cell r="BZ194">
            <v>0.11613485445852434</v>
          </cell>
          <cell r="CA194">
            <v>3.1815741882823212E-2</v>
          </cell>
          <cell r="CB194">
            <v>2.722973254110661E-2</v>
          </cell>
          <cell r="CD194">
            <v>9.6855714979743102E-2</v>
          </cell>
          <cell r="CE194">
            <v>0.11020908857456235</v>
          </cell>
          <cell r="CF194">
            <v>0.10071552916799598</v>
          </cell>
          <cell r="CG194">
            <v>2.722973254110661E-2</v>
          </cell>
          <cell r="CH194">
            <v>0.12641629559072065</v>
          </cell>
          <cell r="CI194">
            <v>9.3392904183685843E-2</v>
          </cell>
        </row>
        <row r="195">
          <cell r="A195" t="str">
            <v xml:space="preserve">  Other (net)</v>
          </cell>
          <cell r="B195">
            <v>-2149.8816453899994</v>
          </cell>
          <cell r="C195">
            <v>-2089.8708824400001</v>
          </cell>
          <cell r="D195">
            <v>-2144.5564052499981</v>
          </cell>
          <cell r="E195">
            <v>-2234.3421093199991</v>
          </cell>
          <cell r="F195">
            <v>-2626.4905265399993</v>
          </cell>
          <cell r="G195">
            <v>-2425.9830928899992</v>
          </cell>
          <cell r="H195">
            <v>-3441.1403513299992</v>
          </cell>
          <cell r="I195">
            <v>-3761.8132552600009</v>
          </cell>
          <cell r="J195">
            <v>-4058.0053847915606</v>
          </cell>
          <cell r="K195">
            <v>-4273.9293471148067</v>
          </cell>
          <cell r="L195">
            <v>-4015.6341270325474</v>
          </cell>
          <cell r="M195">
            <v>-3842.7656146156869</v>
          </cell>
          <cell r="N195">
            <v>-4167.5816002800002</v>
          </cell>
          <cell r="O195">
            <v>-4457.7548777599977</v>
          </cell>
          <cell r="P195">
            <v>-4173.952121340003</v>
          </cell>
          <cell r="Q195">
            <v>-4264.5509681299973</v>
          </cell>
          <cell r="R195">
            <v>-4420.606125379998</v>
          </cell>
          <cell r="S195">
            <v>-4595.6206221800003</v>
          </cell>
          <cell r="T195">
            <v>-4765.1817893800026</v>
          </cell>
          <cell r="U195">
            <v>-5270.3075751617098</v>
          </cell>
          <cell r="V195">
            <v>-6372.4518203599964</v>
          </cell>
          <cell r="W195">
            <v>-6572.7097655699999</v>
          </cell>
          <cell r="X195">
            <v>-6760.9164993799959</v>
          </cell>
          <cell r="Y195">
            <v>-6649.6568242599997</v>
          </cell>
          <cell r="Z195">
            <v>-7077.3773329160922</v>
          </cell>
          <cell r="AA195">
            <v>-7117.0534502804367</v>
          </cell>
          <cell r="AB195">
            <v>-7248.6047091620567</v>
          </cell>
          <cell r="AC195">
            <v>-7282.6843451131363</v>
          </cell>
          <cell r="AD195">
            <v>-7581.7937378896486</v>
          </cell>
          <cell r="AE195">
            <v>-7400.2912806680661</v>
          </cell>
          <cell r="AF195">
            <v>-7400.9603132649918</v>
          </cell>
          <cell r="AG195">
            <v>-7894.731783691901</v>
          </cell>
          <cell r="AH195">
            <v>-8974.2266620253613</v>
          </cell>
          <cell r="AI195">
            <v>-9298.4846535647066</v>
          </cell>
          <cell r="AJ195">
            <v>-9024.9761083701742</v>
          </cell>
          <cell r="AK195">
            <v>-8782.8725950499993</v>
          </cell>
          <cell r="AL195">
            <v>-9396.3330100312396</v>
          </cell>
          <cell r="AM195">
            <v>-9189.89752543344</v>
          </cell>
          <cell r="AN195">
            <v>-7672.349075170001</v>
          </cell>
          <cell r="AO195">
            <v>-8350.9174552099976</v>
          </cell>
          <cell r="AP195">
            <v>-9082.7796872800027</v>
          </cell>
          <cell r="AQ195">
            <v>-9610.7541780559968</v>
          </cell>
          <cell r="AR195">
            <v>-10336.802114620001</v>
          </cell>
          <cell r="AS195">
            <v>-11260.741189979999</v>
          </cell>
          <cell r="AT195">
            <v>-11839.917353900002</v>
          </cell>
          <cell r="AU195">
            <v>-11529.180394059997</v>
          </cell>
          <cell r="AV195">
            <v>-11291.448814600002</v>
          </cell>
          <cell r="AW195">
            <v>-10866.166220798521</v>
          </cell>
          <cell r="AX195">
            <v>-11636.055760401765</v>
          </cell>
          <cell r="AY195">
            <v>-11523.455846258988</v>
          </cell>
          <cell r="AZ195">
            <v>-11080.808655333716</v>
          </cell>
          <cell r="BA195">
            <v>-11417.970163597942</v>
          </cell>
          <cell r="BB195">
            <v>-12221.855176702369</v>
          </cell>
          <cell r="BC195">
            <v>-12442.02819156031</v>
          </cell>
          <cell r="BD195">
            <v>-12758.015831861328</v>
          </cell>
          <cell r="BE195">
            <v>-13154.587976172339</v>
          </cell>
          <cell r="BF195">
            <v>-13339.229233261029</v>
          </cell>
          <cell r="BG195">
            <v>-11080.808655333716</v>
          </cell>
          <cell r="BH195">
            <v>-12442.02819156031</v>
          </cell>
          <cell r="BI195">
            <v>-13339.229233261029</v>
          </cell>
          <cell r="BJ195">
            <v>-13403.247817947367</v>
          </cell>
          <cell r="BK195">
            <v>-12011.001094258534</v>
          </cell>
          <cell r="BL195">
            <v>-11999.632276258533</v>
          </cell>
          <cell r="BM195">
            <v>-11988.263458258531</v>
          </cell>
          <cell r="BN195">
            <v>-11940.263640258532</v>
          </cell>
          <cell r="BO195">
            <v>-8782.8725950499993</v>
          </cell>
          <cell r="BP195">
            <v>-10866.166220798521</v>
          </cell>
          <cell r="BQ195">
            <v>-13403.247817947367</v>
          </cell>
          <cell r="BR195">
            <v>-11940.263640258532</v>
          </cell>
          <cell r="BS195">
            <v>-12213.521895482809</v>
          </cell>
          <cell r="BU195">
            <v>5.8458749374530328E-2</v>
          </cell>
          <cell r="BV195">
            <v>0.29869944486676747</v>
          </cell>
          <cell r="BW195">
            <v>0.31932452787278875</v>
          </cell>
          <cell r="BX195">
            <v>0.23719957260027424</v>
          </cell>
          <cell r="BY195">
            <v>0.44425241171501195</v>
          </cell>
          <cell r="BZ195">
            <v>0.29459436388133753</v>
          </cell>
          <cell r="CA195">
            <v>0.12663195481403955</v>
          </cell>
          <cell r="CB195">
            <v>0.2334845193415791</v>
          </cell>
          <cell r="CD195">
            <v>0.73043518422474185</v>
          </cell>
          <cell r="CE195">
            <v>0.32080088148419494</v>
          </cell>
          <cell r="CF195">
            <v>0.23719957260027424</v>
          </cell>
          <cell r="CG195">
            <v>0.2334845193415791</v>
          </cell>
          <cell r="CH195">
            <v>0.10915146817847043</v>
          </cell>
          <cell r="CI195">
            <v>2.2885445703471952E-2</v>
          </cell>
        </row>
        <row r="197">
          <cell r="A197" t="str">
            <v>Monetary Base</v>
          </cell>
          <cell r="B197">
            <v>3917.3071597600001</v>
          </cell>
          <cell r="C197">
            <v>4123.0408562699995</v>
          </cell>
          <cell r="D197">
            <v>4182.4122791600003</v>
          </cell>
          <cell r="E197">
            <v>5200.2397330900003</v>
          </cell>
          <cell r="F197">
            <v>4609.1537881500008</v>
          </cell>
          <cell r="G197">
            <v>5536.9409825700004</v>
          </cell>
          <cell r="H197">
            <v>5520.7123598899998</v>
          </cell>
          <cell r="I197">
            <v>6266.1370958599991</v>
          </cell>
          <cell r="J197">
            <v>6157.64422973</v>
          </cell>
          <cell r="K197">
            <v>5927.1384084900001</v>
          </cell>
          <cell r="L197">
            <v>5734.1787005000006</v>
          </cell>
          <cell r="M197">
            <v>6626.1264004799996</v>
          </cell>
          <cell r="N197">
            <v>6033.7203150200003</v>
          </cell>
          <cell r="O197">
            <v>5927.2106060599999</v>
          </cell>
          <cell r="P197">
            <v>6263.1511089300002</v>
          </cell>
          <cell r="Q197">
            <v>5978.1762171600003</v>
          </cell>
          <cell r="R197">
            <v>6305.0845959199996</v>
          </cell>
          <cell r="S197">
            <v>6782.7484332399999</v>
          </cell>
          <cell r="T197">
            <v>6444.1283063699993</v>
          </cell>
          <cell r="U197">
            <v>6628.1151657099999</v>
          </cell>
          <cell r="V197">
            <v>6570.6653228199993</v>
          </cell>
          <cell r="W197">
            <v>6721.8643235700001</v>
          </cell>
          <cell r="X197">
            <v>7154.7060931300002</v>
          </cell>
          <cell r="Y197">
            <v>8281.5447849600005</v>
          </cell>
          <cell r="Z197">
            <v>7399.8581466300002</v>
          </cell>
          <cell r="AA197">
            <v>7374.2257250499997</v>
          </cell>
          <cell r="AB197">
            <v>7243.7428000699992</v>
          </cell>
          <cell r="AC197">
            <v>7417.2897612199995</v>
          </cell>
          <cell r="AD197">
            <v>7135.35650274</v>
          </cell>
          <cell r="AE197">
            <v>7184.4881655500003</v>
          </cell>
          <cell r="AF197">
            <v>7311.4366655699996</v>
          </cell>
          <cell r="AG197">
            <v>7002.9329066</v>
          </cell>
          <cell r="AH197">
            <v>6974.7414920700012</v>
          </cell>
          <cell r="AI197">
            <v>6429.7591505600003</v>
          </cell>
          <cell r="AJ197">
            <v>6796.7027482499998</v>
          </cell>
          <cell r="AK197">
            <v>6909.5082335499992</v>
          </cell>
          <cell r="AL197">
            <v>6608.3</v>
          </cell>
          <cell r="AM197">
            <v>6242.7</v>
          </cell>
          <cell r="AN197">
            <v>6887.7</v>
          </cell>
          <cell r="AO197">
            <v>6829.2000000000007</v>
          </cell>
          <cell r="AP197">
            <v>6784.4</v>
          </cell>
          <cell r="AQ197">
            <v>7123</v>
          </cell>
          <cell r="AR197">
            <v>7065.8</v>
          </cell>
          <cell r="AS197">
            <v>7010.5</v>
          </cell>
          <cell r="AT197">
            <v>7450.8</v>
          </cell>
          <cell r="AU197">
            <v>7598.9</v>
          </cell>
          <cell r="AV197">
            <v>7032.4</v>
          </cell>
          <cell r="AW197">
            <v>9739.5613326699986</v>
          </cell>
          <cell r="AX197">
            <v>7643.5</v>
          </cell>
          <cell r="AY197">
            <v>7632.5</v>
          </cell>
          <cell r="AZ197">
            <v>7132.1</v>
          </cell>
          <cell r="BA197">
            <v>7435.7</v>
          </cell>
          <cell r="BB197">
            <v>7888.2</v>
          </cell>
          <cell r="BC197">
            <v>8369</v>
          </cell>
          <cell r="BD197">
            <v>8261.7999999999993</v>
          </cell>
          <cell r="BE197">
            <v>7960.9</v>
          </cell>
          <cell r="BF197">
            <v>7873.4</v>
          </cell>
          <cell r="BG197">
            <v>7132.1</v>
          </cell>
          <cell r="BH197">
            <v>8369</v>
          </cell>
          <cell r="BI197">
            <v>7873.4</v>
          </cell>
          <cell r="BJ197">
            <v>10710.4303716385</v>
          </cell>
          <cell r="BK197">
            <v>8610.8649999999998</v>
          </cell>
          <cell r="BL197">
            <v>9357.9500000000007</v>
          </cell>
          <cell r="BM197">
            <v>9203.0580000000009</v>
          </cell>
          <cell r="BN197">
            <v>11166.425999999999</v>
          </cell>
          <cell r="BO197">
            <v>6909.5082335499992</v>
          </cell>
          <cell r="BP197">
            <v>9739.5613326699986</v>
          </cell>
          <cell r="BQ197">
            <v>10710.4303716385</v>
          </cell>
          <cell r="BR197">
            <v>11166.425999999999</v>
          </cell>
          <cell r="BS197">
            <v>12462.401401560001</v>
          </cell>
          <cell r="BU197">
            <v>-4.9151772764013502E-2</v>
          </cell>
          <cell r="BV197">
            <v>-8.5584615261584673E-3</v>
          </cell>
          <cell r="BW197">
            <v>6.8254645490626098E-2</v>
          </cell>
          <cell r="BX197">
            <v>0.40958820851798339</v>
          </cell>
          <cell r="BY197">
            <v>3.5483543127604378E-2</v>
          </cell>
          <cell r="BZ197">
            <v>0.17492629510037916</v>
          </cell>
          <cell r="CA197">
            <v>5.6718741611639034E-2</v>
          </cell>
          <cell r="CB197">
            <v>9.9683035591331626E-2</v>
          </cell>
          <cell r="CD197">
            <v>0.24983199601505968</v>
          </cell>
          <cell r="CE197">
            <v>-0.16567398801027289</v>
          </cell>
          <cell r="CF197">
            <v>0.40958820851798339</v>
          </cell>
          <cell r="CG197">
            <v>9.9683035591331626E-2</v>
          </cell>
          <cell r="CH197">
            <v>4.2574911795233428E-2</v>
          </cell>
          <cell r="CI197">
            <v>0.11606000000000005</v>
          </cell>
        </row>
        <row r="199">
          <cell r="A199" t="str">
            <v>II. Rest of the Financial System</v>
          </cell>
        </row>
        <row r="201">
          <cell r="A201" t="str">
            <v>Net foreign assets</v>
          </cell>
          <cell r="B201">
            <v>-1772.3036500000003</v>
          </cell>
          <cell r="C201">
            <v>-1645.7807400000002</v>
          </cell>
          <cell r="D201">
            <v>-2126.1376300000002</v>
          </cell>
          <cell r="E201">
            <v>-2253.8190879999993</v>
          </cell>
          <cell r="F201">
            <v>-2423.1149909999999</v>
          </cell>
          <cell r="G201">
            <v>-2481.9804590000003</v>
          </cell>
          <cell r="H201">
            <v>-3106.660973999999</v>
          </cell>
          <cell r="I201">
            <v>-3048.3164999999995</v>
          </cell>
          <cell r="J201">
            <v>-3487.1597620000011</v>
          </cell>
          <cell r="K201">
            <v>-3689.0096569999987</v>
          </cell>
          <cell r="L201">
            <v>-3672.4890200000004</v>
          </cell>
          <cell r="M201">
            <v>-3704.9933000000005</v>
          </cell>
          <cell r="N201">
            <v>-3599.567476061276</v>
          </cell>
          <cell r="O201">
            <v>-4064.796159999999</v>
          </cell>
          <cell r="P201">
            <v>-4097.9995840000001</v>
          </cell>
          <cell r="Q201">
            <v>-4156.7105919999995</v>
          </cell>
          <cell r="R201">
            <v>-4241.8867919999993</v>
          </cell>
          <cell r="S201">
            <v>-4395.0431100000005</v>
          </cell>
          <cell r="T201">
            <v>-4580.7586399999982</v>
          </cell>
          <cell r="U201">
            <v>-5029.5723609999995</v>
          </cell>
          <cell r="V201">
            <v>-5310.0995899999998</v>
          </cell>
          <cell r="W201">
            <v>-5342.1769660000009</v>
          </cell>
          <cell r="X201">
            <v>-5047.1941199999992</v>
          </cell>
          <cell r="Y201">
            <v>-4928.3522559999992</v>
          </cell>
          <cell r="Z201">
            <v>-5193.6111039999996</v>
          </cell>
          <cell r="AA201">
            <v>-5056.1726700000008</v>
          </cell>
          <cell r="AB201">
            <v>-5040.0781349999997</v>
          </cell>
          <cell r="AC201">
            <v>-5147.3273590000008</v>
          </cell>
          <cell r="AD201">
            <v>-5474.3838749999995</v>
          </cell>
          <cell r="AE201">
            <v>-5028.3197749999999</v>
          </cell>
          <cell r="AF201">
            <v>-5465.4410199999993</v>
          </cell>
          <cell r="AG201">
            <v>-5014.3352240000013</v>
          </cell>
          <cell r="AH201">
            <v>-5641.2779879999998</v>
          </cell>
          <cell r="AI201">
            <v>-5382.2851840000021</v>
          </cell>
          <cell r="AJ201">
            <v>-5197.156383999999</v>
          </cell>
          <cell r="AK201">
            <v>-4591.5517527300035</v>
          </cell>
          <cell r="AL201">
            <v>-4941.4546352100006</v>
          </cell>
          <cell r="AM201">
            <v>-4700.0321273600011</v>
          </cell>
          <cell r="AN201">
            <v>-4397.9306173800005</v>
          </cell>
          <cell r="AO201">
            <v>-4312.0751643599988</v>
          </cell>
          <cell r="AP201">
            <v>-4173.5159538399985</v>
          </cell>
          <cell r="AQ201">
            <v>-3583.5897711399994</v>
          </cell>
          <cell r="AR201">
            <v>-3869.1111529000009</v>
          </cell>
          <cell r="AS201">
            <v>-3898.9147837400014</v>
          </cell>
          <cell r="AT201">
            <v>-3922.7279831899987</v>
          </cell>
          <cell r="AU201">
            <v>-4388.5702142437049</v>
          </cell>
          <cell r="AV201">
            <v>-4127.1610223762827</v>
          </cell>
          <cell r="AW201">
            <v>-3570.7630308430284</v>
          </cell>
          <cell r="AX201">
            <v>-3322.9450889915302</v>
          </cell>
          <cell r="AY201">
            <v>-3305.5535022627073</v>
          </cell>
          <cell r="AZ201">
            <v>-3366.5240043345193</v>
          </cell>
          <cell r="BA201">
            <v>-3426.9876729151852</v>
          </cell>
          <cell r="BB201">
            <v>-3759.2466238422926</v>
          </cell>
          <cell r="BC201">
            <v>-3295.5631723966117</v>
          </cell>
          <cell r="BD201">
            <v>-1540.9444933490013</v>
          </cell>
          <cell r="BE201">
            <v>-1712.2268636699991</v>
          </cell>
          <cell r="BF201">
            <v>-1667.9876265903999</v>
          </cell>
          <cell r="BG201">
            <v>-3366.5240043345193</v>
          </cell>
          <cell r="BH201">
            <v>-3295.5631723966117</v>
          </cell>
          <cell r="BI201">
            <v>-1667.9876265903999</v>
          </cell>
          <cell r="BJ201">
            <v>-3565.6973711560131</v>
          </cell>
          <cell r="BK201">
            <v>-3737.3163071048584</v>
          </cell>
          <cell r="BL201">
            <v>-3909.1831350013254</v>
          </cell>
          <cell r="BM201">
            <v>-4081.0742976006404</v>
          </cell>
          <cell r="BN201">
            <v>-4240.6258435778709</v>
          </cell>
          <cell r="BO201">
            <v>-4591.5517527300035</v>
          </cell>
          <cell r="BP201">
            <v>-3570.7630308430284</v>
          </cell>
          <cell r="BQ201">
            <v>-3565.6973711560131</v>
          </cell>
          <cell r="BR201">
            <v>-4240.6258435778691</v>
          </cell>
          <cell r="BS201">
            <v>-5299.5428074647316</v>
          </cell>
          <cell r="BU201">
            <v>0.12740824654298721</v>
          </cell>
          <cell r="BV201">
            <v>0.28731864091917281</v>
          </cell>
          <cell r="BW201">
            <v>0.30463841854020701</v>
          </cell>
          <cell r="BX201">
            <v>0.22231889715280762</v>
          </cell>
          <cell r="BY201">
            <v>0.23452089238732143</v>
          </cell>
          <cell r="BZ201">
            <v>8.0373764057196095E-2</v>
          </cell>
          <cell r="CA201">
            <v>0.57478886281735575</v>
          </cell>
          <cell r="CB201">
            <v>1.4186490795552453E-3</v>
          </cell>
          <cell r="CD201">
            <v>0.33019194825534459</v>
          </cell>
          <cell r="CE201">
            <v>6.8339373034863593E-2</v>
          </cell>
          <cell r="CF201">
            <v>0.22231889715280762</v>
          </cell>
          <cell r="CG201">
            <v>1.4186490795552453E-3</v>
          </cell>
          <cell r="CH201">
            <v>0.18928372269659044</v>
          </cell>
          <cell r="CI201">
            <v>0.24970770894360284</v>
          </cell>
        </row>
        <row r="203">
          <cell r="A203" t="str">
            <v>Net domestic assets</v>
          </cell>
          <cell r="B203">
            <v>16540.553650000002</v>
          </cell>
          <cell r="C203">
            <v>17884.68074</v>
          </cell>
          <cell r="D203">
            <v>20142.387630000001</v>
          </cell>
          <cell r="E203">
            <v>21996.949088000001</v>
          </cell>
          <cell r="F203">
            <v>23441.674990999996</v>
          </cell>
          <cell r="G203">
            <v>24899.960459000002</v>
          </cell>
          <cell r="H203">
            <v>26918.540974</v>
          </cell>
          <cell r="I203">
            <v>28250.756500000003</v>
          </cell>
          <cell r="J203">
            <v>30008.359762</v>
          </cell>
          <cell r="K203">
            <v>31950.949657000001</v>
          </cell>
          <cell r="L203">
            <v>33355.309020000001</v>
          </cell>
          <cell r="M203">
            <v>36964.3033</v>
          </cell>
          <cell r="N203">
            <v>36858.877476061272</v>
          </cell>
          <cell r="O203">
            <v>36746.996160000002</v>
          </cell>
          <cell r="P203">
            <v>37643.239584000003</v>
          </cell>
          <cell r="Q203">
            <v>38656.780591999996</v>
          </cell>
          <cell r="R203">
            <v>38845.386791999998</v>
          </cell>
          <cell r="S203">
            <v>39691.683109999998</v>
          </cell>
          <cell r="T203">
            <v>40835.57864</v>
          </cell>
          <cell r="U203">
            <v>41745.612361</v>
          </cell>
          <cell r="V203">
            <v>42745.339589999996</v>
          </cell>
          <cell r="W203">
            <v>43372.236966000004</v>
          </cell>
          <cell r="X203">
            <v>44314.534120000004</v>
          </cell>
          <cell r="Y203">
            <v>46221.49225599999</v>
          </cell>
          <cell r="Z203">
            <v>46515.951104000007</v>
          </cell>
          <cell r="AA203">
            <v>47014.412670000005</v>
          </cell>
          <cell r="AB203">
            <v>47125.098135000007</v>
          </cell>
          <cell r="AC203">
            <v>48374.867359000011</v>
          </cell>
          <cell r="AD203">
            <v>48918.903875000004</v>
          </cell>
          <cell r="AE203">
            <v>48802.819774999996</v>
          </cell>
          <cell r="AF203">
            <v>49657.301019999999</v>
          </cell>
          <cell r="AG203">
            <v>49660.635224000005</v>
          </cell>
          <cell r="AH203">
            <v>50468.577988000012</v>
          </cell>
          <cell r="AI203">
            <v>50051.205183999999</v>
          </cell>
          <cell r="AJ203">
            <v>49581.756384000008</v>
          </cell>
          <cell r="AK203">
            <v>50076.431752729994</v>
          </cell>
          <cell r="AL203">
            <v>51083.654635209998</v>
          </cell>
          <cell r="AM203">
            <v>51005.532127359998</v>
          </cell>
          <cell r="AN203">
            <v>50838.830617380001</v>
          </cell>
          <cell r="AO203">
            <v>50460.575164360002</v>
          </cell>
          <cell r="AP203">
            <v>50178.315953839992</v>
          </cell>
          <cell r="AQ203">
            <v>49635.829771139994</v>
          </cell>
          <cell r="AR203">
            <v>49363.911152900007</v>
          </cell>
          <cell r="AS203">
            <v>50063.614783739999</v>
          </cell>
          <cell r="AT203">
            <v>49503.627983190003</v>
          </cell>
          <cell r="AU203">
            <v>50531.170214243706</v>
          </cell>
          <cell r="AV203">
            <v>51235.161022376291</v>
          </cell>
          <cell r="AW203">
            <v>51984.927376568623</v>
          </cell>
          <cell r="AX203">
            <v>50957.899109994323</v>
          </cell>
          <cell r="AY203">
            <v>50182.358399812707</v>
          </cell>
          <cell r="AZ203">
            <v>49997.078885484523</v>
          </cell>
          <cell r="BA203">
            <v>49783.757738565197</v>
          </cell>
          <cell r="BB203">
            <v>50110.543527422291</v>
          </cell>
          <cell r="BC203">
            <v>50187.794968126625</v>
          </cell>
          <cell r="BD203">
            <v>47851.567716939004</v>
          </cell>
          <cell r="BE203">
            <v>47905.218107139997</v>
          </cell>
          <cell r="BF203">
            <v>47296.254765990401</v>
          </cell>
          <cell r="BG203">
            <v>49997.078885484523</v>
          </cell>
          <cell r="BH203">
            <v>50187.794968126625</v>
          </cell>
          <cell r="BI203">
            <v>47296.254765990401</v>
          </cell>
          <cell r="BJ203">
            <v>52258.954387861362</v>
          </cell>
          <cell r="BK203">
            <v>55122.849523080469</v>
          </cell>
          <cell r="BL203">
            <v>57201.244155411419</v>
          </cell>
          <cell r="BM203">
            <v>59337.972231434484</v>
          </cell>
          <cell r="BN203">
            <v>63358.551634483767</v>
          </cell>
          <cell r="BO203">
            <v>50076.431752729994</v>
          </cell>
          <cell r="BP203">
            <v>51984.927376568623</v>
          </cell>
          <cell r="BQ203">
            <v>52258.954387861362</v>
          </cell>
          <cell r="BR203">
            <v>63358.551634483782</v>
          </cell>
          <cell r="BS203">
            <v>71375.311283124393</v>
          </cell>
          <cell r="BU203">
            <v>7.8805830212622663E-2</v>
          </cell>
          <cell r="BV203">
            <v>1.7068890690753014E-2</v>
          </cell>
          <cell r="BW203">
            <v>-1.9119817583119647E-2</v>
          </cell>
          <cell r="BX203">
            <v>3.8111653666988543E-2</v>
          </cell>
          <cell r="BY203">
            <v>-1.6557259906912813E-2</v>
          </cell>
          <cell r="BZ203">
            <v>1.1120297565924142E-2</v>
          </cell>
          <cell r="CA203">
            <v>-4.4590130201147327E-2</v>
          </cell>
          <cell r="CB203">
            <v>5.2712781400605646E-3</v>
          </cell>
          <cell r="CD203">
            <v>0.25043591058295389</v>
          </cell>
          <cell r="CE203">
            <v>8.3401450463330695E-2</v>
          </cell>
          <cell r="CF203">
            <v>3.8111653666988543E-2</v>
          </cell>
          <cell r="CG203">
            <v>5.2712781400605646E-3</v>
          </cell>
          <cell r="CH203">
            <v>0.21239608363080098</v>
          </cell>
          <cell r="CI203">
            <v>0.1265300333077275</v>
          </cell>
        </row>
        <row r="204">
          <cell r="A204" t="str">
            <v xml:space="preserve">  Monetary authorities</v>
          </cell>
          <cell r="B204">
            <v>2660.65</v>
          </cell>
          <cell r="C204">
            <v>2587.6800000000003</v>
          </cell>
          <cell r="D204">
            <v>2843.45</v>
          </cell>
          <cell r="E204">
            <v>2964.9709000000003</v>
          </cell>
          <cell r="F204">
            <v>3076.7400000000002</v>
          </cell>
          <cell r="G204">
            <v>3310.9338000000002</v>
          </cell>
          <cell r="H204">
            <v>3473.1590000000001</v>
          </cell>
          <cell r="I204">
            <v>2946.2988999999998</v>
          </cell>
          <cell r="J204">
            <v>3492.326</v>
          </cell>
          <cell r="K204">
            <v>3210.2829999999999</v>
          </cell>
          <cell r="L204">
            <v>3461.8319999999999</v>
          </cell>
          <cell r="M204">
            <v>3719.386</v>
          </cell>
          <cell r="N204">
            <v>4163.2809999999999</v>
          </cell>
          <cell r="O204">
            <v>3582.4319999999998</v>
          </cell>
          <cell r="P204">
            <v>4016.4049999999997</v>
          </cell>
          <cell r="Q204">
            <v>4017.3809999999999</v>
          </cell>
          <cell r="R204">
            <v>4096.0470000000005</v>
          </cell>
          <cell r="S204">
            <v>4025.1460000000002</v>
          </cell>
          <cell r="T204">
            <v>4160.3470000000007</v>
          </cell>
          <cell r="U204">
            <v>3830.8629999999998</v>
          </cell>
          <cell r="V204">
            <v>3850.5529999999999</v>
          </cell>
          <cell r="W204">
            <v>3457.0909999999999</v>
          </cell>
          <cell r="X204">
            <v>3900.3109999999997</v>
          </cell>
          <cell r="Y204">
            <v>3588.1522415499999</v>
          </cell>
          <cell r="Z204">
            <v>3871.98</v>
          </cell>
          <cell r="AA204">
            <v>3645.3837479400004</v>
          </cell>
          <cell r="AB204">
            <v>3944.8290000000002</v>
          </cell>
          <cell r="AC204">
            <v>3682.3486356200006</v>
          </cell>
          <cell r="AD204">
            <v>3389.2555560000001</v>
          </cell>
          <cell r="AE204">
            <v>2943.4799999999996</v>
          </cell>
          <cell r="AF204">
            <v>3230.68</v>
          </cell>
          <cell r="AG204">
            <v>2857.9050009999996</v>
          </cell>
          <cell r="AH204">
            <v>2509.6899999999996</v>
          </cell>
          <cell r="AI204">
            <v>2368.39</v>
          </cell>
          <cell r="AJ204">
            <v>2468.2970000000005</v>
          </cell>
          <cell r="AK204">
            <v>1173.3400000000001</v>
          </cell>
          <cell r="AL204">
            <v>2007.3899999999996</v>
          </cell>
          <cell r="AM204">
            <v>1971.8</v>
          </cell>
          <cell r="AN204">
            <v>2586.4050448500002</v>
          </cell>
          <cell r="AO204">
            <v>3078.9580000000001</v>
          </cell>
          <cell r="AP204">
            <v>2490.48</v>
          </cell>
          <cell r="AQ204">
            <v>2181.3649999999993</v>
          </cell>
          <cell r="AR204">
            <v>2444.274081</v>
          </cell>
          <cell r="AS204">
            <v>2361.6799999999998</v>
          </cell>
          <cell r="AT204">
            <v>1630.0436780000005</v>
          </cell>
          <cell r="AU204">
            <v>1635.3733749999994</v>
          </cell>
          <cell r="AV204">
            <v>1587.4198029999998</v>
          </cell>
          <cell r="AW204">
            <v>853.54960987013112</v>
          </cell>
          <cell r="AX204">
            <v>1953.37259094</v>
          </cell>
          <cell r="AY204">
            <v>1287.4146063300007</v>
          </cell>
          <cell r="AZ204">
            <v>1818.3132429500001</v>
          </cell>
          <cell r="BA204">
            <v>2156.2525154800001</v>
          </cell>
          <cell r="BB204">
            <v>1947.1795130799999</v>
          </cell>
          <cell r="BC204">
            <v>1550.3762331999999</v>
          </cell>
          <cell r="BD204">
            <v>1798.3879912499995</v>
          </cell>
          <cell r="BE204">
            <v>1503.77622445</v>
          </cell>
          <cell r="BF204">
            <v>1452.4062540100006</v>
          </cell>
          <cell r="BG204">
            <v>1818.3132429500001</v>
          </cell>
          <cell r="BH204">
            <v>1550.3762331999999</v>
          </cell>
          <cell r="BI204">
            <v>1452.4062540100006</v>
          </cell>
          <cell r="BJ204">
            <v>826.24035745679248</v>
          </cell>
          <cell r="BK204">
            <v>3459.2807797150208</v>
          </cell>
          <cell r="BL204">
            <v>2717.580735313778</v>
          </cell>
          <cell r="BM204">
            <v>2205.5615261679372</v>
          </cell>
          <cell r="BN204">
            <v>517.51476695969245</v>
          </cell>
          <cell r="BO204">
            <v>1173.3400000000001</v>
          </cell>
          <cell r="BP204">
            <v>853.54960987013112</v>
          </cell>
          <cell r="BQ204">
            <v>826.24035745679248</v>
          </cell>
          <cell r="BR204">
            <v>517.51476695969131</v>
          </cell>
          <cell r="BS204">
            <v>-599.87873626744408</v>
          </cell>
          <cell r="BU204">
            <v>-0.34435559948225891</v>
          </cell>
          <cell r="BV204">
            <v>-0.25891631674072879</v>
          </cell>
          <cell r="BW204">
            <v>-0.35049999083552119</v>
          </cell>
          <cell r="BX204">
            <v>-0.27254707938864187</v>
          </cell>
          <cell r="BY204">
            <v>-0.29697274347241531</v>
          </cell>
          <cell r="BZ204">
            <v>-0.2892632671744525</v>
          </cell>
          <cell r="CA204">
            <v>-0.10897709453280047</v>
          </cell>
          <cell r="CB204">
            <v>-3.1994921088996597E-2</v>
          </cell>
          <cell r="CD204">
            <v>-3.5283715766527113E-2</v>
          </cell>
          <cell r="CE204">
            <v>-0.6729960377898726</v>
          </cell>
          <cell r="CF204">
            <v>-0.27254707938864187</v>
          </cell>
          <cell r="CG204">
            <v>-3.1994921088996597E-2</v>
          </cell>
          <cell r="CH204">
            <v>-0.37365106619503963</v>
          </cell>
          <cell r="CI204">
            <v>-2.1591528871564893</v>
          </cell>
        </row>
        <row r="205">
          <cell r="A205" t="str">
            <v xml:space="preserve">  Net credit to the NFPS</v>
          </cell>
          <cell r="B205">
            <v>584.74</v>
          </cell>
          <cell r="C205">
            <v>756.01999999999987</v>
          </cell>
          <cell r="D205">
            <v>642.82000000000005</v>
          </cell>
          <cell r="E205">
            <v>414.5300000000002</v>
          </cell>
          <cell r="F205">
            <v>238.40999999999974</v>
          </cell>
          <cell r="G205">
            <v>-42.483400000000017</v>
          </cell>
          <cell r="H205">
            <v>-71.281700000000001</v>
          </cell>
          <cell r="I205">
            <v>331.22599999999977</v>
          </cell>
          <cell r="J205">
            <v>113.37450000000013</v>
          </cell>
          <cell r="K205">
            <v>142.1880000000001</v>
          </cell>
          <cell r="L205">
            <v>-275.91180000000031</v>
          </cell>
          <cell r="M205">
            <v>292.4801999999998</v>
          </cell>
          <cell r="N205">
            <v>290.8556999999999</v>
          </cell>
          <cell r="O205">
            <v>637.8112000000001</v>
          </cell>
          <cell r="P205">
            <v>428.86740000000009</v>
          </cell>
          <cell r="Q205">
            <v>624.34950000000003</v>
          </cell>
          <cell r="R205">
            <v>527.42010000000016</v>
          </cell>
          <cell r="S205">
            <v>803.19109999999955</v>
          </cell>
          <cell r="T205">
            <v>609.0472000000002</v>
          </cell>
          <cell r="U205">
            <v>1102.4013000000002</v>
          </cell>
          <cell r="V205">
            <v>1177.0651000000003</v>
          </cell>
          <cell r="W205">
            <v>1549.5571999999997</v>
          </cell>
          <cell r="X205">
            <v>1049.8853999999999</v>
          </cell>
          <cell r="Y205">
            <v>1109.5490064410001</v>
          </cell>
          <cell r="Z205">
            <v>821.64110000000005</v>
          </cell>
          <cell r="AA205">
            <v>1265.2298599999999</v>
          </cell>
          <cell r="AB205">
            <v>825.06119999999942</v>
          </cell>
          <cell r="AC205">
            <v>744.54860000200063</v>
          </cell>
          <cell r="AD205">
            <v>684.85969999899919</v>
          </cell>
          <cell r="AE205">
            <v>1349.7499791229998</v>
          </cell>
          <cell r="AF205">
            <v>979.31541912999955</v>
          </cell>
          <cell r="AG205">
            <v>1721.4147563649997</v>
          </cell>
          <cell r="AH205">
            <v>2225.6355761350005</v>
          </cell>
          <cell r="AI205">
            <v>2737.1596304560007</v>
          </cell>
          <cell r="AJ205">
            <v>1749.2432470019999</v>
          </cell>
          <cell r="AK205">
            <v>4313.8926603909995</v>
          </cell>
          <cell r="AL205">
            <v>3530.2897727319996</v>
          </cell>
          <cell r="AM205">
            <v>3905.544670191</v>
          </cell>
          <cell r="AN205">
            <v>4155.405918593</v>
          </cell>
          <cell r="AO205">
            <v>3873.3329829390004</v>
          </cell>
          <cell r="AP205">
            <v>4143.4897335079986</v>
          </cell>
          <cell r="AQ205">
            <v>4667.2056153249996</v>
          </cell>
          <cell r="AR205">
            <v>4146.5735999999997</v>
          </cell>
          <cell r="AS205">
            <v>5116.9009000000005</v>
          </cell>
          <cell r="AT205">
            <v>4914.72</v>
          </cell>
          <cell r="AU205">
            <v>4796.5</v>
          </cell>
          <cell r="AV205">
            <v>4022.4</v>
          </cell>
          <cell r="AW205">
            <v>5513.6237591482604</v>
          </cell>
          <cell r="AX205">
            <v>3398.2904276900008</v>
          </cell>
          <cell r="AY205">
            <v>4814.6736127199993</v>
          </cell>
          <cell r="AZ205">
            <v>5008.2824124099989</v>
          </cell>
          <cell r="BA205">
            <v>4762.8941533500001</v>
          </cell>
          <cell r="BB205">
            <v>5145.0000651199998</v>
          </cell>
          <cell r="BC205">
            <v>5555.9361449999997</v>
          </cell>
          <cell r="BD205">
            <v>5183.4947735699998</v>
          </cell>
          <cell r="BE205">
            <v>5543.4838413400003</v>
          </cell>
          <cell r="BF205">
            <v>4862.6201191500022</v>
          </cell>
          <cell r="BG205">
            <v>5008.2824124099989</v>
          </cell>
          <cell r="BH205">
            <v>5555.9361449999997</v>
          </cell>
          <cell r="BI205">
            <v>4862.6201191500022</v>
          </cell>
          <cell r="BJ205">
            <v>6695.6278702151467</v>
          </cell>
          <cell r="BK205">
            <v>7196.858924047714</v>
          </cell>
          <cell r="BL205">
            <v>10138.367563562429</v>
          </cell>
          <cell r="BM205">
            <v>11389.049757415643</v>
          </cell>
          <cell r="BN205">
            <v>12624.499684059741</v>
          </cell>
          <cell r="BO205">
            <v>4313.8926603909995</v>
          </cell>
          <cell r="BP205">
            <v>5513.6237591482604</v>
          </cell>
          <cell r="BQ205">
            <v>6695.6278702151467</v>
          </cell>
          <cell r="BR205">
            <v>12623.008779292346</v>
          </cell>
          <cell r="BS205">
            <v>12198.837123669688</v>
          </cell>
          <cell r="BU205">
            <v>4.0364820435053828</v>
          </cell>
          <cell r="BV205">
            <v>2.4578297369987863</v>
          </cell>
          <cell r="BW205">
            <v>1.2082321349907681</v>
          </cell>
          <cell r="BX205">
            <v>0.27810870441280766</v>
          </cell>
          <cell r="BY205">
            <v>0.20524504958730438</v>
          </cell>
          <cell r="BZ205">
            <v>0.190420264913294</v>
          </cell>
          <cell r="CA205">
            <v>-1.0600783127013957E-2</v>
          </cell>
          <cell r="CB205">
            <v>0.21437881195750674</v>
          </cell>
          <cell r="CD205">
            <v>2.7935867331908311</v>
          </cell>
          <cell r="CE205">
            <v>2.8879694680889152</v>
          </cell>
          <cell r="CF205">
            <v>0.27810870441280766</v>
          </cell>
          <cell r="CG205">
            <v>0.21437881195750674</v>
          </cell>
          <cell r="CH205">
            <v>0.88526140101730855</v>
          </cell>
          <cell r="CI205">
            <v>-3.3603054789797748E-2</v>
          </cell>
        </row>
        <row r="206">
          <cell r="A206" t="str">
            <v xml:space="preserve">    Central Government</v>
          </cell>
          <cell r="B206">
            <v>-144.05000000000001</v>
          </cell>
          <cell r="C206">
            <v>-42.379999999999967</v>
          </cell>
          <cell r="D206">
            <v>-210.84000000000003</v>
          </cell>
          <cell r="E206">
            <v>-197.09999999999994</v>
          </cell>
          <cell r="F206">
            <v>-516.64</v>
          </cell>
          <cell r="G206">
            <v>-421.04339999999996</v>
          </cell>
          <cell r="H206">
            <v>-705.76170000000013</v>
          </cell>
          <cell r="I206">
            <v>-374.57400000000007</v>
          </cell>
          <cell r="J206">
            <v>-698.1255000000001</v>
          </cell>
          <cell r="K206">
            <v>-691.13199999999983</v>
          </cell>
          <cell r="L206">
            <v>-766.91180000000008</v>
          </cell>
          <cell r="M206">
            <v>-277.61980000000011</v>
          </cell>
          <cell r="N206">
            <v>-279.24430000000001</v>
          </cell>
          <cell r="O206">
            <v>-689.68880000000013</v>
          </cell>
          <cell r="P206">
            <v>-547.0326</v>
          </cell>
          <cell r="Q206">
            <v>-54.750500000000045</v>
          </cell>
          <cell r="R206">
            <v>-210.11990000000003</v>
          </cell>
          <cell r="S206">
            <v>-64.808900000000051</v>
          </cell>
          <cell r="T206">
            <v>-294.75279999999992</v>
          </cell>
          <cell r="U206">
            <v>-133.01869999999985</v>
          </cell>
          <cell r="V206">
            <v>-194.13489999999967</v>
          </cell>
          <cell r="W206">
            <v>-11.57280000000037</v>
          </cell>
          <cell r="X206">
            <v>-174.31459999999993</v>
          </cell>
          <cell r="Y206">
            <v>-320.72099355899991</v>
          </cell>
          <cell r="Z206">
            <v>-807.65890000000013</v>
          </cell>
          <cell r="AA206">
            <v>-785.7501400000001</v>
          </cell>
          <cell r="AB206">
            <v>-843.92879999999991</v>
          </cell>
          <cell r="AC206">
            <v>-683.01139999799977</v>
          </cell>
          <cell r="AD206">
            <v>-497.80030000100021</v>
          </cell>
          <cell r="AE206">
            <v>-467.19002087699971</v>
          </cell>
          <cell r="AF206">
            <v>-736.78458087000013</v>
          </cell>
          <cell r="AG206">
            <v>-399.14524363499982</v>
          </cell>
          <cell r="AH206">
            <v>-487.44442386499964</v>
          </cell>
          <cell r="AI206">
            <v>49.459630456000468</v>
          </cell>
          <cell r="AJ206">
            <v>-232.05675299799998</v>
          </cell>
          <cell r="AK206">
            <v>1380.072660391</v>
          </cell>
          <cell r="AL206">
            <v>800.78977273199962</v>
          </cell>
          <cell r="AM206">
            <v>630.42467019100013</v>
          </cell>
          <cell r="AN206">
            <v>775.30591859299943</v>
          </cell>
          <cell r="AO206">
            <v>1283.2329829390005</v>
          </cell>
          <cell r="AP206">
            <v>1380.4897335079995</v>
          </cell>
          <cell r="AQ206">
            <v>1391.0056153249998</v>
          </cell>
          <cell r="AR206">
            <v>1393.0736000000002</v>
          </cell>
          <cell r="AS206">
            <v>1818.9008999999999</v>
          </cell>
          <cell r="AT206">
            <v>1143.9199999999998</v>
          </cell>
          <cell r="AU206">
            <v>1412.6</v>
          </cell>
          <cell r="AV206">
            <v>769.20000000000016</v>
          </cell>
          <cell r="AW206">
            <v>2813.7850237114599</v>
          </cell>
          <cell r="AX206">
            <v>1988.8522210600004</v>
          </cell>
          <cell r="AY206">
            <v>2600.1623128699994</v>
          </cell>
          <cell r="AZ206">
            <v>2764.8760107199992</v>
          </cell>
          <cell r="BA206">
            <v>2398.84226691</v>
          </cell>
          <cell r="BB206">
            <v>3029.0898032300001</v>
          </cell>
          <cell r="BC206">
            <v>3222.8782851399997</v>
          </cell>
          <cell r="BD206">
            <v>3278.7549104999998</v>
          </cell>
          <cell r="BE206">
            <v>3346.9653598799996</v>
          </cell>
          <cell r="BF206">
            <v>2679.5076201800016</v>
          </cell>
          <cell r="BG206">
            <v>2764.8760107199992</v>
          </cell>
          <cell r="BH206">
            <v>3222.8782851399997</v>
          </cell>
          <cell r="BI206">
            <v>2679.5076201800016</v>
          </cell>
          <cell r="BJ206">
            <v>3639.9034452210749</v>
          </cell>
          <cell r="BK206">
            <v>3988.3276030315928</v>
          </cell>
          <cell r="BL206">
            <v>5997.3930519709838</v>
          </cell>
          <cell r="BM206">
            <v>6934.8317077613801</v>
          </cell>
          <cell r="BN206">
            <v>7813.376400918296</v>
          </cell>
          <cell r="BO206">
            <v>1380.072660391</v>
          </cell>
          <cell r="BP206">
            <v>2813.7850237114599</v>
          </cell>
          <cell r="BQ206">
            <v>3639.9034452210749</v>
          </cell>
          <cell r="BR206">
            <v>7812.3901736798198</v>
          </cell>
          <cell r="BS206">
            <v>7834.9800514965582</v>
          </cell>
          <cell r="BU206">
            <v>1.9186864088451532</v>
          </cell>
          <cell r="BV206">
            <v>3.9773872582163294</v>
          </cell>
          <cell r="BW206">
            <v>3.3467701013578823</v>
          </cell>
          <cell r="BX206">
            <v>1.0388673034898486</v>
          </cell>
          <cell r="BY206">
            <v>2.5661742602682671</v>
          </cell>
          <cell r="BZ206">
            <v>1.3169412471329198</v>
          </cell>
          <cell r="CA206">
            <v>1.3423907442653351</v>
          </cell>
          <cell r="CB206">
            <v>0.29359685070039299</v>
          </cell>
          <cell r="CD206">
            <v>0.15525259206655928</v>
          </cell>
          <cell r="CE206">
            <v>5.3030318816255519</v>
          </cell>
          <cell r="CF206">
            <v>1.0388673034898486</v>
          </cell>
          <cell r="CG206">
            <v>0.29359685070039299</v>
          </cell>
          <cell r="CH206">
            <v>1.1463179700376154</v>
          </cell>
          <cell r="CI206">
            <v>2.8915450092141803E-3</v>
          </cell>
        </row>
        <row r="207">
          <cell r="A207" t="str">
            <v xml:space="preserve">    Rest of public sector</v>
          </cell>
          <cell r="B207">
            <v>728.79</v>
          </cell>
          <cell r="C207">
            <v>798.39999999999986</v>
          </cell>
          <cell r="D207">
            <v>853.66000000000008</v>
          </cell>
          <cell r="E207">
            <v>611.63000000000011</v>
          </cell>
          <cell r="F207">
            <v>755.04999999999973</v>
          </cell>
          <cell r="G207">
            <v>378.55999999999995</v>
          </cell>
          <cell r="H207">
            <v>634.48000000000013</v>
          </cell>
          <cell r="I207">
            <v>705.79999999999984</v>
          </cell>
          <cell r="J207">
            <v>811.50000000000023</v>
          </cell>
          <cell r="K207">
            <v>833.31999999999994</v>
          </cell>
          <cell r="L207">
            <v>490.99999999999977</v>
          </cell>
          <cell r="M207">
            <v>570.09999999999991</v>
          </cell>
          <cell r="N207">
            <v>570.09999999999991</v>
          </cell>
          <cell r="O207">
            <v>1327.5000000000002</v>
          </cell>
          <cell r="P207">
            <v>975.90000000000009</v>
          </cell>
          <cell r="Q207">
            <v>679.10000000000014</v>
          </cell>
          <cell r="R207">
            <v>737.54000000000019</v>
          </cell>
          <cell r="S207">
            <v>867.99999999999955</v>
          </cell>
          <cell r="T207">
            <v>903.80000000000018</v>
          </cell>
          <cell r="U207">
            <v>1235.42</v>
          </cell>
          <cell r="V207">
            <v>1371.1999999999998</v>
          </cell>
          <cell r="W207">
            <v>1561.13</v>
          </cell>
          <cell r="X207">
            <v>1224.1999999999998</v>
          </cell>
          <cell r="Y207">
            <v>1430.27</v>
          </cell>
          <cell r="Z207">
            <v>1629.3000000000002</v>
          </cell>
          <cell r="AA207">
            <v>2050.98</v>
          </cell>
          <cell r="AB207">
            <v>1668.9899999999993</v>
          </cell>
          <cell r="AC207">
            <v>1427.5600000000004</v>
          </cell>
          <cell r="AD207">
            <v>1182.6599999999994</v>
          </cell>
          <cell r="AE207">
            <v>1816.9399999999996</v>
          </cell>
          <cell r="AF207">
            <v>1716.0999999999997</v>
          </cell>
          <cell r="AG207">
            <v>2120.5599999999995</v>
          </cell>
          <cell r="AH207">
            <v>2713.08</v>
          </cell>
          <cell r="AI207">
            <v>2687.7000000000003</v>
          </cell>
          <cell r="AJ207">
            <v>1981.3</v>
          </cell>
          <cell r="AK207">
            <v>2933.8199999999993</v>
          </cell>
          <cell r="AL207">
            <v>2729.5</v>
          </cell>
          <cell r="AM207">
            <v>3275.12</v>
          </cell>
          <cell r="AN207">
            <v>3380.1000000000008</v>
          </cell>
          <cell r="AO207">
            <v>2590.1</v>
          </cell>
          <cell r="AP207">
            <v>2762.9999999999995</v>
          </cell>
          <cell r="AQ207">
            <v>3276.1999999999994</v>
          </cell>
          <cell r="AR207">
            <v>2753.5</v>
          </cell>
          <cell r="AS207">
            <v>3298.0000000000005</v>
          </cell>
          <cell r="AT207">
            <v>3770.8</v>
          </cell>
          <cell r="AU207">
            <v>3383.8999999999996</v>
          </cell>
          <cell r="AV207">
            <v>3253.2</v>
          </cell>
          <cell r="AW207">
            <v>2699.8387354368001</v>
          </cell>
          <cell r="AX207">
            <v>1409.4382066300002</v>
          </cell>
          <cell r="AY207">
            <v>2214.5112998499999</v>
          </cell>
          <cell r="AZ207">
            <v>2243.4064016899997</v>
          </cell>
          <cell r="BA207">
            <v>2364.0518864399996</v>
          </cell>
          <cell r="BB207">
            <v>2115.9102618899997</v>
          </cell>
          <cell r="BC207">
            <v>2333.0578598600005</v>
          </cell>
          <cell r="BD207">
            <v>1904.7398630700002</v>
          </cell>
          <cell r="BE207">
            <v>2196.5184814600007</v>
          </cell>
          <cell r="BF207">
            <v>2183.1124989700002</v>
          </cell>
          <cell r="BG207">
            <v>2243.4064016899997</v>
          </cell>
          <cell r="BH207">
            <v>2333.0578598600005</v>
          </cell>
          <cell r="BI207">
            <v>2183.1124989700002</v>
          </cell>
          <cell r="BJ207">
            <v>3055.7244249940713</v>
          </cell>
          <cell r="BK207">
            <v>3208.5313210161212</v>
          </cell>
          <cell r="BL207">
            <v>4140.9745115914457</v>
          </cell>
          <cell r="BM207">
            <v>4454.2180496542642</v>
          </cell>
          <cell r="BN207">
            <v>4811.1232831414463</v>
          </cell>
          <cell r="BO207">
            <v>2933.8199999999993</v>
          </cell>
          <cell r="BP207">
            <v>2699.8387354368001</v>
          </cell>
          <cell r="BQ207">
            <v>3055.7244249940713</v>
          </cell>
          <cell r="BR207">
            <v>4810.6186056125262</v>
          </cell>
          <cell r="BS207">
            <v>4363.8570721731285</v>
          </cell>
          <cell r="BU207">
            <v>1.0252368198730983</v>
          </cell>
          <cell r="BV207">
            <v>0.80314154567569651</v>
          </cell>
          <cell r="BW207">
            <v>0.38985949548115073</v>
          </cell>
          <cell r="BX207">
            <v>-7.9753108426283581E-2</v>
          </cell>
          <cell r="BY207">
            <v>-0.33628993175054012</v>
          </cell>
          <cell r="BZ207">
            <v>-0.28787685127281581</v>
          </cell>
          <cell r="CA207">
            <v>-0.42104792113875034</v>
          </cell>
          <cell r="CB207">
            <v>0.13181738778916108</v>
          </cell>
          <cell r="CD207">
            <v>1.5088054727240841</v>
          </cell>
          <cell r="CE207">
            <v>1.0512350814881102</v>
          </cell>
          <cell r="CF207">
            <v>-7.9753108426283581E-2</v>
          </cell>
          <cell r="CG207">
            <v>0.13181738778916108</v>
          </cell>
          <cell r="CH207">
            <v>0.57429726524565772</v>
          </cell>
          <cell r="CI207">
            <v>-9.2869871853520691E-2</v>
          </cell>
        </row>
        <row r="208">
          <cell r="A208" t="str">
            <v xml:space="preserve">  Fogafín</v>
          </cell>
          <cell r="B208">
            <v>-21.2</v>
          </cell>
          <cell r="C208">
            <v>-21.2</v>
          </cell>
          <cell r="D208">
            <v>-21.2</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20</v>
          </cell>
          <cell r="AK208">
            <v>25.3</v>
          </cell>
          <cell r="AL208">
            <v>-37.1</v>
          </cell>
          <cell r="AM208">
            <v>34.38009999999997</v>
          </cell>
          <cell r="AN208">
            <v>54.8</v>
          </cell>
          <cell r="AO208">
            <v>-198.89737659599996</v>
          </cell>
          <cell r="AP208">
            <v>-287.2</v>
          </cell>
          <cell r="AQ208">
            <v>-315.60000000000002</v>
          </cell>
          <cell r="AR208">
            <v>510.55299999999988</v>
          </cell>
          <cell r="AS208">
            <v>1491.4390000000003</v>
          </cell>
          <cell r="AT208">
            <v>2284.5</v>
          </cell>
          <cell r="AU208">
            <v>2494.1374545000008</v>
          </cell>
          <cell r="AV208">
            <v>2645.6723678030999</v>
          </cell>
          <cell r="AW208">
            <v>3048.1424060000004</v>
          </cell>
          <cell r="AX208">
            <v>3463.5370000000003</v>
          </cell>
          <cell r="AY208">
            <v>3895.6403464665495</v>
          </cell>
          <cell r="AZ208">
            <v>3649.3858542334001</v>
          </cell>
          <cell r="BA208">
            <v>3852.1325820409397</v>
          </cell>
          <cell r="BB208">
            <v>3952.4402667898298</v>
          </cell>
          <cell r="BC208">
            <v>3932.2763768531599</v>
          </cell>
          <cell r="BD208">
            <v>4035.7669999999994</v>
          </cell>
          <cell r="BE208">
            <v>4029.6545976972502</v>
          </cell>
          <cell r="BF208">
            <v>3945.4390000000003</v>
          </cell>
          <cell r="BG208">
            <v>3649.3858542334001</v>
          </cell>
          <cell r="BH208">
            <v>3932.2763768531599</v>
          </cell>
          <cell r="BI208">
            <v>3945.4390000000003</v>
          </cell>
          <cell r="BJ208">
            <v>4824.5221180073704</v>
          </cell>
          <cell r="BK208">
            <v>4652.0971180073702</v>
          </cell>
          <cell r="BL208">
            <v>4479.67211800737</v>
          </cell>
          <cell r="BM208">
            <v>4307.2471180073699</v>
          </cell>
          <cell r="BN208">
            <v>4134.8221180073697</v>
          </cell>
          <cell r="BO208">
            <v>25.3</v>
          </cell>
          <cell r="BP208">
            <v>3048.1424060000004</v>
          </cell>
          <cell r="BQ208">
            <v>4824.5221180073704</v>
          </cell>
          <cell r="BR208">
            <v>4134.8221180073706</v>
          </cell>
          <cell r="BS208">
            <v>3719.8117522613743</v>
          </cell>
          <cell r="BX208">
            <v>119.47993699604744</v>
          </cell>
          <cell r="BY208">
            <v>65.594632376521901</v>
          </cell>
          <cell r="BZ208">
            <v>13.459684337304054</v>
          </cell>
          <cell r="CA208">
            <v>0.7270470562486322</v>
          </cell>
          <cell r="CB208">
            <v>0.58277451490150933</v>
          </cell>
          <cell r="CF208">
            <v>119.47993699604744</v>
          </cell>
          <cell r="CG208">
            <v>0.58277451490150933</v>
          </cell>
          <cell r="CH208">
            <v>-0.1429571640734566</v>
          </cell>
          <cell r="CI208">
            <v>-0.10036958154465803</v>
          </cell>
        </row>
        <row r="209">
          <cell r="A209" t="str">
            <v xml:space="preserve">  Credit to the private sector</v>
          </cell>
          <cell r="B209">
            <v>16479.670000000002</v>
          </cell>
          <cell r="C209">
            <v>17919.04</v>
          </cell>
          <cell r="D209">
            <v>19985.300000000003</v>
          </cell>
          <cell r="E209">
            <v>21458.940000000002</v>
          </cell>
          <cell r="F209">
            <v>23213.279999999999</v>
          </cell>
          <cell r="G209">
            <v>25016.34</v>
          </cell>
          <cell r="H209">
            <v>27168.639999999999</v>
          </cell>
          <cell r="I209">
            <v>29140.3</v>
          </cell>
          <cell r="J209">
            <v>30937.1</v>
          </cell>
          <cell r="K209">
            <v>32719.5</v>
          </cell>
          <cell r="L209">
            <v>34154.9</v>
          </cell>
          <cell r="M209">
            <v>36502.14</v>
          </cell>
          <cell r="N209">
            <v>36502.14</v>
          </cell>
          <cell r="O209">
            <v>37315.56</v>
          </cell>
          <cell r="P209">
            <v>37821.919999999998</v>
          </cell>
          <cell r="Q209">
            <v>38237.85</v>
          </cell>
          <cell r="R209">
            <v>39069.599999999999</v>
          </cell>
          <cell r="S209">
            <v>39683.49</v>
          </cell>
          <cell r="T209">
            <v>40775.86</v>
          </cell>
          <cell r="U209">
            <v>41552.5</v>
          </cell>
          <cell r="V209">
            <v>42786.439999999995</v>
          </cell>
          <cell r="W209">
            <v>43692.100000000006</v>
          </cell>
          <cell r="X209">
            <v>44747.57</v>
          </cell>
          <cell r="Y209">
            <v>45625.3</v>
          </cell>
          <cell r="Z209">
            <v>46255.82</v>
          </cell>
          <cell r="AA209">
            <v>46854.38</v>
          </cell>
          <cell r="AB209">
            <v>47537.9</v>
          </cell>
          <cell r="AC209">
            <v>48602.899999999994</v>
          </cell>
          <cell r="AD209">
            <v>49734</v>
          </cell>
          <cell r="AE209">
            <v>49524.9</v>
          </cell>
          <cell r="AF209">
            <v>50276.200000000004</v>
          </cell>
          <cell r="AG209">
            <v>50798.98</v>
          </cell>
          <cell r="AH209">
            <v>51841.3</v>
          </cell>
          <cell r="AI209">
            <v>51351.64</v>
          </cell>
          <cell r="AJ209">
            <v>51320.46</v>
          </cell>
          <cell r="AK209">
            <v>50543.7</v>
          </cell>
          <cell r="AL209">
            <v>50959.68</v>
          </cell>
          <cell r="AM209">
            <v>50465.1</v>
          </cell>
          <cell r="AN209">
            <v>50317.1</v>
          </cell>
          <cell r="AO209">
            <v>49801.5</v>
          </cell>
          <cell r="AP209">
            <v>50061.380000000005</v>
          </cell>
          <cell r="AQ209">
            <v>50235.1</v>
          </cell>
          <cell r="AR209">
            <v>50038</v>
          </cell>
          <cell r="AS209">
            <v>49368.4</v>
          </cell>
          <cell r="AT209">
            <v>49876.600000000006</v>
          </cell>
          <cell r="AU209">
            <v>49268.200000000004</v>
          </cell>
          <cell r="AV209">
            <v>50143.5</v>
          </cell>
          <cell r="AW209">
            <v>49272.5786291021</v>
          </cell>
          <cell r="AX209">
            <v>48230.474367609997</v>
          </cell>
          <cell r="AY209">
            <v>47238.752306109986</v>
          </cell>
          <cell r="AZ209">
            <v>46662.501398780005</v>
          </cell>
          <cell r="BA209">
            <v>46740.505164339993</v>
          </cell>
          <cell r="BB209">
            <v>46237.087569490002</v>
          </cell>
          <cell r="BC209">
            <v>46287.313970659998</v>
          </cell>
          <cell r="BD209">
            <v>46269.744475289997</v>
          </cell>
          <cell r="BE209">
            <v>45804.790358969993</v>
          </cell>
          <cell r="BF209">
            <v>46151.345022299996</v>
          </cell>
          <cell r="BG209">
            <v>46662.501398780005</v>
          </cell>
          <cell r="BH209">
            <v>46287.313970659998</v>
          </cell>
          <cell r="BI209">
            <v>46151.345022299996</v>
          </cell>
          <cell r="BJ209">
            <v>45556.388770445461</v>
          </cell>
          <cell r="BK209">
            <v>45304.758209164807</v>
          </cell>
          <cell r="BL209">
            <v>45049.391195973236</v>
          </cell>
          <cell r="BM209">
            <v>46022.595246879922</v>
          </cell>
          <cell r="BN209">
            <v>51019.426532084355</v>
          </cell>
          <cell r="BO209">
            <v>50543.7</v>
          </cell>
          <cell r="BP209">
            <v>49272.5786291021</v>
          </cell>
          <cell r="BQ209">
            <v>45556.388770445461</v>
          </cell>
          <cell r="BR209">
            <v>51020.917436851749</v>
          </cell>
          <cell r="BS209">
            <v>60798.807904656212</v>
          </cell>
          <cell r="BU209">
            <v>5.8462826502643006E-2</v>
          </cell>
          <cell r="BV209">
            <v>1.4340261161557066E-2</v>
          </cell>
          <cell r="BW209">
            <v>-3.789835517242035E-2</v>
          </cell>
          <cell r="BX209">
            <v>-2.5148957652445292E-2</v>
          </cell>
          <cell r="BY209">
            <v>-7.2631344040495094E-2</v>
          </cell>
          <cell r="BZ209">
            <v>-7.8586208235675858E-2</v>
          </cell>
          <cell r="CA209">
            <v>-7.4689433074828893E-2</v>
          </cell>
          <cell r="CB209">
            <v>-7.5421054916369412E-2</v>
          </cell>
          <cell r="CD209">
            <v>0.24993493532160049</v>
          </cell>
          <cell r="CE209">
            <v>0.10779983912434532</v>
          </cell>
          <cell r="CF209">
            <v>-2.5148957652445292E-2</v>
          </cell>
          <cell r="CG209">
            <v>-7.5421054916369412E-2</v>
          </cell>
          <cell r="CH209">
            <v>0.1199508743755251</v>
          </cell>
          <cell r="CI209">
            <v>0.19164474021672562</v>
          </cell>
        </row>
        <row r="210">
          <cell r="A210" t="str">
            <v xml:space="preserve">  MLT foreign liab. (-)</v>
          </cell>
          <cell r="B210">
            <v>-1178.4363500000002</v>
          </cell>
          <cell r="C210">
            <v>-1360.33926</v>
          </cell>
          <cell r="D210">
            <v>-1336.44237</v>
          </cell>
          <cell r="E210">
            <v>-1618.5009120000002</v>
          </cell>
          <cell r="F210">
            <v>-1601.175009</v>
          </cell>
          <cell r="G210">
            <v>-1847.5195410000001</v>
          </cell>
          <cell r="H210">
            <v>-2059.5790259999999</v>
          </cell>
          <cell r="I210">
            <v>-2133.3534999999997</v>
          </cell>
          <cell r="J210">
            <v>-2207.2402379999999</v>
          </cell>
          <cell r="K210">
            <v>-2252.390343</v>
          </cell>
          <cell r="L210">
            <v>-2231.8109800000002</v>
          </cell>
          <cell r="M210">
            <v>-2675.6067000000003</v>
          </cell>
          <cell r="N210">
            <v>-2781.0325239387239</v>
          </cell>
          <cell r="O210">
            <v>-2845.4038399999999</v>
          </cell>
          <cell r="P210">
            <v>-2761.7204159999997</v>
          </cell>
          <cell r="Q210">
            <v>-2709.1894080000002</v>
          </cell>
          <cell r="R210">
            <v>-2748.7132080000001</v>
          </cell>
          <cell r="S210">
            <v>-2759.3568899999996</v>
          </cell>
          <cell r="T210">
            <v>-2789.6413600000001</v>
          </cell>
          <cell r="U210">
            <v>-2926.1076390000003</v>
          </cell>
          <cell r="V210">
            <v>-3105.5004100000001</v>
          </cell>
          <cell r="W210">
            <v>-3195.6230339999997</v>
          </cell>
          <cell r="X210">
            <v>-3243.4058799999998</v>
          </cell>
          <cell r="Y210">
            <v>-3360.9277439999996</v>
          </cell>
          <cell r="Z210">
            <v>-3492.6888959999997</v>
          </cell>
          <cell r="AA210">
            <v>-3465.3273300000001</v>
          </cell>
          <cell r="AB210">
            <v>-3529.1518649999998</v>
          </cell>
          <cell r="AC210">
            <v>-3266.4426410000001</v>
          </cell>
          <cell r="AD210">
            <v>-3325.1361250000004</v>
          </cell>
          <cell r="AE210">
            <v>-3277.200225</v>
          </cell>
          <cell r="AF210">
            <v>-3259.5789800000002</v>
          </cell>
          <cell r="AG210">
            <v>-3454.9847760000002</v>
          </cell>
          <cell r="AH210">
            <v>-3709.3020120000001</v>
          </cell>
          <cell r="AI210">
            <v>-3771.2348160000006</v>
          </cell>
          <cell r="AJ210">
            <v>-3683.1436160000003</v>
          </cell>
          <cell r="AK210">
            <v>-3408.14824727</v>
          </cell>
          <cell r="AL210">
            <v>-3565.8713647900004</v>
          </cell>
          <cell r="AM210">
            <v>-3499.5678726400001</v>
          </cell>
          <cell r="AN210">
            <v>-3439.5693826200004</v>
          </cell>
          <cell r="AO210">
            <v>-3569.1248356399997</v>
          </cell>
          <cell r="AP210">
            <v>-3760.3840461600003</v>
          </cell>
          <cell r="AQ210">
            <v>-3893.0502288600001</v>
          </cell>
          <cell r="AR210">
            <v>-4078.7888471000001</v>
          </cell>
          <cell r="AS210">
            <v>-4248.5852162599995</v>
          </cell>
          <cell r="AT210">
            <v>-4367.3720168099999</v>
          </cell>
          <cell r="AU210">
            <v>-4090.029785756296</v>
          </cell>
          <cell r="AV210">
            <v>-3731.9389776237167</v>
          </cell>
          <cell r="AW210">
            <v>-3609.3780196518705</v>
          </cell>
          <cell r="AX210">
            <v>-3712.0885675284699</v>
          </cell>
          <cell r="AY210">
            <v>-3556.5465614372929</v>
          </cell>
          <cell r="AZ210">
            <v>-3437.9692892154803</v>
          </cell>
          <cell r="BA210">
            <v>-3408.0118870348156</v>
          </cell>
          <cell r="BB210">
            <v>-3582.8458121577073</v>
          </cell>
          <cell r="BC210">
            <v>-3633.9434025033888</v>
          </cell>
          <cell r="BD210">
            <v>-5144.7595055309994</v>
          </cell>
          <cell r="BE210">
            <v>-5086.4447828199991</v>
          </cell>
          <cell r="BF210">
            <v>-5091.1276041396004</v>
          </cell>
          <cell r="BG210">
            <v>-3437.9692892154803</v>
          </cell>
          <cell r="BH210">
            <v>-3633.9434025033888</v>
          </cell>
          <cell r="BI210">
            <v>-5091.1276041396004</v>
          </cell>
          <cell r="BJ210">
            <v>-3520.8469967190103</v>
          </cell>
          <cell r="BK210">
            <v>-3382.8046358354636</v>
          </cell>
          <cell r="BL210">
            <v>-3092.0634449519162</v>
          </cell>
          <cell r="BM210">
            <v>-2510.414264068369</v>
          </cell>
          <cell r="BN210">
            <v>-2877.2811731848219</v>
          </cell>
          <cell r="BO210">
            <v>-3408.14824727</v>
          </cell>
          <cell r="BP210">
            <v>-3609.3780196518705</v>
          </cell>
          <cell r="BQ210">
            <v>-3520.8469967190103</v>
          </cell>
          <cell r="BR210">
            <v>-2877.2811731848233</v>
          </cell>
          <cell r="BS210">
            <v>-2744.6891478209973</v>
          </cell>
          <cell r="BU210">
            <v>2.5383572542860611E-2</v>
          </cell>
          <cell r="BV210">
            <v>0.18791955375872704</v>
          </cell>
          <cell r="BW210">
            <v>0.17741073729803358</v>
          </cell>
          <cell r="BX210">
            <v>5.9043726323542378E-2</v>
          </cell>
          <cell r="BY210">
            <v>4.6520166524488538E-4</v>
          </cell>
          <cell r="BZ210">
            <v>6.6556250529674066E-2</v>
          </cell>
          <cell r="CA210">
            <v>0.1657187857008442</v>
          </cell>
          <cell r="CB210">
            <v>2.4528055097259971E-2</v>
          </cell>
          <cell r="CD210">
            <v>0.25613669004491557</v>
          </cell>
          <cell r="CE210">
            <v>1.4049841849262945E-2</v>
          </cell>
          <cell r="CF210">
            <v>5.9043726323542378E-2</v>
          </cell>
          <cell r="CG210">
            <v>2.4528055097259971E-2</v>
          </cell>
          <cell r="CH210">
            <v>0.18278721686398469</v>
          </cell>
          <cell r="CI210">
            <v>4.6082401191629652E-2</v>
          </cell>
        </row>
        <row r="211">
          <cell r="A211" t="str">
            <v xml:space="preserve">  Other assets (net)</v>
          </cell>
          <cell r="B211">
            <v>-1984.869999999999</v>
          </cell>
          <cell r="C211">
            <v>-1996.5200000000013</v>
          </cell>
          <cell r="D211">
            <v>-1971.5400000000018</v>
          </cell>
          <cell r="E211">
            <v>-1222.9908999999998</v>
          </cell>
          <cell r="F211">
            <v>-1485.5800000000008</v>
          </cell>
          <cell r="G211">
            <v>-1537.3103999999967</v>
          </cell>
          <cell r="H211">
            <v>-1592.3973000000005</v>
          </cell>
          <cell r="I211">
            <v>-2033.7148999999972</v>
          </cell>
          <cell r="J211">
            <v>-2327.2005000000008</v>
          </cell>
          <cell r="K211">
            <v>-1868.6310000000003</v>
          </cell>
          <cell r="L211">
            <v>-1753.7001999999975</v>
          </cell>
          <cell r="M211">
            <v>-874.09619999999632</v>
          </cell>
          <cell r="N211">
            <v>-1316.3667000000023</v>
          </cell>
          <cell r="O211">
            <v>-1943.4031999999952</v>
          </cell>
          <cell r="P211">
            <v>-1862.2324000000044</v>
          </cell>
          <cell r="Q211">
            <v>-1513.6105000000007</v>
          </cell>
          <cell r="R211">
            <v>-2098.9671000000035</v>
          </cell>
          <cell r="S211">
            <v>-2060.7870999999977</v>
          </cell>
          <cell r="T211">
            <v>-1920.0342000000037</v>
          </cell>
          <cell r="U211">
            <v>-1814.0442999999959</v>
          </cell>
          <cell r="V211">
            <v>-1963.2180999999982</v>
          </cell>
          <cell r="W211">
            <v>-2130.8882000000121</v>
          </cell>
          <cell r="X211">
            <v>-2139.8264000000036</v>
          </cell>
          <cell r="Y211">
            <v>-740.58124799100187</v>
          </cell>
          <cell r="Z211">
            <v>-940.8011000000115</v>
          </cell>
          <cell r="AA211">
            <v>-1285.2536079400015</v>
          </cell>
          <cell r="AB211">
            <v>-1653.5402000000031</v>
          </cell>
          <cell r="AC211">
            <v>-1388.4872356219948</v>
          </cell>
          <cell r="AD211">
            <v>-1564.075255998996</v>
          </cell>
          <cell r="AE211">
            <v>-1738.1099791230008</v>
          </cell>
          <cell r="AF211">
            <v>-1569.3154191300036</v>
          </cell>
          <cell r="AG211">
            <v>-2262.6797573649947</v>
          </cell>
          <cell r="AH211">
            <v>-2398.7455761349993</v>
          </cell>
          <cell r="AI211">
            <v>-2634.7496304560009</v>
          </cell>
          <cell r="AJ211">
            <v>-2293.1002470019976</v>
          </cell>
          <cell r="AK211">
            <v>-2571.652660390997</v>
          </cell>
          <cell r="AL211">
            <v>-1810.7337727320046</v>
          </cell>
          <cell r="AM211">
            <v>-1871.7247701910019</v>
          </cell>
          <cell r="AN211">
            <v>-2835.3109634430002</v>
          </cell>
          <cell r="AO211">
            <v>-2525.193606342993</v>
          </cell>
          <cell r="AP211">
            <v>-2469.4497335080123</v>
          </cell>
          <cell r="AQ211">
            <v>-3239.1906153250056</v>
          </cell>
          <cell r="AR211">
            <v>-3696.7006809999912</v>
          </cell>
          <cell r="AS211">
            <v>-4026.2199000000028</v>
          </cell>
          <cell r="AT211">
            <v>-4834.8636780000061</v>
          </cell>
          <cell r="AU211">
            <v>-3573.0108295000045</v>
          </cell>
          <cell r="AV211">
            <v>-3431.8921708030957</v>
          </cell>
          <cell r="AW211">
            <v>-3093.5890078999946</v>
          </cell>
          <cell r="AX211">
            <v>-2375.6867087172031</v>
          </cell>
          <cell r="AY211">
            <v>-3497.5759103765322</v>
          </cell>
          <cell r="AZ211">
            <v>-3703.4347336734045</v>
          </cell>
          <cell r="BA211">
            <v>-4320.0147896109193</v>
          </cell>
          <cell r="BB211">
            <v>-3588.3180748998402</v>
          </cell>
          <cell r="BC211">
            <v>-3504.1643550831386</v>
          </cell>
          <cell r="BD211">
            <v>-4291.067017639989</v>
          </cell>
          <cell r="BE211">
            <v>-3890.0421324972413</v>
          </cell>
          <cell r="BF211">
            <v>-4024.4280253299921</v>
          </cell>
          <cell r="BG211">
            <v>-3703.4347336734045</v>
          </cell>
          <cell r="BH211">
            <v>-3504.1643550831386</v>
          </cell>
          <cell r="BI211">
            <v>-4024.4280253299921</v>
          </cell>
          <cell r="BJ211">
            <v>-2122.9777315444098</v>
          </cell>
          <cell r="BK211">
            <v>-2107.3408720189509</v>
          </cell>
          <cell r="BL211">
            <v>-2091.7040124934883</v>
          </cell>
          <cell r="BM211">
            <v>-2076.0671529680276</v>
          </cell>
          <cell r="BN211">
            <v>-2060.4302934425668</v>
          </cell>
          <cell r="BO211">
            <v>-2571.652660390997</v>
          </cell>
          <cell r="BP211">
            <v>-3093.5890078999946</v>
          </cell>
          <cell r="BQ211">
            <v>-2122.9777315444098</v>
          </cell>
          <cell r="BR211">
            <v>-2060.4302934425687</v>
          </cell>
          <cell r="BS211">
            <v>-1997.5776133744494</v>
          </cell>
          <cell r="BU211">
            <v>0.71469128083066558</v>
          </cell>
          <cell r="BV211">
            <v>0.86362810997691075</v>
          </cell>
          <cell r="BW211">
            <v>1.0155800290376042</v>
          </cell>
          <cell r="BX211">
            <v>0.20295755937337279</v>
          </cell>
          <cell r="BY211">
            <v>0.30618291306439849</v>
          </cell>
          <cell r="BZ211">
            <v>8.1802453521725438E-2</v>
          </cell>
          <cell r="CA211">
            <v>0.16762326854379062</v>
          </cell>
          <cell r="CB211">
            <v>0.31374926464923658</v>
          </cell>
          <cell r="CD211">
            <v>0.15274629040716003</v>
          </cell>
          <cell r="CE211">
            <v>2.4724787690306775</v>
          </cell>
          <cell r="CF211">
            <v>0.20295755937337279</v>
          </cell>
          <cell r="CG211">
            <v>0.31374926464923658</v>
          </cell>
          <cell r="CH211">
            <v>2.9462126320250914E-2</v>
          </cell>
          <cell r="CI211">
            <v>3.0504637923520761E-2</v>
          </cell>
        </row>
        <row r="213">
          <cell r="A213" t="str">
            <v>Liabilities to the private sector</v>
          </cell>
          <cell r="B213">
            <v>14768.250000000002</v>
          </cell>
          <cell r="C213">
            <v>16238.9</v>
          </cell>
          <cell r="D213">
            <v>18016.25</v>
          </cell>
          <cell r="E213">
            <v>19743.13</v>
          </cell>
          <cell r="F213">
            <v>21018.559999999998</v>
          </cell>
          <cell r="G213">
            <v>22417.98</v>
          </cell>
          <cell r="H213">
            <v>23811.88</v>
          </cell>
          <cell r="I213">
            <v>25202.440000000002</v>
          </cell>
          <cell r="J213">
            <v>26521.200000000001</v>
          </cell>
          <cell r="K213">
            <v>28261.940000000002</v>
          </cell>
          <cell r="L213">
            <v>29682.82</v>
          </cell>
          <cell r="M213">
            <v>33259.31</v>
          </cell>
          <cell r="N213">
            <v>33259.31</v>
          </cell>
          <cell r="O213">
            <v>32682.2</v>
          </cell>
          <cell r="P213">
            <v>33545.240000000005</v>
          </cell>
          <cell r="Q213">
            <v>34500.07</v>
          </cell>
          <cell r="R213">
            <v>34603.5</v>
          </cell>
          <cell r="S213">
            <v>35296.639999999999</v>
          </cell>
          <cell r="T213">
            <v>36254.82</v>
          </cell>
          <cell r="U213">
            <v>36716.04</v>
          </cell>
          <cell r="V213">
            <v>37435.24</v>
          </cell>
          <cell r="W213">
            <v>38030.060000000005</v>
          </cell>
          <cell r="X213">
            <v>39267.340000000004</v>
          </cell>
          <cell r="Y213">
            <v>41293.139999999992</v>
          </cell>
          <cell r="Z213">
            <v>41322.340000000004</v>
          </cell>
          <cell r="AA213">
            <v>41958.240000000005</v>
          </cell>
          <cell r="AB213">
            <v>42085.020000000004</v>
          </cell>
          <cell r="AC213">
            <v>43227.540000000008</v>
          </cell>
          <cell r="AD213">
            <v>43444.520000000004</v>
          </cell>
          <cell r="AE213">
            <v>43774.5</v>
          </cell>
          <cell r="AF213">
            <v>44191.86</v>
          </cell>
          <cell r="AG213">
            <v>44646.3</v>
          </cell>
          <cell r="AH213">
            <v>44827.30000000001</v>
          </cell>
          <cell r="AI213">
            <v>44668.92</v>
          </cell>
          <cell r="AJ213">
            <v>44384.600000000006</v>
          </cell>
          <cell r="AK213">
            <v>45484.87999999999</v>
          </cell>
          <cell r="AL213">
            <v>46142.2</v>
          </cell>
          <cell r="AM213">
            <v>46305.5</v>
          </cell>
          <cell r="AN213">
            <v>46440.9</v>
          </cell>
          <cell r="AO213">
            <v>46148.5</v>
          </cell>
          <cell r="AP213">
            <v>46004.799999999996</v>
          </cell>
          <cell r="AQ213">
            <v>46052.24</v>
          </cell>
          <cell r="AR213">
            <v>45494.8</v>
          </cell>
          <cell r="AS213">
            <v>46164.7</v>
          </cell>
          <cell r="AT213">
            <v>45580.9</v>
          </cell>
          <cell r="AU213">
            <v>46142.6</v>
          </cell>
          <cell r="AV213">
            <v>47108.000000000007</v>
          </cell>
          <cell r="AW213">
            <v>48414.164345725592</v>
          </cell>
          <cell r="AX213">
            <v>47634.954021002792</v>
          </cell>
          <cell r="AY213">
            <v>46876.804897549999</v>
          </cell>
          <cell r="AZ213">
            <v>46630.554881150005</v>
          </cell>
          <cell r="BA213">
            <v>46356.770065650009</v>
          </cell>
          <cell r="BB213">
            <v>46351.296903579998</v>
          </cell>
          <cell r="BC213">
            <v>46892.231795730011</v>
          </cell>
          <cell r="BD213">
            <v>46310.623223590002</v>
          </cell>
          <cell r="BE213">
            <v>46192.991243470002</v>
          </cell>
          <cell r="BF213">
            <v>45628.267139399999</v>
          </cell>
          <cell r="BG213">
            <v>46630.554881150005</v>
          </cell>
          <cell r="BH213">
            <v>46892.231795730011</v>
          </cell>
          <cell r="BI213">
            <v>45628.267139399999</v>
          </cell>
          <cell r="BJ213">
            <v>48693.257016705349</v>
          </cell>
          <cell r="BK213">
            <v>51385.533215975614</v>
          </cell>
          <cell r="BL213">
            <v>53292.061020410096</v>
          </cell>
          <cell r="BM213">
            <v>55256.897933833839</v>
          </cell>
          <cell r="BN213">
            <v>59117.925790905894</v>
          </cell>
          <cell r="BO213">
            <v>45484.87999999999</v>
          </cell>
          <cell r="BP213">
            <v>48414.164345725592</v>
          </cell>
          <cell r="BQ213">
            <v>48693.257016705349</v>
          </cell>
          <cell r="BR213">
            <v>59117.925790905909</v>
          </cell>
          <cell r="BS213">
            <v>66075.768475659657</v>
          </cell>
          <cell r="BU213">
            <v>0.10350191113132401</v>
          </cell>
          <cell r="BV213">
            <v>5.2033489817130851E-2</v>
          </cell>
          <cell r="BW213">
            <v>1.6811184256022349E-2</v>
          </cell>
          <cell r="BX213">
            <v>6.4401276769898042E-2</v>
          </cell>
          <cell r="BY213">
            <v>4.0837899599275307E-3</v>
          </cell>
          <cell r="BZ213">
            <v>1.8239976942055591E-2</v>
          </cell>
          <cell r="CA213">
            <v>1.0391883310771899E-3</v>
          </cell>
          <cell r="CB213">
            <v>5.7646904527104414E-3</v>
          </cell>
          <cell r="CD213">
            <v>0.2415513130007807</v>
          </cell>
          <cell r="CE213">
            <v>0.1015117765323732</v>
          </cell>
          <cell r="CF213">
            <v>6.4401276769898042E-2</v>
          </cell>
          <cell r="CG213">
            <v>5.7646904527104414E-3</v>
          </cell>
          <cell r="CH213">
            <v>0.21408854968613289</v>
          </cell>
          <cell r="CI213">
            <v>0.1176942964704637</v>
          </cell>
        </row>
        <row r="215">
          <cell r="A215" t="str">
            <v xml:space="preserve">   Demand deposits</v>
          </cell>
          <cell r="B215">
            <v>2204.15</v>
          </cell>
          <cell r="C215">
            <v>2546.4500000000003</v>
          </cell>
          <cell r="D215">
            <v>2661.6499999999996</v>
          </cell>
          <cell r="E215">
            <v>3027.48</v>
          </cell>
          <cell r="F215">
            <v>2613.3999999999996</v>
          </cell>
          <cell r="G215">
            <v>2790.5</v>
          </cell>
          <cell r="H215">
            <v>2895.6</v>
          </cell>
          <cell r="I215">
            <v>3452.54</v>
          </cell>
          <cell r="J215">
            <v>3066.4</v>
          </cell>
          <cell r="K215">
            <v>3161.56</v>
          </cell>
          <cell r="L215">
            <v>3199.14</v>
          </cell>
          <cell r="M215">
            <v>4103.18</v>
          </cell>
          <cell r="N215">
            <v>4103.18</v>
          </cell>
          <cell r="O215">
            <v>3228.3</v>
          </cell>
          <cell r="P215">
            <v>3536.34</v>
          </cell>
          <cell r="Q215">
            <v>3320.44</v>
          </cell>
          <cell r="R215">
            <v>3424.88</v>
          </cell>
          <cell r="S215">
            <v>3592.64</v>
          </cell>
          <cell r="T215">
            <v>3481.78</v>
          </cell>
          <cell r="U215">
            <v>3477.1400000000003</v>
          </cell>
          <cell r="V215">
            <v>3553.54</v>
          </cell>
          <cell r="W215">
            <v>3569.5800000000004</v>
          </cell>
          <cell r="X215">
            <v>3816.44</v>
          </cell>
          <cell r="Y215">
            <v>4730.2</v>
          </cell>
          <cell r="Z215">
            <v>4006.14</v>
          </cell>
          <cell r="AA215">
            <v>3833.3</v>
          </cell>
          <cell r="AB215">
            <v>3855.9</v>
          </cell>
          <cell r="AC215">
            <v>3679.4399999999996</v>
          </cell>
          <cell r="AD215">
            <v>3719.6000000000004</v>
          </cell>
          <cell r="AE215">
            <v>3772.3999999999996</v>
          </cell>
          <cell r="AF215">
            <v>3638.7</v>
          </cell>
          <cell r="AG215">
            <v>3883.2000000000003</v>
          </cell>
          <cell r="AH215">
            <v>3817.9</v>
          </cell>
          <cell r="AI215">
            <v>3569.6</v>
          </cell>
          <cell r="AJ215">
            <v>3939.1</v>
          </cell>
          <cell r="AK215">
            <v>4407</v>
          </cell>
          <cell r="AL215">
            <v>3944.1</v>
          </cell>
          <cell r="AM215">
            <v>3640.3</v>
          </cell>
          <cell r="AN215">
            <v>3360.3</v>
          </cell>
          <cell r="AO215">
            <v>3514.7</v>
          </cell>
          <cell r="AP215">
            <v>3641.2000000000003</v>
          </cell>
          <cell r="AQ215">
            <v>3794.7000000000003</v>
          </cell>
          <cell r="AR215">
            <v>3902.1</v>
          </cell>
          <cell r="AS215">
            <v>3757</v>
          </cell>
          <cell r="AT215">
            <v>3634</v>
          </cell>
          <cell r="AU215">
            <v>3771.6</v>
          </cell>
          <cell r="AV215">
            <v>3888.1000000000004</v>
          </cell>
          <cell r="AW215">
            <v>5468.1353233051896</v>
          </cell>
          <cell r="AX215">
            <v>5199.0897368800006</v>
          </cell>
          <cell r="AY215">
            <v>5387.5839065500004</v>
          </cell>
          <cell r="AZ215">
            <v>5266.1064461399992</v>
          </cell>
          <cell r="BA215">
            <v>5426.7967846600004</v>
          </cell>
          <cell r="BB215">
            <v>5462.8613092999994</v>
          </cell>
          <cell r="BC215">
            <v>5619.9095279499998</v>
          </cell>
          <cell r="BD215">
            <v>5785.2971582400005</v>
          </cell>
          <cell r="BE215">
            <v>5627.2836710700003</v>
          </cell>
          <cell r="BF215">
            <v>5347.9704853599997</v>
          </cell>
          <cell r="BG215">
            <v>5266.1064461399992</v>
          </cell>
          <cell r="BH215">
            <v>5619.9095279499998</v>
          </cell>
          <cell r="BI215">
            <v>5347.9704853599997</v>
          </cell>
          <cell r="BJ215">
            <v>5707.209975031572</v>
          </cell>
          <cell r="BK215">
            <v>6022.7646641488736</v>
          </cell>
          <cell r="BL215">
            <v>6246.2238281027348</v>
          </cell>
          <cell r="BM215">
            <v>6476.5172510248276</v>
          </cell>
          <cell r="BN215">
            <v>6929.0582813403107</v>
          </cell>
          <cell r="BO215">
            <v>4407</v>
          </cell>
          <cell r="BP215">
            <v>5468.1353233051896</v>
          </cell>
          <cell r="BQ215">
            <v>5707.209975031572</v>
          </cell>
          <cell r="BR215">
            <v>6929.0582813403116</v>
          </cell>
          <cell r="BS215">
            <v>7744.5689209654975</v>
          </cell>
          <cell r="BU215">
            <v>-0.12853030420913403</v>
          </cell>
          <cell r="BV215">
            <v>5.9113561658361569E-3</v>
          </cell>
          <cell r="BW215">
            <v>-4.8167840959689956E-2</v>
          </cell>
          <cell r="BX215">
            <v>0.24078405339350795</v>
          </cell>
          <cell r="BY215">
            <v>0.56715366072672047</v>
          </cell>
          <cell r="BZ215">
            <v>0.48098915011726873</v>
          </cell>
          <cell r="CA215">
            <v>0.47164845496973018</v>
          </cell>
          <cell r="CB215">
            <v>4.3721421945694505E-2</v>
          </cell>
          <cell r="CD215">
            <v>0.15281318392076382</v>
          </cell>
          <cell r="CE215">
            <v>-6.8326920637605149E-2</v>
          </cell>
          <cell r="CF215">
            <v>0.24078405339350795</v>
          </cell>
          <cell r="CG215">
            <v>4.3721421945694505E-2</v>
          </cell>
          <cell r="CH215">
            <v>0.21408854968613289</v>
          </cell>
          <cell r="CI215">
            <v>0.11769429647046326</v>
          </cell>
        </row>
        <row r="216">
          <cell r="A216" t="str">
            <v xml:space="preserve">   Other liabilities</v>
          </cell>
          <cell r="B216">
            <v>12564.100000000002</v>
          </cell>
          <cell r="C216">
            <v>13692.449999999999</v>
          </cell>
          <cell r="D216">
            <v>15354.6</v>
          </cell>
          <cell r="E216">
            <v>16715.650000000001</v>
          </cell>
          <cell r="F216">
            <v>18405.16</v>
          </cell>
          <cell r="G216">
            <v>19627.48</v>
          </cell>
          <cell r="H216">
            <v>20916.280000000002</v>
          </cell>
          <cell r="I216">
            <v>21749.9</v>
          </cell>
          <cell r="J216">
            <v>23454.799999999999</v>
          </cell>
          <cell r="K216">
            <v>25100.38</v>
          </cell>
          <cell r="L216">
            <v>26483.68</v>
          </cell>
          <cell r="M216">
            <v>29156.13</v>
          </cell>
          <cell r="N216">
            <v>29156.13</v>
          </cell>
          <cell r="O216">
            <v>29453.9</v>
          </cell>
          <cell r="P216">
            <v>30008.9</v>
          </cell>
          <cell r="Q216">
            <v>31179.63</v>
          </cell>
          <cell r="R216">
            <v>31178.620000000003</v>
          </cell>
          <cell r="S216">
            <v>31704</v>
          </cell>
          <cell r="T216">
            <v>32773.040000000001</v>
          </cell>
          <cell r="U216">
            <v>33238.9</v>
          </cell>
          <cell r="V216">
            <v>33881.699999999997</v>
          </cell>
          <cell r="W216">
            <v>34460.480000000003</v>
          </cell>
          <cell r="X216">
            <v>35450.9</v>
          </cell>
          <cell r="Y216">
            <v>36562.939999999995</v>
          </cell>
          <cell r="Z216">
            <v>37316.200000000004</v>
          </cell>
          <cell r="AA216">
            <v>38124.94</v>
          </cell>
          <cell r="AB216">
            <v>38229.120000000003</v>
          </cell>
          <cell r="AC216">
            <v>39548.100000000006</v>
          </cell>
          <cell r="AD216">
            <v>39724.920000000006</v>
          </cell>
          <cell r="AE216">
            <v>40002.1</v>
          </cell>
          <cell r="AF216">
            <v>40553.160000000003</v>
          </cell>
          <cell r="AG216">
            <v>40763.100000000006</v>
          </cell>
          <cell r="AH216">
            <v>41009.400000000009</v>
          </cell>
          <cell r="AI216">
            <v>41099.32</v>
          </cell>
          <cell r="AJ216">
            <v>40445.500000000007</v>
          </cell>
          <cell r="AK216">
            <v>41077.87999999999</v>
          </cell>
          <cell r="AL216">
            <v>42198.1</v>
          </cell>
          <cell r="AM216">
            <v>42665.2</v>
          </cell>
          <cell r="AN216">
            <v>43080.6</v>
          </cell>
          <cell r="AO216">
            <v>42633.8</v>
          </cell>
          <cell r="AP216">
            <v>42363.6</v>
          </cell>
          <cell r="AQ216">
            <v>42257.54</v>
          </cell>
          <cell r="AR216">
            <v>41592.700000000004</v>
          </cell>
          <cell r="AS216">
            <v>42407.7</v>
          </cell>
          <cell r="AT216">
            <v>41946.9</v>
          </cell>
          <cell r="AU216">
            <v>42371</v>
          </cell>
          <cell r="AV216">
            <v>43219.900000000009</v>
          </cell>
          <cell r="AW216">
            <v>42946.0290224204</v>
          </cell>
          <cell r="AX216">
            <v>42435.864284122792</v>
          </cell>
          <cell r="AY216">
            <v>41489.220990999995</v>
          </cell>
          <cell r="AZ216">
            <v>41364.448435010003</v>
          </cell>
          <cell r="BA216">
            <v>40929.973280990009</v>
          </cell>
          <cell r="BB216">
            <v>40888.435594279996</v>
          </cell>
          <cell r="BC216">
            <v>41272.322267780008</v>
          </cell>
          <cell r="BD216">
            <v>40525.326065350004</v>
          </cell>
          <cell r="BE216">
            <v>40565.707572400002</v>
          </cell>
          <cell r="BF216">
            <v>40280.296654040001</v>
          </cell>
          <cell r="BG216">
            <v>41364.448435010003</v>
          </cell>
          <cell r="BH216">
            <v>41272.322267780008</v>
          </cell>
          <cell r="BI216">
            <v>40280.296654040001</v>
          </cell>
          <cell r="BJ216">
            <v>42986.047041673773</v>
          </cell>
          <cell r="BK216">
            <v>45362.768551826739</v>
          </cell>
          <cell r="BL216">
            <v>47045.837192307357</v>
          </cell>
          <cell r="BM216">
            <v>48780.380682809009</v>
          </cell>
          <cell r="BN216">
            <v>52188.867509565585</v>
          </cell>
          <cell r="BO216">
            <v>41077.87999999999</v>
          </cell>
          <cell r="BP216">
            <v>42946.0290224204</v>
          </cell>
          <cell r="BQ216">
            <v>42986.047041673773</v>
          </cell>
          <cell r="BR216">
            <v>52188.8675095656</v>
          </cell>
          <cell r="BS216">
            <v>58331.199554694154</v>
          </cell>
          <cell r="BU216">
            <v>0.12690535382451906</v>
          </cell>
          <cell r="BV216">
            <v>5.6383039890405717E-2</v>
          </cell>
          <cell r="BW216">
            <v>2.2860612444951522E-2</v>
          </cell>
          <cell r="BX216">
            <v>4.5478223862098321E-2</v>
          </cell>
          <cell r="BY216">
            <v>-3.9835832485851985E-2</v>
          </cell>
          <cell r="BZ216">
            <v>-2.3314602133015616E-2</v>
          </cell>
          <cell r="CA216">
            <v>-3.9731263715793053E-2</v>
          </cell>
          <cell r="CB216">
            <v>9.3182117565482336E-4</v>
          </cell>
          <cell r="CD216">
            <v>0.25403954502878112</v>
          </cell>
          <cell r="CE216">
            <v>0.12348405243123217</v>
          </cell>
          <cell r="CF216">
            <v>4.5478223862098321E-2</v>
          </cell>
          <cell r="CG216">
            <v>9.3182117565482336E-4</v>
          </cell>
          <cell r="CH216">
            <v>0.21408854968613311</v>
          </cell>
          <cell r="CI216">
            <v>0.11769429647046348</v>
          </cell>
        </row>
        <row r="218">
          <cell r="A218" t="str">
            <v>III.  Financial system</v>
          </cell>
        </row>
        <row r="220">
          <cell r="A220" t="str">
            <v>Net foreign assets</v>
          </cell>
          <cell r="B220">
            <v>4771.9998689399999</v>
          </cell>
          <cell r="C220">
            <v>4795.24740028</v>
          </cell>
          <cell r="D220">
            <v>4287.4479993899986</v>
          </cell>
          <cell r="E220">
            <v>4382.7783659200004</v>
          </cell>
          <cell r="F220">
            <v>4538.5887214100003</v>
          </cell>
          <cell r="G220">
            <v>4699.5913950699987</v>
          </cell>
          <cell r="H220">
            <v>4806.5973957799997</v>
          </cell>
          <cell r="I220">
            <v>5165.2066176300013</v>
          </cell>
          <cell r="J220">
            <v>4880.8700852315596</v>
          </cell>
          <cell r="K220">
            <v>4930.1082197048072</v>
          </cell>
          <cell r="L220">
            <v>4717.5606722125467</v>
          </cell>
          <cell r="M220">
            <v>6230.4822022856861</v>
          </cell>
          <cell r="N220">
            <v>6834.1318920287231</v>
          </cell>
          <cell r="O220">
            <v>6645.4615054199994</v>
          </cell>
          <cell r="P220">
            <v>6555.5140479300035</v>
          </cell>
          <cell r="Q220">
            <v>6615.3061269099981</v>
          </cell>
          <cell r="R220">
            <v>6776.221246699999</v>
          </cell>
          <cell r="S220">
            <v>6817.3918269099995</v>
          </cell>
          <cell r="T220">
            <v>6896.8878247600042</v>
          </cell>
          <cell r="U220">
            <v>6935.2649375500014</v>
          </cell>
          <cell r="V220">
            <v>7438.0371100399971</v>
          </cell>
          <cell r="W220">
            <v>7536.8082701599997</v>
          </cell>
          <cell r="X220">
            <v>7924.3187400999968</v>
          </cell>
          <cell r="Y220">
            <v>7814.4684516900006</v>
          </cell>
          <cell r="Z220">
            <v>7800.6119472560913</v>
          </cell>
          <cell r="AA220">
            <v>7470.0269470104349</v>
          </cell>
          <cell r="AB220">
            <v>7727.8351507620555</v>
          </cell>
          <cell r="AC220">
            <v>7610.5724667031354</v>
          </cell>
          <cell r="AD220">
            <v>7271.6175225796487</v>
          </cell>
          <cell r="AE220">
            <v>7391.1958898280664</v>
          </cell>
          <cell r="AF220">
            <v>7006.9608069249907</v>
          </cell>
          <cell r="AG220">
            <v>7624.6213756918996</v>
          </cell>
          <cell r="AH220">
            <v>7614.6728070053632</v>
          </cell>
          <cell r="AI220">
            <v>8043.8267565147053</v>
          </cell>
          <cell r="AJ220">
            <v>8072.7541850001735</v>
          </cell>
          <cell r="AK220">
            <v>8340.8950559380246</v>
          </cell>
          <cell r="AL220">
            <v>8726.7179797900098</v>
          </cell>
          <cell r="AM220">
            <v>8783.5574406399974</v>
          </cell>
          <cell r="AN220">
            <v>8998.1254546199998</v>
          </cell>
          <cell r="AO220">
            <v>9605.1022916399997</v>
          </cell>
          <cell r="AP220">
            <v>10439.333302160005</v>
          </cell>
          <cell r="AQ220">
            <v>11055.274616859997</v>
          </cell>
          <cell r="AR220">
            <v>11233.416507099999</v>
          </cell>
          <cell r="AS220">
            <v>12082.391018259998</v>
          </cell>
          <cell r="AT220">
            <v>11764.959284810004</v>
          </cell>
          <cell r="AU220">
            <v>11019.558185756294</v>
          </cell>
          <cell r="AV220">
            <v>11024.273889623721</v>
          </cell>
          <cell r="AW220">
            <v>11623.362889156972</v>
          </cell>
          <cell r="AX220">
            <v>12554.020461008473</v>
          </cell>
          <cell r="AY220">
            <v>12562.32754373729</v>
          </cell>
          <cell r="AZ220">
            <v>12762.903771665475</v>
          </cell>
          <cell r="BA220">
            <v>13070.506403084817</v>
          </cell>
          <cell r="BB220">
            <v>13708.541620157706</v>
          </cell>
          <cell r="BC220">
            <v>14481.918091603387</v>
          </cell>
          <cell r="BD220">
            <v>16706.187946650996</v>
          </cell>
          <cell r="BE220">
            <v>16990.553236330001</v>
          </cell>
          <cell r="BF220">
            <v>17212.601182409602</v>
          </cell>
          <cell r="BG220">
            <v>12762.903771665475</v>
          </cell>
          <cell r="BH220">
            <v>14481.918091603387</v>
          </cell>
          <cell r="BI220">
            <v>17212.601182409602</v>
          </cell>
          <cell r="BJ220">
            <v>16099.637925193361</v>
          </cell>
          <cell r="BK220">
            <v>16109.543173677157</v>
          </cell>
          <cell r="BL220">
            <v>16119.200530213335</v>
          </cell>
          <cell r="BM220">
            <v>16128.833552046664</v>
          </cell>
          <cell r="BN220">
            <v>16150.806190502097</v>
          </cell>
          <cell r="BO220">
            <v>8340.8950559380246</v>
          </cell>
          <cell r="BP220">
            <v>11623.362889156972</v>
          </cell>
          <cell r="BQ220">
            <v>16099.637925193361</v>
          </cell>
          <cell r="BR220">
            <v>16150.806190502099</v>
          </cell>
          <cell r="BS220">
            <v>17081.277919546603</v>
          </cell>
          <cell r="BU220">
            <v>0.16437854574740496</v>
          </cell>
          <cell r="BV220">
            <v>0.49573557265266377</v>
          </cell>
          <cell r="BW220">
            <v>0.54503805783834225</v>
          </cell>
          <cell r="BX220">
            <v>0.39353904001970408</v>
          </cell>
          <cell r="BY220">
            <v>0.41839584656073958</v>
          </cell>
          <cell r="BZ220">
            <v>0.30995552742919119</v>
          </cell>
          <cell r="CA220">
            <v>0.46303958778957854</v>
          </cell>
          <cell r="CB220">
            <v>0.38511015088517553</v>
          </cell>
          <cell r="CD220">
            <v>0.25423172685144979</v>
          </cell>
          <cell r="CE220">
            <v>6.7365631776806989E-2</v>
          </cell>
          <cell r="CF220">
            <v>0.39353904001970408</v>
          </cell>
          <cell r="CG220">
            <v>0.38511015088517553</v>
          </cell>
          <cell r="CH220">
            <v>3.1782246002356462E-3</v>
          </cell>
          <cell r="CI220">
            <v>5.7611472645352713E-2</v>
          </cell>
        </row>
        <row r="222">
          <cell r="A222" t="str">
            <v>Net domestic assets</v>
          </cell>
          <cell r="B222">
            <v>12854.905828410001</v>
          </cell>
          <cell r="C222">
            <v>13983.801703660003</v>
          </cell>
          <cell r="D222">
            <v>15969.076118200002</v>
          </cell>
          <cell r="E222">
            <v>18072.05264251</v>
          </cell>
          <cell r="F222">
            <v>19094.389134959998</v>
          </cell>
          <cell r="G222">
            <v>20534.802178490001</v>
          </cell>
          <cell r="H222">
            <v>21576.183119360001</v>
          </cell>
          <cell r="I222">
            <v>23101.59172651</v>
          </cell>
          <cell r="J222">
            <v>24100.877611448439</v>
          </cell>
          <cell r="K222">
            <v>26081.596562645194</v>
          </cell>
          <cell r="L222">
            <v>27485.924448177451</v>
          </cell>
          <cell r="M222">
            <v>31041.893192544314</v>
          </cell>
          <cell r="N222">
            <v>29888.059997731274</v>
          </cell>
          <cell r="O222">
            <v>30101.927189260005</v>
          </cell>
          <cell r="P222">
            <v>31116.570175269997</v>
          </cell>
          <cell r="Q222">
            <v>31798.314239469997</v>
          </cell>
          <cell r="R222">
            <v>31939.394176299997</v>
          </cell>
          <cell r="S222">
            <v>32761.359760110001</v>
          </cell>
          <cell r="T222">
            <v>33331.461072849997</v>
          </cell>
          <cell r="U222">
            <v>33635.544453429997</v>
          </cell>
          <cell r="V222">
            <v>33806.575017270006</v>
          </cell>
          <cell r="W222">
            <v>34302.611352879998</v>
          </cell>
          <cell r="X222">
            <v>34993.298878730006</v>
          </cell>
          <cell r="Y222">
            <v>37718.22500993</v>
          </cell>
          <cell r="Z222">
            <v>37080.796749693916</v>
          </cell>
          <cell r="AA222">
            <v>38043.103692319572</v>
          </cell>
          <cell r="AB222">
            <v>37735.402628207943</v>
          </cell>
          <cell r="AC222">
            <v>39123.087165676872</v>
          </cell>
          <cell r="AD222">
            <v>39706.476628640354</v>
          </cell>
          <cell r="AE222">
            <v>40088.257814261931</v>
          </cell>
          <cell r="AF222">
            <v>40812.889910135011</v>
          </cell>
          <cell r="AG222">
            <v>40559.804890158099</v>
          </cell>
          <cell r="AH222">
            <v>40607.786623604639</v>
          </cell>
          <cell r="AI222">
            <v>40214.356664085302</v>
          </cell>
          <cell r="AJ222">
            <v>39949.299239789834</v>
          </cell>
          <cell r="AK222">
            <v>41845.865923961974</v>
          </cell>
          <cell r="AL222">
            <v>41368.647159198765</v>
          </cell>
          <cell r="AM222">
            <v>41375.420683780001</v>
          </cell>
          <cell r="AN222">
            <v>41440.429045689998</v>
          </cell>
          <cell r="AO222">
            <v>40393.081998890004</v>
          </cell>
          <cell r="AP222">
            <v>39544.487798519993</v>
          </cell>
          <cell r="AQ222">
            <v>39222.989284750001</v>
          </cell>
          <cell r="AR222">
            <v>38666.184565250005</v>
          </cell>
          <cell r="AS222">
            <v>38401.74976661001</v>
          </cell>
          <cell r="AT222">
            <v>38074.319700050008</v>
          </cell>
          <cell r="AU222">
            <v>39472.204616723713</v>
          </cell>
          <cell r="AV222">
            <v>40492.218083006286</v>
          </cell>
          <cell r="AW222">
            <v>42891.629950586677</v>
          </cell>
          <cell r="AX222">
            <v>40103.413451094326</v>
          </cell>
          <cell r="AY222">
            <v>39198.747904152697</v>
          </cell>
          <cell r="AZ222">
            <v>38888.017863604517</v>
          </cell>
          <cell r="BA222">
            <v>38355.888280405197</v>
          </cell>
          <cell r="BB222">
            <v>37778.135521122284</v>
          </cell>
          <cell r="BC222">
            <v>37952.246272476623</v>
          </cell>
          <cell r="BD222">
            <v>35118.458848089009</v>
          </cell>
          <cell r="BE222">
            <v>34561.522658790003</v>
          </cell>
          <cell r="BF222">
            <v>33969.9157914604</v>
          </cell>
          <cell r="BG222">
            <v>38888.017863604517</v>
          </cell>
          <cell r="BH222">
            <v>37952.246272476623</v>
          </cell>
          <cell r="BI222">
            <v>33969.9157914604</v>
          </cell>
          <cell r="BJ222">
            <v>39886.619091511981</v>
          </cell>
          <cell r="BK222">
            <v>41064.070381838465</v>
          </cell>
          <cell r="BL222">
            <v>43512.192324826814</v>
          </cell>
          <cell r="BM222">
            <v>45260.910184110042</v>
          </cell>
          <cell r="BN222">
            <v>50603.296132807467</v>
          </cell>
          <cell r="BO222">
            <v>41845.865923961974</v>
          </cell>
          <cell r="BP222">
            <v>42891.629950586677</v>
          </cell>
          <cell r="BQ222">
            <v>39886.619091511981</v>
          </cell>
          <cell r="BR222">
            <v>50603.296132807474</v>
          </cell>
          <cell r="BS222">
            <v>57516.921736867487</v>
          </cell>
          <cell r="BU222">
            <v>9.8184361618881333E-2</v>
          </cell>
          <cell r="BV222">
            <v>-2.1584089124573991E-2</v>
          </cell>
          <cell r="BW222">
            <v>-6.2388697690850425E-2</v>
          </cell>
          <cell r="BX222">
            <v>2.4990856409208062E-2</v>
          </cell>
          <cell r="BY222">
            <v>-6.1592296239774247E-2</v>
          </cell>
          <cell r="BZ222">
            <v>-3.2397913454481286E-2</v>
          </cell>
          <cell r="CA222">
            <v>-0.10779979631741698</v>
          </cell>
          <cell r="CB222">
            <v>-7.0060542407379245E-2</v>
          </cell>
          <cell r="CD222">
            <v>0.21507489172693939</v>
          </cell>
          <cell r="CE222">
            <v>0.10943359378510786</v>
          </cell>
          <cell r="CF222">
            <v>2.4990856409208062E-2</v>
          </cell>
          <cell r="CG222">
            <v>-7.0060542407379245E-2</v>
          </cell>
          <cell r="CH222">
            <v>0.26867850134673454</v>
          </cell>
          <cell r="CI222">
            <v>0.13662401725601669</v>
          </cell>
        </row>
        <row r="224">
          <cell r="A224" t="str">
            <v>Net credit to NFPS</v>
          </cell>
          <cell r="B224">
            <v>1222.2376995099999</v>
          </cell>
          <cell r="C224">
            <v>1208.2844990099998</v>
          </cell>
          <cell r="D224">
            <v>958.53856738999991</v>
          </cell>
          <cell r="E224">
            <v>1056.9185387900002</v>
          </cell>
          <cell r="F224">
            <v>1129.7226261699998</v>
          </cell>
          <cell r="G224">
            <v>596.73794563999991</v>
          </cell>
          <cell r="H224">
            <v>757.22053828000003</v>
          </cell>
          <cell r="I224">
            <v>1208.5046304299999</v>
          </cell>
          <cell r="J224">
            <v>1091.14465008</v>
          </cell>
          <cell r="K224">
            <v>1114.0950104199999</v>
          </cell>
          <cell r="L224">
            <v>712.94794503999969</v>
          </cell>
          <cell r="M224">
            <v>1211.3174240699998</v>
          </cell>
          <cell r="N224">
            <v>1213.2591941599999</v>
          </cell>
          <cell r="O224">
            <v>1288.2565353499999</v>
          </cell>
          <cell r="P224">
            <v>1289.91811383</v>
          </cell>
          <cell r="Q224">
            <v>1194.01831657</v>
          </cell>
          <cell r="R224">
            <v>1176.38060683</v>
          </cell>
          <cell r="S224">
            <v>1443.7357196399994</v>
          </cell>
          <cell r="T224">
            <v>1014.92458062</v>
          </cell>
          <cell r="U224">
            <v>1043.1435565400004</v>
          </cell>
          <cell r="V224">
            <v>1214.48638843</v>
          </cell>
          <cell r="W224">
            <v>1476.6693977099999</v>
          </cell>
          <cell r="X224">
            <v>1312.4812471599998</v>
          </cell>
          <cell r="Y224">
            <v>1809.1564036310001</v>
          </cell>
          <cell r="Z224">
            <v>1357.4393896000001</v>
          </cell>
          <cell r="AA224">
            <v>2098.2617737199998</v>
          </cell>
          <cell r="AB224">
            <v>1678.3937529199995</v>
          </cell>
          <cell r="AC224">
            <v>1656.9996666520005</v>
          </cell>
          <cell r="AD224">
            <v>1720.8673351589991</v>
          </cell>
          <cell r="AE224">
            <v>2269.572917553</v>
          </cell>
          <cell r="AF224">
            <v>1940.4038597599997</v>
          </cell>
          <cell r="AG224">
            <v>2648.8145771549998</v>
          </cell>
          <cell r="AH224">
            <v>3360.7229130950004</v>
          </cell>
          <cell r="AI224">
            <v>3863.1386047460005</v>
          </cell>
          <cell r="AJ224">
            <v>2980.8628086220001</v>
          </cell>
          <cell r="AK224">
            <v>5528.6268385829717</v>
          </cell>
          <cell r="AL224">
            <v>4718.8221340119999</v>
          </cell>
          <cell r="AM224">
            <v>5035.2074241544397</v>
          </cell>
          <cell r="AN224">
            <v>4838.4986387330009</v>
          </cell>
          <cell r="AO224">
            <v>4869.0649634990004</v>
          </cell>
          <cell r="AP224">
            <v>4786.6965501879986</v>
          </cell>
          <cell r="AQ224">
            <v>5753.1897790909989</v>
          </cell>
          <cell r="AR224">
            <v>5473.7279725799999</v>
          </cell>
          <cell r="AS224">
            <v>6600.2065771400012</v>
          </cell>
          <cell r="AT224">
            <v>6549.6832564899996</v>
          </cell>
          <cell r="AU224">
            <v>6690.9784055499995</v>
          </cell>
          <cell r="AV224">
            <v>6108.8972280800008</v>
          </cell>
          <cell r="AW224">
            <v>8160.3102461952203</v>
          </cell>
          <cell r="AX224">
            <v>6207.0219408552512</v>
          </cell>
          <cell r="AY224">
            <v>6894.9552101299996</v>
          </cell>
          <cell r="AZ224">
            <v>6834.2269474637178</v>
          </cell>
          <cell r="BA224">
            <v>6597.6793683699998</v>
          </cell>
          <cell r="BB224">
            <v>6814.5176181899997</v>
          </cell>
          <cell r="BC224">
            <v>7231.2259174800001</v>
          </cell>
          <cell r="BD224">
            <v>6930.2489001699996</v>
          </cell>
          <cell r="BE224">
            <v>6835.928817</v>
          </cell>
          <cell r="BF224">
            <v>6444.8235956900016</v>
          </cell>
          <cell r="BG224">
            <v>6834.2269474637178</v>
          </cell>
          <cell r="BH224">
            <v>7231.2259174800001</v>
          </cell>
          <cell r="BI224">
            <v>6444.8235956900016</v>
          </cell>
          <cell r="BJ224">
            <v>9022.670252305561</v>
          </cell>
          <cell r="BK224">
            <v>9474.0882701786941</v>
          </cell>
          <cell r="BL224">
            <v>12228.686837563204</v>
          </cell>
          <cell r="BM224">
            <v>13154.062463565582</v>
          </cell>
          <cell r="BN224">
            <v>14208.422294591026</v>
          </cell>
          <cell r="BO224">
            <v>5528.6268385829717</v>
          </cell>
          <cell r="BP224">
            <v>8160.3102461952203</v>
          </cell>
          <cell r="BQ224">
            <v>9022.670252305561</v>
          </cell>
          <cell r="BR224">
            <v>14206.931389823631</v>
          </cell>
          <cell r="BS224">
            <v>12887.120496877593</v>
          </cell>
          <cell r="BU224">
            <v>1.8828149713469693</v>
          </cell>
          <cell r="BV224">
            <v>1.5349217619735929</v>
          </cell>
          <cell r="BW224">
            <v>0.94889118378943671</v>
          </cell>
          <cell r="BX224">
            <v>0.47601031584305087</v>
          </cell>
          <cell r="BY224">
            <v>0.41246850681212832</v>
          </cell>
          <cell r="BZ224">
            <v>0.25690724539640164</v>
          </cell>
          <cell r="CA224">
            <v>-1.6009882721594759E-2</v>
          </cell>
          <cell r="CB224">
            <v>0.10567735540599332</v>
          </cell>
          <cell r="CD224">
            <v>0.4935444398647173</v>
          </cell>
          <cell r="CE224">
            <v>2.0559142523481921</v>
          </cell>
          <cell r="CF224">
            <v>0.47601031584305087</v>
          </cell>
          <cell r="CG224">
            <v>0.10567735540599332</v>
          </cell>
          <cell r="CH224">
            <v>0.57458169173292539</v>
          </cell>
          <cell r="CI224">
            <v>-9.2899082619024465E-2</v>
          </cell>
        </row>
        <row r="225">
          <cell r="A225" t="str">
            <v xml:space="preserve">  Central Government</v>
          </cell>
          <cell r="B225">
            <v>911.88076640000008</v>
          </cell>
          <cell r="C225">
            <v>859.92849347999993</v>
          </cell>
          <cell r="D225">
            <v>665.85192963999998</v>
          </cell>
          <cell r="E225">
            <v>891.49946696999996</v>
          </cell>
          <cell r="F225">
            <v>557.97209903000009</v>
          </cell>
          <cell r="G225">
            <v>271.30966429999995</v>
          </cell>
          <cell r="H225">
            <v>159.17743990999986</v>
          </cell>
          <cell r="I225">
            <v>523.41730353999992</v>
          </cell>
          <cell r="J225">
            <v>293.09076143999982</v>
          </cell>
          <cell r="K225">
            <v>306.12449382</v>
          </cell>
          <cell r="L225">
            <v>235.0969544699999</v>
          </cell>
          <cell r="M225">
            <v>661.30794687999992</v>
          </cell>
          <cell r="N225">
            <v>655.2590551400001</v>
          </cell>
          <cell r="O225">
            <v>-17.868249260000198</v>
          </cell>
          <cell r="P225">
            <v>343.72299225999996</v>
          </cell>
          <cell r="Q225">
            <v>534.16588677000004</v>
          </cell>
          <cell r="R225">
            <v>469.77867466999976</v>
          </cell>
          <cell r="S225">
            <v>590.48540552999998</v>
          </cell>
          <cell r="T225">
            <v>131.17307332999985</v>
          </cell>
          <cell r="U225">
            <v>-187.66114526999962</v>
          </cell>
          <cell r="V225">
            <v>-152.46934951999975</v>
          </cell>
          <cell r="W225">
            <v>-79.815996670000288</v>
          </cell>
          <cell r="X225">
            <v>93.000498850000042</v>
          </cell>
          <cell r="Y225">
            <v>379.65942240100003</v>
          </cell>
          <cell r="Z225">
            <v>-269.61555298000019</v>
          </cell>
          <cell r="AA225">
            <v>48.156294310000021</v>
          </cell>
          <cell r="AB225">
            <v>10.178632750000133</v>
          </cell>
          <cell r="AC225">
            <v>230.30492713200022</v>
          </cell>
          <cell r="AD225">
            <v>539.04784889899986</v>
          </cell>
          <cell r="AE225">
            <v>455.68148986300037</v>
          </cell>
          <cell r="AF225">
            <v>230.65909641999997</v>
          </cell>
          <cell r="AG225">
            <v>535.9589814750002</v>
          </cell>
          <cell r="AH225">
            <v>648.05164561500033</v>
          </cell>
          <cell r="AI225">
            <v>1175.9017271460002</v>
          </cell>
          <cell r="AJ225">
            <v>1000.0220253620001</v>
          </cell>
          <cell r="AK225">
            <v>2595.2325224129718</v>
          </cell>
          <cell r="AL225">
            <v>1989.9801563119995</v>
          </cell>
          <cell r="AM225">
            <v>1760.56213253444</v>
          </cell>
          <cell r="AN225">
            <v>1458.8766747829995</v>
          </cell>
          <cell r="AO225">
            <v>2279.5673787790001</v>
          </cell>
          <cell r="AP225">
            <v>2024.2608980479995</v>
          </cell>
          <cell r="AQ225">
            <v>2477.4210765609996</v>
          </cell>
          <cell r="AR225">
            <v>2720.8391950800001</v>
          </cell>
          <cell r="AS225">
            <v>3303.4231648100003</v>
          </cell>
          <cell r="AT225">
            <v>2779.3647348399995</v>
          </cell>
          <cell r="AU225">
            <v>3307.9657482699999</v>
          </cell>
          <cell r="AV225">
            <v>2856.4635532600005</v>
          </cell>
          <cell r="AW225">
            <v>5461.1011138384201</v>
          </cell>
          <cell r="AX225">
            <v>4798.9526900852507</v>
          </cell>
          <cell r="AY225">
            <v>4681.9210296399997</v>
          </cell>
          <cell r="AZ225">
            <v>4592.1147652337186</v>
          </cell>
          <cell r="BA225">
            <v>4234.5776186900002</v>
          </cell>
          <cell r="BB225">
            <v>4699.2555973899998</v>
          </cell>
          <cell r="BC225">
            <v>4899.0411717799998</v>
          </cell>
          <cell r="BD225">
            <v>5026.4385175099997</v>
          </cell>
          <cell r="BE225">
            <v>4646.2826578499989</v>
          </cell>
          <cell r="BF225">
            <v>4263.2237257800016</v>
          </cell>
          <cell r="BG225">
            <v>4592.1147652337186</v>
          </cell>
          <cell r="BH225">
            <v>4899.0411717799998</v>
          </cell>
          <cell r="BI225">
            <v>4263.2237257800016</v>
          </cell>
          <cell r="BJ225">
            <v>5968.4584563714898</v>
          </cell>
          <cell r="BK225">
            <v>6267.0695782225721</v>
          </cell>
          <cell r="BL225">
            <v>8089.2249550317583</v>
          </cell>
          <cell r="BM225">
            <v>8701.3570429713182</v>
          </cell>
          <cell r="BN225">
            <v>9398.8116405095807</v>
          </cell>
          <cell r="BO225">
            <v>2595.2325224129718</v>
          </cell>
          <cell r="BP225">
            <v>5461.1011138384201</v>
          </cell>
          <cell r="BQ225">
            <v>5968.4584563714898</v>
          </cell>
          <cell r="BR225">
            <v>9397.8254132711045</v>
          </cell>
          <cell r="BS225">
            <v>8524.7760537644645</v>
          </cell>
          <cell r="BU225">
            <v>142.32737123097209</v>
          </cell>
          <cell r="BV225">
            <v>4.4367384492748014</v>
          </cell>
          <cell r="BW225">
            <v>3.2888012917587535</v>
          </cell>
          <cell r="BX225">
            <v>1.1042820119874448</v>
          </cell>
          <cell r="BY225">
            <v>2.1477059333454434</v>
          </cell>
          <cell r="BZ225">
            <v>0.97747618203867925</v>
          </cell>
          <cell r="CA225">
            <v>0.53388422625482579</v>
          </cell>
          <cell r="CB225">
            <v>9.2903854361426674E-2</v>
          </cell>
          <cell r="CD225">
            <v>-0.42589617410133351</v>
          </cell>
          <cell r="CE225">
            <v>5.8356857996582567</v>
          </cell>
          <cell r="CF225">
            <v>1.1042820119874448</v>
          </cell>
          <cell r="CG225">
            <v>9.2903854361426674E-2</v>
          </cell>
          <cell r="CH225">
            <v>0.57458169173292539</v>
          </cell>
          <cell r="CI225">
            <v>-9.2899082619024465E-2</v>
          </cell>
        </row>
        <row r="226">
          <cell r="A226" t="str">
            <v xml:space="preserve">  Rest of public sector</v>
          </cell>
          <cell r="B226">
            <v>310.35693310999989</v>
          </cell>
          <cell r="C226">
            <v>348.35600552999989</v>
          </cell>
          <cell r="D226">
            <v>292.68663774999993</v>
          </cell>
          <cell r="E226">
            <v>165.41907182000011</v>
          </cell>
          <cell r="F226">
            <v>571.75052713999969</v>
          </cell>
          <cell r="G226">
            <v>325.42828133999996</v>
          </cell>
          <cell r="H226">
            <v>598.04309837000017</v>
          </cell>
          <cell r="I226">
            <v>685.08732688999987</v>
          </cell>
          <cell r="J226">
            <v>798.0538886400002</v>
          </cell>
          <cell r="K226">
            <v>807.97051659999988</v>
          </cell>
          <cell r="L226">
            <v>477.85099056999979</v>
          </cell>
          <cell r="M226">
            <v>550.00947718999987</v>
          </cell>
          <cell r="N226">
            <v>558.00013901999989</v>
          </cell>
          <cell r="O226">
            <v>1306.1247846100002</v>
          </cell>
          <cell r="P226">
            <v>946.19512157000008</v>
          </cell>
          <cell r="Q226">
            <v>659.8524298000001</v>
          </cell>
          <cell r="R226">
            <v>706.60193216000016</v>
          </cell>
          <cell r="S226">
            <v>853.25031410999952</v>
          </cell>
          <cell r="T226">
            <v>883.75150729000018</v>
          </cell>
          <cell r="U226">
            <v>1230.8047018100001</v>
          </cell>
          <cell r="V226">
            <v>1366.9557379499997</v>
          </cell>
          <cell r="W226">
            <v>1556.4853943800001</v>
          </cell>
          <cell r="X226">
            <v>1219.4807483099999</v>
          </cell>
          <cell r="Y226">
            <v>1429.4969812300001</v>
          </cell>
          <cell r="Z226">
            <v>1627.0549425800002</v>
          </cell>
          <cell r="AA226">
            <v>2050.10547941</v>
          </cell>
          <cell r="AB226">
            <v>1668.2151201699994</v>
          </cell>
          <cell r="AC226">
            <v>1426.6947395200004</v>
          </cell>
          <cell r="AD226">
            <v>1181.8194862599994</v>
          </cell>
          <cell r="AE226">
            <v>1813.8914276899995</v>
          </cell>
          <cell r="AF226">
            <v>1709.7447633399997</v>
          </cell>
          <cell r="AG226">
            <v>2112.8555956799996</v>
          </cell>
          <cell r="AH226">
            <v>2712.6712674800001</v>
          </cell>
          <cell r="AI226">
            <v>2687.2368776000003</v>
          </cell>
          <cell r="AJ226">
            <v>1980.8407832599999</v>
          </cell>
          <cell r="AK226">
            <v>2933.3943161699995</v>
          </cell>
          <cell r="AL226">
            <v>2728.8419776999999</v>
          </cell>
          <cell r="AM226">
            <v>3274.6452916200001</v>
          </cell>
          <cell r="AN226">
            <v>3379.6219639500009</v>
          </cell>
          <cell r="AO226">
            <v>2589.4975847199998</v>
          </cell>
          <cell r="AP226">
            <v>2762.4356521399995</v>
          </cell>
          <cell r="AQ226">
            <v>3275.7687025299992</v>
          </cell>
          <cell r="AR226">
            <v>2752.8887774999998</v>
          </cell>
          <cell r="AS226">
            <v>3296.7834123300004</v>
          </cell>
          <cell r="AT226">
            <v>3770.3185216500001</v>
          </cell>
          <cell r="AU226">
            <v>3383.0126572799995</v>
          </cell>
          <cell r="AV226">
            <v>3252.4336748199999</v>
          </cell>
          <cell r="AW226">
            <v>2699.2091323568002</v>
          </cell>
          <cell r="AX226">
            <v>1408.0692507700003</v>
          </cell>
          <cell r="AY226">
            <v>2213.0341804899999</v>
          </cell>
          <cell r="AZ226">
            <v>2242.1121822299997</v>
          </cell>
          <cell r="BA226">
            <v>2363.1017496799996</v>
          </cell>
          <cell r="BB226">
            <v>2115.2620207999998</v>
          </cell>
          <cell r="BC226">
            <v>2332.1847457000003</v>
          </cell>
          <cell r="BD226">
            <v>1903.8103826600002</v>
          </cell>
          <cell r="BE226">
            <v>2189.6461591500006</v>
          </cell>
          <cell r="BF226">
            <v>2181.5998699100001</v>
          </cell>
          <cell r="BG226">
            <v>2242.1121822299997</v>
          </cell>
          <cell r="BH226">
            <v>2332.1847457000003</v>
          </cell>
          <cell r="BI226">
            <v>2181.5998699100001</v>
          </cell>
          <cell r="BJ226">
            <v>3054.2117959340712</v>
          </cell>
          <cell r="BK226">
            <v>3207.0186919561211</v>
          </cell>
          <cell r="BL226">
            <v>4139.4618825314456</v>
          </cell>
          <cell r="BM226">
            <v>4452.7054205942641</v>
          </cell>
          <cell r="BN226">
            <v>4809.6106540814462</v>
          </cell>
          <cell r="BO226">
            <v>2933.3943161699995</v>
          </cell>
          <cell r="BP226">
            <v>2699.2091323568002</v>
          </cell>
          <cell r="BQ226">
            <v>3054.2117959340712</v>
          </cell>
          <cell r="BR226">
            <v>4809.105976552526</v>
          </cell>
          <cell r="BS226">
            <v>4362.3444431131284</v>
          </cell>
          <cell r="BU226">
            <v>1.0258909795791809</v>
          </cell>
          <cell r="BV226">
            <v>0.80593427617754831</v>
          </cell>
          <cell r="BW226">
            <v>0.38989142062632842</v>
          </cell>
          <cell r="BX226">
            <v>-7.9834198396812939E-2</v>
          </cell>
          <cell r="BY226">
            <v>-0.33657900021176157</v>
          </cell>
          <cell r="BZ226">
            <v>-0.28804962819909519</v>
          </cell>
          <cell r="CA226">
            <v>-0.4213751815973179</v>
          </cell>
          <cell r="CB226">
            <v>0.13152099232388936</v>
          </cell>
          <cell r="CD226">
            <v>1.5990406356874152</v>
          </cell>
          <cell r="CE226">
            <v>1.052046527335778</v>
          </cell>
          <cell r="CF226">
            <v>-7.9834198396812939E-2</v>
          </cell>
          <cell r="CG226">
            <v>0.13152099232388936</v>
          </cell>
          <cell r="CH226">
            <v>0.57458169173292539</v>
          </cell>
          <cell r="CI226">
            <v>-9.2899082619024465E-2</v>
          </cell>
        </row>
        <row r="227">
          <cell r="A227" t="str">
            <v>Fogafín</v>
          </cell>
          <cell r="Y227">
            <v>-0.25908066000000002</v>
          </cell>
          <cell r="Z227">
            <v>-3.3951129799999999</v>
          </cell>
          <cell r="AA227">
            <v>-0.10012095</v>
          </cell>
          <cell r="AB227">
            <v>-0.14532204000000001</v>
          </cell>
          <cell r="AC227">
            <v>-7.3494131600000001</v>
          </cell>
          <cell r="AD227">
            <v>-0.31561479999999997</v>
          </cell>
          <cell r="AE227">
            <v>-1.6325559999999999E-2</v>
          </cell>
          <cell r="AF227">
            <v>-10.73636568</v>
          </cell>
          <cell r="AG227">
            <v>-8.7611350000000005E-2</v>
          </cell>
          <cell r="AH227">
            <v>-35.390487479999997</v>
          </cell>
          <cell r="AI227">
            <v>-26.814661099999999</v>
          </cell>
          <cell r="AJ227">
            <v>16.089184760000002</v>
          </cell>
          <cell r="AK227">
            <v>18.75571296</v>
          </cell>
          <cell r="AL227">
            <v>-63.06289838</v>
          </cell>
          <cell r="AM227">
            <v>34.018065119999967</v>
          </cell>
          <cell r="AN227">
            <v>50.07650323</v>
          </cell>
          <cell r="AO227">
            <v>-230.70435615599996</v>
          </cell>
          <cell r="AP227">
            <v>-287.54150647</v>
          </cell>
          <cell r="AQ227">
            <v>-321.9858279</v>
          </cell>
          <cell r="AR227">
            <v>478.41267223999989</v>
          </cell>
          <cell r="AS227">
            <v>1488.9408796400003</v>
          </cell>
          <cell r="AT227">
            <v>2272.9746354099998</v>
          </cell>
          <cell r="AU227">
            <v>2452.8526126400006</v>
          </cell>
          <cell r="AV227">
            <v>2645.0696673631001</v>
          </cell>
          <cell r="AW227">
            <v>3022.6374376100002</v>
          </cell>
          <cell r="AX227">
            <v>3433.6714622600002</v>
          </cell>
          <cell r="AY227">
            <v>3888.4035136665498</v>
          </cell>
          <cell r="AZ227">
            <v>4142.1779210218401</v>
          </cell>
          <cell r="BA227">
            <v>4316.4030757962801</v>
          </cell>
          <cell r="BB227">
            <v>4460.2965731537997</v>
          </cell>
          <cell r="BC227">
            <v>4427.90340790347</v>
          </cell>
          <cell r="BD227">
            <v>4531.8686728213297</v>
          </cell>
          <cell r="BE227">
            <v>4554.1305421595898</v>
          </cell>
          <cell r="BF227">
            <v>4466.5221180073704</v>
          </cell>
          <cell r="BG227">
            <v>4142.1779210218401</v>
          </cell>
          <cell r="BH227">
            <v>4427.90340790347</v>
          </cell>
          <cell r="BI227">
            <v>4466.5221180073704</v>
          </cell>
          <cell r="BJ227">
            <v>5294.0303435289661</v>
          </cell>
          <cell r="BK227">
            <v>4971.6053435289659</v>
          </cell>
          <cell r="BL227">
            <v>4799.1803435289658</v>
          </cell>
          <cell r="BM227">
            <v>4330.8574837533661</v>
          </cell>
          <cell r="BN227">
            <v>4158.4324837533659</v>
          </cell>
          <cell r="BO227">
            <v>18.75571296</v>
          </cell>
          <cell r="BP227">
            <v>3022.6374376100002</v>
          </cell>
          <cell r="BQ227">
            <v>5294.0303435289661</v>
          </cell>
          <cell r="BR227">
            <v>4158.4324837533668</v>
          </cell>
          <cell r="BS227">
            <v>3743.4221180073705</v>
          </cell>
          <cell r="BU227">
            <v>345.58987246531905</v>
          </cell>
          <cell r="BV227">
            <v>19721.804479601313</v>
          </cell>
          <cell r="BW227">
            <v>65.225581427622657</v>
          </cell>
          <cell r="BX227">
            <v>160.15822651244073</v>
          </cell>
          <cell r="BY227">
            <v>81.716996072927273</v>
          </cell>
          <cell r="BZ227">
            <v>14.751858076432654</v>
          </cell>
          <cell r="CA227">
            <v>0.96505585606840616</v>
          </cell>
          <cell r="CB227">
            <v>0.75146058791455861</v>
          </cell>
          <cell r="CE227">
            <v>73.393334801601938</v>
          </cell>
          <cell r="CF227">
            <v>160.15822651244073</v>
          </cell>
          <cell r="CG227">
            <v>0.75146058791455861</v>
          </cell>
          <cell r="CH227">
            <v>-0.21450535529394366</v>
          </cell>
          <cell r="CI227">
            <v>-9.979971235974272E-2</v>
          </cell>
        </row>
        <row r="228">
          <cell r="A228" t="str">
            <v>Quasi-fiscal balance</v>
          </cell>
          <cell r="B228">
            <v>776.30099999999993</v>
          </cell>
          <cell r="C228">
            <v>772.45099999999991</v>
          </cell>
          <cell r="D228">
            <v>787.17599999999993</v>
          </cell>
          <cell r="E228">
            <v>868.4</v>
          </cell>
          <cell r="F228">
            <v>733.33649999999989</v>
          </cell>
          <cell r="G228">
            <v>696.36209999999994</v>
          </cell>
          <cell r="H228">
            <v>667.57099999999991</v>
          </cell>
          <cell r="I228">
            <v>580.65629999999987</v>
          </cell>
          <cell r="J228">
            <v>600.1312999999999</v>
          </cell>
          <cell r="K228">
            <v>566.54229999999984</v>
          </cell>
          <cell r="L228">
            <v>575.22129999999993</v>
          </cell>
          <cell r="M228">
            <v>566.88929999999982</v>
          </cell>
          <cell r="N228">
            <v>444.98929999999984</v>
          </cell>
          <cell r="O228">
            <v>462.81399999999985</v>
          </cell>
          <cell r="P228">
            <v>482.17889999999983</v>
          </cell>
          <cell r="Q228">
            <v>567.83539999999982</v>
          </cell>
          <cell r="R228">
            <v>613.63539999999989</v>
          </cell>
          <cell r="S228">
            <v>627.53539999999987</v>
          </cell>
          <cell r="T228">
            <v>619.63539999999989</v>
          </cell>
          <cell r="U228">
            <v>678.97121047170788</v>
          </cell>
          <cell r="V228">
            <v>834.52829999999983</v>
          </cell>
          <cell r="W228">
            <v>681.38929999999982</v>
          </cell>
          <cell r="X228">
            <v>679.48929999999984</v>
          </cell>
          <cell r="Y228">
            <v>638.48929999999984</v>
          </cell>
          <cell r="Z228">
            <v>536.48929999999984</v>
          </cell>
          <cell r="AA228">
            <v>484.98929999999984</v>
          </cell>
          <cell r="AB228">
            <v>417.68929999999983</v>
          </cell>
          <cell r="AC228">
            <v>316.78929999999986</v>
          </cell>
          <cell r="AD228">
            <v>250.58929999999987</v>
          </cell>
          <cell r="AE228">
            <v>188.68929999999983</v>
          </cell>
          <cell r="AF228">
            <v>82.589299999999866</v>
          </cell>
          <cell r="AG228">
            <v>-11.810700000000111</v>
          </cell>
          <cell r="AH228">
            <v>-144.61070000000018</v>
          </cell>
          <cell r="AI228">
            <v>-287.11070000000018</v>
          </cell>
          <cell r="AJ228">
            <v>-410.41070000000025</v>
          </cell>
          <cell r="AK228">
            <v>-469.41070000000025</v>
          </cell>
          <cell r="AL228">
            <v>-578.51070000000027</v>
          </cell>
          <cell r="AM228">
            <v>-638.11070000000018</v>
          </cell>
          <cell r="AN228">
            <v>-829.21070000000032</v>
          </cell>
          <cell r="AO228">
            <v>-723.01070000000027</v>
          </cell>
          <cell r="AP228">
            <v>-691.21070000000032</v>
          </cell>
          <cell r="AQ228">
            <v>-738.01070000000027</v>
          </cell>
          <cell r="AR228">
            <v>-744.71070000000032</v>
          </cell>
          <cell r="AS228">
            <v>-806.31070000000022</v>
          </cell>
          <cell r="AT228">
            <v>-876.51070000000027</v>
          </cell>
          <cell r="AU228">
            <v>-971.11070000000018</v>
          </cell>
          <cell r="AV228">
            <v>-1033.5107000000003</v>
          </cell>
          <cell r="AW228">
            <v>-1078.3107000000002</v>
          </cell>
          <cell r="AX228">
            <v>-1133.3107000000002</v>
          </cell>
          <cell r="AY228">
            <v>-1164.2107000000003</v>
          </cell>
          <cell r="AZ228">
            <v>-1190.6107000000002</v>
          </cell>
          <cell r="BA228">
            <v>-1206.9107000000001</v>
          </cell>
          <cell r="BB228">
            <v>-1321.7107000000003</v>
          </cell>
          <cell r="BC228">
            <v>-1390.7107000000001</v>
          </cell>
          <cell r="BD228">
            <v>-1433.5107000000003</v>
          </cell>
          <cell r="BE228">
            <v>-1493.5107000000003</v>
          </cell>
          <cell r="BF228">
            <v>-1471.1107000000002</v>
          </cell>
          <cell r="BG228">
            <v>-1190.6107000000002</v>
          </cell>
          <cell r="BH228">
            <v>-1390.7107000000001</v>
          </cell>
          <cell r="BI228">
            <v>-1471.1107000000002</v>
          </cell>
          <cell r="BJ228">
            <v>-1787.2138019522858</v>
          </cell>
          <cell r="BK228">
            <v>-2040.3514768160931</v>
          </cell>
          <cell r="BL228">
            <v>-2244.0835209297275</v>
          </cell>
          <cell r="BM228">
            <v>-2541.5779016889583</v>
          </cell>
          <cell r="BN228">
            <v>-2782.0284021304283</v>
          </cell>
          <cell r="BO228">
            <v>-469.41070000000025</v>
          </cell>
          <cell r="BP228">
            <v>-1078.3107000000002</v>
          </cell>
          <cell r="BQ228">
            <v>-1787.2138019522858</v>
          </cell>
          <cell r="BR228">
            <v>-2782.0284021304283</v>
          </cell>
          <cell r="BS228">
            <v>-3852.5050038102972</v>
          </cell>
          <cell r="BU228">
            <v>-2.9852332822507082</v>
          </cell>
          <cell r="BV228">
            <v>-4.9112482795791861</v>
          </cell>
          <cell r="BW228">
            <v>5.0611745880491501</v>
          </cell>
          <cell r="BX228">
            <v>1.2971583306473407</v>
          </cell>
          <cell r="BY228">
            <v>0.43583615117363994</v>
          </cell>
          <cell r="BZ228">
            <v>0.88440452150625948</v>
          </cell>
          <cell r="CA228">
            <v>0.67837163881741525</v>
          </cell>
          <cell r="CB228">
            <v>0.65742007563523708</v>
          </cell>
          <cell r="CD228">
            <v>0.12630331883138401</v>
          </cell>
          <cell r="CE228">
            <v>-1.7351896108517408</v>
          </cell>
          <cell r="CF228">
            <v>1.2971583306473407</v>
          </cell>
          <cell r="CG228">
            <v>0.65742007563523708</v>
          </cell>
          <cell r="CH228">
            <v>0.5566287587368921</v>
          </cell>
          <cell r="CI228">
            <v>0.38478277247641213</v>
          </cell>
        </row>
        <row r="229">
          <cell r="A229" t="str">
            <v>Credit to private sector</v>
          </cell>
          <cell r="B229">
            <v>16503.895463730001</v>
          </cell>
          <cell r="C229">
            <v>17925.739449889999</v>
          </cell>
          <cell r="D229">
            <v>20019.276084860005</v>
          </cell>
          <cell r="E229">
            <v>21511.131823290001</v>
          </cell>
          <cell r="F229">
            <v>23264.164552570001</v>
          </cell>
          <cell r="G229">
            <v>25062.104529169999</v>
          </cell>
          <cell r="H229">
            <v>27229.253379679998</v>
          </cell>
          <cell r="I229">
            <v>29221.973348740001</v>
          </cell>
          <cell r="J229">
            <v>31020.09741472</v>
          </cell>
          <cell r="K229">
            <v>32812.094747280004</v>
          </cell>
          <cell r="L229">
            <v>34256.06665157</v>
          </cell>
          <cell r="M229">
            <v>36741.065827999999</v>
          </cell>
          <cell r="N229">
            <v>36777.113216699996</v>
          </cell>
          <cell r="O229">
            <v>37634.558798009995</v>
          </cell>
          <cell r="P229">
            <v>38166.18111967</v>
          </cell>
          <cell r="Q229">
            <v>38613.59107196</v>
          </cell>
          <cell r="R229">
            <v>39451.675002409997</v>
          </cell>
          <cell r="S229">
            <v>40101.569238759999</v>
          </cell>
          <cell r="T229">
            <v>41234.085431990003</v>
          </cell>
          <cell r="U229">
            <v>42015.673978769999</v>
          </cell>
          <cell r="V229">
            <v>43265.638291009993</v>
          </cell>
          <cell r="W229">
            <v>44209.151831240008</v>
          </cell>
          <cell r="X229">
            <v>45274.643617549998</v>
          </cell>
          <cell r="Y229">
            <v>46162.333605690001</v>
          </cell>
          <cell r="Z229">
            <v>46808.036378700002</v>
          </cell>
          <cell r="AA229">
            <v>47428.517843239999</v>
          </cell>
          <cell r="AB229">
            <v>48120.52411785</v>
          </cell>
          <cell r="AC229">
            <v>49204.407258369996</v>
          </cell>
          <cell r="AD229">
            <v>50352.335626649998</v>
          </cell>
          <cell r="AE229">
            <v>50167.435596180003</v>
          </cell>
          <cell r="AF229">
            <v>50938.076526460005</v>
          </cell>
          <cell r="AG229">
            <v>51460.051771640006</v>
          </cell>
          <cell r="AH229">
            <v>52507.921350010001</v>
          </cell>
          <cell r="AI229">
            <v>52459.221527900001</v>
          </cell>
          <cell r="AJ229">
            <v>52441.205782869998</v>
          </cell>
          <cell r="AK229">
            <v>51661.813955869999</v>
          </cell>
          <cell r="AL229">
            <v>52089.4968611</v>
          </cell>
          <cell r="AM229">
            <v>51631.998484160002</v>
          </cell>
          <cell r="AN229">
            <v>51485.559507170001</v>
          </cell>
          <cell r="AO229">
            <v>50988.661904799999</v>
          </cell>
          <cell r="AP229">
            <v>51308.501809080008</v>
          </cell>
          <cell r="AQ229">
            <v>51477.500486370001</v>
          </cell>
          <cell r="AR229">
            <v>51286.251103969997</v>
          </cell>
          <cell r="AS229">
            <v>50614.96230051</v>
          </cell>
          <cell r="AT229">
            <v>51134.143959510009</v>
          </cell>
          <cell r="AU229">
            <v>50540.001778250007</v>
          </cell>
          <cell r="AV229">
            <v>51409.491793170004</v>
          </cell>
          <cell r="AW229">
            <v>50531.614934632096</v>
          </cell>
          <cell r="AX229">
            <v>49529.267209139995</v>
          </cell>
          <cell r="AY229">
            <v>48539.101387679984</v>
          </cell>
          <cell r="AZ229">
            <v>47926.356179860006</v>
          </cell>
          <cell r="BA229">
            <v>48003.287260989993</v>
          </cell>
          <cell r="BB229">
            <v>47466.178322480002</v>
          </cell>
          <cell r="BC229">
            <v>47501.956333639995</v>
          </cell>
          <cell r="BD229">
            <v>47474.934453939997</v>
          </cell>
          <cell r="BE229">
            <v>46993.746507819989</v>
          </cell>
          <cell r="BF229">
            <v>47337.041083849996</v>
          </cell>
          <cell r="BG229">
            <v>47926.356179860006</v>
          </cell>
          <cell r="BH229">
            <v>47501.956333639995</v>
          </cell>
          <cell r="BI229">
            <v>47337.041083849996</v>
          </cell>
          <cell r="BJ229">
            <v>46742.08483199546</v>
          </cell>
          <cell r="BK229">
            <v>46490.454270714807</v>
          </cell>
          <cell r="BL229">
            <v>46235.087257523235</v>
          </cell>
          <cell r="BM229">
            <v>47208.291308429922</v>
          </cell>
          <cell r="BN229">
            <v>52205.122593634354</v>
          </cell>
          <cell r="BO229">
            <v>51661.813955869999</v>
          </cell>
          <cell r="BP229">
            <v>50531.614934632096</v>
          </cell>
          <cell r="BQ229">
            <v>46742.08483199546</v>
          </cell>
          <cell r="BR229">
            <v>52206.613498401748</v>
          </cell>
          <cell r="BS229">
            <v>61984.503966206212</v>
          </cell>
          <cell r="BU229">
            <v>6.9929317084719056E-2</v>
          </cell>
          <cell r="BV229">
            <v>2.6113850042790654E-2</v>
          </cell>
          <cell r="BW229">
            <v>-2.616324080594612E-2</v>
          </cell>
          <cell r="BX229">
            <v>-2.1876874517091638E-2</v>
          </cell>
          <cell r="BY229">
            <v>-6.9130128163690907E-2</v>
          </cell>
          <cell r="BZ229">
            <v>-7.7228772088159814E-2</v>
          </cell>
          <cell r="CA229">
            <v>-7.4257679539266541E-2</v>
          </cell>
          <cell r="CB229">
            <v>-7.4993251403874361E-2</v>
          </cell>
          <cell r="CD229">
            <v>0.256423366208123</v>
          </cell>
          <cell r="CE229">
            <v>0.11913349955735608</v>
          </cell>
          <cell r="CF229">
            <v>-2.1876874517091638E-2</v>
          </cell>
          <cell r="CG229">
            <v>-7.4993251403874361E-2</v>
          </cell>
          <cell r="CH229">
            <v>0.1169081072452669</v>
          </cell>
          <cell r="CI229">
            <v>0.18729218029251804</v>
          </cell>
        </row>
        <row r="230">
          <cell r="A230" t="str">
            <v>Capital (-)</v>
          </cell>
          <cell r="B230">
            <v>-6075.4249032099997</v>
          </cell>
          <cell r="C230">
            <v>-6637.9876250899997</v>
          </cell>
          <cell r="D230">
            <v>-7111.3199648599993</v>
          </cell>
          <cell r="E230">
            <v>-7754.4690482799997</v>
          </cell>
          <cell r="F230">
            <v>-8593.9639633400002</v>
          </cell>
          <cell r="G230">
            <v>-9110.1659219600006</v>
          </cell>
          <cell r="H230">
            <v>-10335.18928187</v>
          </cell>
          <cell r="I230">
            <v>-11096.93398412</v>
          </cell>
          <cell r="J230">
            <v>-11701.92034635</v>
          </cell>
          <cell r="K230">
            <v>-12510.07481939</v>
          </cell>
          <cell r="L230">
            <v>-12986.683213610002</v>
          </cell>
          <cell r="M230">
            <v>-13636.41678533</v>
          </cell>
          <cell r="N230">
            <v>-13870.47248746</v>
          </cell>
          <cell r="O230">
            <v>-14438.137223310001</v>
          </cell>
          <cell r="P230">
            <v>-14244.270326689999</v>
          </cell>
          <cell r="Q230">
            <v>-14531.998594299999</v>
          </cell>
          <cell r="R230">
            <v>-15012.96253112</v>
          </cell>
          <cell r="S230">
            <v>-15331.906215269999</v>
          </cell>
          <cell r="T230">
            <v>-15745.540942099999</v>
          </cell>
          <cell r="U230">
            <v>-16450.094864461709</v>
          </cell>
          <cell r="V230">
            <v>-17812.565356610001</v>
          </cell>
          <cell r="W230">
            <v>-18303.501792909999</v>
          </cell>
          <cell r="X230">
            <v>-18551.73954482</v>
          </cell>
          <cell r="Y230">
            <v>-18697.78878237</v>
          </cell>
          <cell r="Z230">
            <v>-19458.027676910002</v>
          </cell>
          <cell r="AA230">
            <v>-19559.65219954</v>
          </cell>
          <cell r="AB230">
            <v>-19623.393560570003</v>
          </cell>
          <cell r="AC230">
            <v>-19410.070491750001</v>
          </cell>
          <cell r="AD230">
            <v>-19917.81339481</v>
          </cell>
          <cell r="AE230">
            <v>-20051.723310460002</v>
          </cell>
          <cell r="AF230">
            <v>-20007.371171500003</v>
          </cell>
          <cell r="AG230">
            <v>-20551.22573609</v>
          </cell>
          <cell r="AH230">
            <v>-21985.479313569998</v>
          </cell>
          <cell r="AI230">
            <v>-22099.294446369997</v>
          </cell>
          <cell r="AJ230">
            <v>-21404.367032909999</v>
          </cell>
          <cell r="AK230">
            <v>-19999.354519509998</v>
          </cell>
          <cell r="AL230">
            <v>-21322.83860332</v>
          </cell>
          <cell r="AM230">
            <v>-19538.248776789998</v>
          </cell>
          <cell r="AN230">
            <v>-18857.746631410002</v>
          </cell>
          <cell r="AO230">
            <v>-19310.297783189999</v>
          </cell>
          <cell r="AP230">
            <v>-19809.881144810002</v>
          </cell>
          <cell r="AQ230">
            <v>-20011.998091199999</v>
          </cell>
          <cell r="AR230">
            <v>-21473.333007430003</v>
          </cell>
          <cell r="AS230">
            <v>-23126.579853609997</v>
          </cell>
          <cell r="AT230">
            <v>-24495.536662220002</v>
          </cell>
          <cell r="AU230">
            <v>-23814.042051799999</v>
          </cell>
          <cell r="AV230">
            <v>-23354.72698046</v>
          </cell>
          <cell r="AW230">
            <v>-22703.659853402169</v>
          </cell>
          <cell r="AX230">
            <v>-23467.284362399994</v>
          </cell>
          <cell r="AY230">
            <v>-22982.37017496</v>
          </cell>
          <cell r="AZ230">
            <v>-22618.594322839999</v>
          </cell>
          <cell r="BA230">
            <v>-22556.556293220001</v>
          </cell>
          <cell r="BB230">
            <v>-23711.508167129999</v>
          </cell>
          <cell r="BC230">
            <v>-23995.860184479996</v>
          </cell>
          <cell r="BD230">
            <v>-24135.839726539998</v>
          </cell>
          <cell r="BE230">
            <v>-24138.190672190001</v>
          </cell>
          <cell r="BF230">
            <v>-25033.364811579999</v>
          </cell>
          <cell r="BG230">
            <v>-22618.594322839999</v>
          </cell>
          <cell r="BH230">
            <v>-23995.860184479996</v>
          </cell>
          <cell r="BI230">
            <v>-25033.364811579999</v>
          </cell>
          <cell r="BJ230">
            <v>-24885.136329799883</v>
          </cell>
          <cell r="BK230">
            <v>-23729.342272327347</v>
          </cell>
          <cell r="BL230">
            <v>-23963.922411310443</v>
          </cell>
          <cell r="BM230">
            <v>-24210.519322942091</v>
          </cell>
          <cell r="BN230">
            <v>-24456.416568463072</v>
          </cell>
          <cell r="BO230">
            <v>-19999.354519509998</v>
          </cell>
          <cell r="BP230">
            <v>-22703.659853402169</v>
          </cell>
          <cell r="BQ230">
            <v>-24885.136329799883</v>
          </cell>
          <cell r="BR230">
            <v>-24456.416568463072</v>
          </cell>
          <cell r="BS230">
            <v>-25887.112729488697</v>
          </cell>
          <cell r="BU230">
            <v>3.901705007325762E-2</v>
          </cell>
          <cell r="BV230">
            <v>1.9811374137244098E-3</v>
          </cell>
          <cell r="BW230">
            <v>0.1141688708647226</v>
          </cell>
          <cell r="BX230">
            <v>0.13521963077628518</v>
          </cell>
          <cell r="BY230">
            <v>0.19943250723105077</v>
          </cell>
          <cell r="BZ230">
            <v>0.19907367945591825</v>
          </cell>
          <cell r="CA230">
            <v>2.1956169271829085E-2</v>
          </cell>
          <cell r="CB230">
            <v>9.6084793838682181E-2</v>
          </cell>
          <cell r="CD230">
            <v>0.37116583313037199</v>
          </cell>
          <cell r="CE230">
            <v>6.9610677085369277E-2</v>
          </cell>
          <cell r="CF230">
            <v>0.13521963077628518</v>
          </cell>
          <cell r="CG230">
            <v>9.6084793838682181E-2</v>
          </cell>
          <cell r="CH230">
            <v>1.7227945053426175E-2</v>
          </cell>
          <cell r="CI230">
            <v>5.849982792943309E-2</v>
          </cell>
        </row>
        <row r="231">
          <cell r="A231" t="str">
            <v xml:space="preserve">   BR capital</v>
          </cell>
          <cell r="B231">
            <v>-1927.4749032099999</v>
          </cell>
          <cell r="C231">
            <v>-1939.7376250899997</v>
          </cell>
          <cell r="D231">
            <v>-2097.4199648599997</v>
          </cell>
          <cell r="E231">
            <v>-2101.5690482800001</v>
          </cell>
          <cell r="F231">
            <v>-2724.66396334</v>
          </cell>
          <cell r="G231">
            <v>-2542.9659219600003</v>
          </cell>
          <cell r="H231">
            <v>-3351.19928187</v>
          </cell>
          <cell r="I231">
            <v>-3503.5339841200002</v>
          </cell>
          <cell r="J231">
            <v>-3800.18034635</v>
          </cell>
          <cell r="K231">
            <v>-3932.9348193899996</v>
          </cell>
          <cell r="L231">
            <v>-3735.4632136099999</v>
          </cell>
          <cell r="M231">
            <v>-3613.2167853299998</v>
          </cell>
          <cell r="N231">
            <v>-3847.2724874599999</v>
          </cell>
          <cell r="O231">
            <v>-4111.8372233099999</v>
          </cell>
          <cell r="P231">
            <v>-3787.7703266899998</v>
          </cell>
          <cell r="Q231">
            <v>-3898.6285942999998</v>
          </cell>
          <cell r="R231">
            <v>-4175.0225311199993</v>
          </cell>
          <cell r="S231">
            <v>-4312.4062152699998</v>
          </cell>
          <cell r="T231">
            <v>-4461.1009420999999</v>
          </cell>
          <cell r="U231">
            <v>-5032.9948644617079</v>
          </cell>
          <cell r="V231">
            <v>-6214.8253566099993</v>
          </cell>
          <cell r="W231">
            <v>-6516.1617929100003</v>
          </cell>
          <cell r="X231">
            <v>-6638.8395448199999</v>
          </cell>
          <cell r="Y231">
            <v>-6534.2887823700003</v>
          </cell>
          <cell r="Z231">
            <v>-7031.9276769099997</v>
          </cell>
          <cell r="AA231">
            <v>-6968.6721995400003</v>
          </cell>
          <cell r="AB231">
            <v>-7102.0935605700006</v>
          </cell>
          <cell r="AC231">
            <v>-7167.5704917499997</v>
          </cell>
          <cell r="AD231">
            <v>-7463.4933948099988</v>
          </cell>
          <cell r="AE231">
            <v>-7278.1433104600001</v>
          </cell>
          <cell r="AF231">
            <v>-7138.5111715000003</v>
          </cell>
          <cell r="AG231">
            <v>-7871.1857360900012</v>
          </cell>
          <cell r="AH231">
            <v>-9167.6393135699982</v>
          </cell>
          <cell r="AI231">
            <v>-9507.5744463699994</v>
          </cell>
          <cell r="AJ231">
            <v>-8998.6470329099993</v>
          </cell>
          <cell r="AK231">
            <v>-8901.3145195099987</v>
          </cell>
          <cell r="AL231">
            <v>-9503.8386033199986</v>
          </cell>
          <cell r="AM231">
            <v>-7847.8087767899988</v>
          </cell>
          <cell r="AN231">
            <v>-7505.7466314100011</v>
          </cell>
          <cell r="AO231">
            <v>-8148.2777831899984</v>
          </cell>
          <cell r="AP231">
            <v>-8823.1611448100011</v>
          </cell>
          <cell r="AQ231">
            <v>-9281.1380912000004</v>
          </cell>
          <cell r="AR231">
            <v>-10129.03300743</v>
          </cell>
          <cell r="AS231">
            <v>-11016.279853609998</v>
          </cell>
          <cell r="AT231">
            <v>-11689.836662220001</v>
          </cell>
          <cell r="AU231">
            <v>-11331.042051799999</v>
          </cell>
          <cell r="AV231">
            <v>-10977.026980459999</v>
          </cell>
          <cell r="AW231">
            <v>-10678.641721649999</v>
          </cell>
          <cell r="AX231">
            <v>-11409.289245729999</v>
          </cell>
          <cell r="AY231">
            <v>-10770.374015669999</v>
          </cell>
          <cell r="AZ231">
            <v>-10928.686371119999</v>
          </cell>
          <cell r="BA231">
            <v>-11162.74080752</v>
          </cell>
          <cell r="BB231">
            <v>-11991.392107340002</v>
          </cell>
          <cell r="BC231">
            <v>-12474.585183430001</v>
          </cell>
          <cell r="BD231">
            <v>-12683.949873259999</v>
          </cell>
          <cell r="BE231">
            <v>-13066.09939347</v>
          </cell>
          <cell r="BF231">
            <v>-13353.052636699998</v>
          </cell>
          <cell r="BG231">
            <v>-10928.686371119999</v>
          </cell>
          <cell r="BH231">
            <v>-12474.585183430001</v>
          </cell>
          <cell r="BI231">
            <v>-13353.052636699998</v>
          </cell>
          <cell r="BJ231">
            <v>-13536.818198047713</v>
          </cell>
          <cell r="BK231">
            <v>-12094.19229273989</v>
          </cell>
          <cell r="BL231">
            <v>-12041.940583887703</v>
          </cell>
          <cell r="BM231">
            <v>-12001.705647684068</v>
          </cell>
          <cell r="BN231">
            <v>-11960.771045369762</v>
          </cell>
          <cell r="BO231">
            <v>-8901.3145195099987</v>
          </cell>
          <cell r="BP231">
            <v>-10678.641721649999</v>
          </cell>
          <cell r="BQ231">
            <v>-13536.818198047713</v>
          </cell>
          <cell r="BR231">
            <v>-11960.771045369762</v>
          </cell>
          <cell r="BS231">
            <v>-12238.54066536042</v>
          </cell>
          <cell r="BU231">
            <v>5.6835786151992584E-2</v>
          </cell>
          <cell r="BV231">
            <v>0.2752068343943348</v>
          </cell>
          <cell r="BW231">
            <v>0.27511960957240444</v>
          </cell>
          <cell r="BX231">
            <v>0.19967019458130997</v>
          </cell>
          <cell r="BY231">
            <v>0.45604253751195123</v>
          </cell>
          <cell r="BZ231">
            <v>0.34407925632071978</v>
          </cell>
          <cell r="CA231">
            <v>0.14227880359143863</v>
          </cell>
          <cell r="CB231">
            <v>0.26765356034026455</v>
          </cell>
          <cell r="CD231">
            <v>0.80844083557339474</v>
          </cell>
          <cell r="CE231">
            <v>0.36224688194473598</v>
          </cell>
          <cell r="CF231">
            <v>0.19967019458130997</v>
          </cell>
          <cell r="CG231">
            <v>0.26765356034026455</v>
          </cell>
          <cell r="CH231">
            <v>0.11642670601170146</v>
          </cell>
          <cell r="CI231">
            <v>2.3223387433554121E-2</v>
          </cell>
        </row>
        <row r="232">
          <cell r="A232" t="str">
            <v xml:space="preserve">   Other capital and surplus</v>
          </cell>
          <cell r="B232">
            <v>-4147.95</v>
          </cell>
          <cell r="C232">
            <v>-4698.25</v>
          </cell>
          <cell r="D232">
            <v>-5013.8999999999996</v>
          </cell>
          <cell r="E232">
            <v>-5652.9</v>
          </cell>
          <cell r="F232">
            <v>-5869.3</v>
          </cell>
          <cell r="G232">
            <v>-6567.2000000000007</v>
          </cell>
          <cell r="H232">
            <v>-6983.99</v>
          </cell>
          <cell r="I232">
            <v>-7593.4</v>
          </cell>
          <cell r="J232">
            <v>-7901.74</v>
          </cell>
          <cell r="K232">
            <v>-8577.14</v>
          </cell>
          <cell r="L232">
            <v>-9251.2200000000012</v>
          </cell>
          <cell r="M232">
            <v>-10023.200000000001</v>
          </cell>
          <cell r="N232">
            <v>-10023.200000000001</v>
          </cell>
          <cell r="O232">
            <v>-10326.300000000001</v>
          </cell>
          <cell r="P232">
            <v>-10456.5</v>
          </cell>
          <cell r="Q232">
            <v>-10633.369999999999</v>
          </cell>
          <cell r="R232">
            <v>-10837.94</v>
          </cell>
          <cell r="S232">
            <v>-11019.5</v>
          </cell>
          <cell r="T232">
            <v>-11284.439999999999</v>
          </cell>
          <cell r="U232">
            <v>-11417.1</v>
          </cell>
          <cell r="V232">
            <v>-11597.74</v>
          </cell>
          <cell r="W232">
            <v>-11787.34</v>
          </cell>
          <cell r="X232">
            <v>-11912.9</v>
          </cell>
          <cell r="Y232">
            <v>-12163.5</v>
          </cell>
          <cell r="Z232">
            <v>-12426.1</v>
          </cell>
          <cell r="AA232">
            <v>-12590.98</v>
          </cell>
          <cell r="AB232">
            <v>-12521.300000000001</v>
          </cell>
          <cell r="AC232">
            <v>-12242.5</v>
          </cell>
          <cell r="AD232">
            <v>-12454.32</v>
          </cell>
          <cell r="AE232">
            <v>-12773.58</v>
          </cell>
          <cell r="AF232">
            <v>-12868.86</v>
          </cell>
          <cell r="AG232">
            <v>-12680.039999999999</v>
          </cell>
          <cell r="AH232">
            <v>-12817.84</v>
          </cell>
          <cell r="AI232">
            <v>-12591.72</v>
          </cell>
          <cell r="AJ232">
            <v>-12405.72</v>
          </cell>
          <cell r="AK232">
            <v>-11098.039999999999</v>
          </cell>
          <cell r="AL232">
            <v>-11819</v>
          </cell>
          <cell r="AM232">
            <v>-11690.44</v>
          </cell>
          <cell r="AN232">
            <v>-11352</v>
          </cell>
          <cell r="AO232">
            <v>-11162.02</v>
          </cell>
          <cell r="AP232">
            <v>-10986.720000000001</v>
          </cell>
          <cell r="AQ232">
            <v>-10730.859999999999</v>
          </cell>
          <cell r="AR232">
            <v>-11344.300000000001</v>
          </cell>
          <cell r="AS232">
            <v>-12110.300000000001</v>
          </cell>
          <cell r="AT232">
            <v>-12805.7</v>
          </cell>
          <cell r="AU232">
            <v>-12483</v>
          </cell>
          <cell r="AV232">
            <v>-12377.7</v>
          </cell>
          <cell r="AW232">
            <v>-12025.018131752169</v>
          </cell>
          <cell r="AX232">
            <v>-12057.995116669998</v>
          </cell>
          <cell r="AY232">
            <v>-12211.996159290002</v>
          </cell>
          <cell r="AZ232">
            <v>-11689.907951719999</v>
          </cell>
          <cell r="BA232">
            <v>-11393.815485700001</v>
          </cell>
          <cell r="BB232">
            <v>-11720.116059789998</v>
          </cell>
          <cell r="BC232">
            <v>-11521.275001049995</v>
          </cell>
          <cell r="BD232">
            <v>-11451.889853280001</v>
          </cell>
          <cell r="BE232">
            <v>-11072.091278720001</v>
          </cell>
          <cell r="BF232">
            <v>-11680.31217488</v>
          </cell>
          <cell r="BG232">
            <v>-11689.907951719999</v>
          </cell>
          <cell r="BH232">
            <v>-11521.275001049995</v>
          </cell>
          <cell r="BI232">
            <v>-11680.31217488</v>
          </cell>
          <cell r="BJ232">
            <v>-11348.31813175217</v>
          </cell>
          <cell r="BK232">
            <v>-11635.149979587455</v>
          </cell>
          <cell r="BL232">
            <v>-11921.981827422738</v>
          </cell>
          <cell r="BM232">
            <v>-12208.813675258023</v>
          </cell>
          <cell r="BN232">
            <v>-12495.645523093308</v>
          </cell>
          <cell r="BO232">
            <v>-11098.039999999999</v>
          </cell>
          <cell r="BP232">
            <v>-12025.018131752169</v>
          </cell>
          <cell r="BQ232">
            <v>-11348.31813175217</v>
          </cell>
          <cell r="BR232">
            <v>-12495.645523093308</v>
          </cell>
          <cell r="BS232">
            <v>-13648.572064128277</v>
          </cell>
          <cell r="BU232">
            <v>9.3384872177809108E-2</v>
          </cell>
          <cell r="BV232">
            <v>0.15991757987972055</v>
          </cell>
          <cell r="BW232">
            <v>9.4711745504694189E-4</v>
          </cell>
          <cell r="BX232">
            <v>8.3526292187825035E-2</v>
          </cell>
          <cell r="BY232">
            <v>2.9766380525017455E-2</v>
          </cell>
          <cell r="BZ232">
            <v>7.3658122559608019E-2</v>
          </cell>
          <cell r="CA232">
            <v>8.7881788978345643E-2</v>
          </cell>
          <cell r="CB232">
            <v>5.6274343421833684E-2</v>
          </cell>
          <cell r="CD232">
            <v>0.21353459972862954</v>
          </cell>
          <cell r="CE232">
            <v>8.7594853455008947E-2</v>
          </cell>
          <cell r="CF232">
            <v>8.3526292187825035E-2</v>
          </cell>
          <cell r="CG232">
            <v>5.6274343421833684E-2</v>
          </cell>
          <cell r="CH232">
            <v>0.10110109515972754</v>
          </cell>
          <cell r="CI232">
            <v>9.2266264988410285E-2</v>
          </cell>
        </row>
        <row r="233">
          <cell r="A233" t="str">
            <v>MLT foreign liabilities (-)</v>
          </cell>
          <cell r="B233">
            <v>-1521.3952327800002</v>
          </cell>
          <cell r="C233">
            <v>-1717.38985727</v>
          </cell>
          <cell r="D233">
            <v>-1559.0086745399999</v>
          </cell>
          <cell r="E233">
            <v>-1701.1890095200001</v>
          </cell>
          <cell r="F233">
            <v>-1701.9580458</v>
          </cell>
          <cell r="G233">
            <v>-1967.0725432400002</v>
          </cell>
          <cell r="H233">
            <v>-2210.6472549999999</v>
          </cell>
          <cell r="I233">
            <v>-2296.2066273599999</v>
          </cell>
          <cell r="J233">
            <v>-2393.6388801999997</v>
          </cell>
          <cell r="K233">
            <v>-2441.5337639899999</v>
          </cell>
          <cell r="L233">
            <v>-2421.8216042800004</v>
          </cell>
          <cell r="M233">
            <v>-2843.3775164500003</v>
          </cell>
          <cell r="N233">
            <v>-2960.4090845787241</v>
          </cell>
          <cell r="O233">
            <v>-3030.4674102600002</v>
          </cell>
          <cell r="P233">
            <v>-2945.7635105099998</v>
          </cell>
          <cell r="Q233">
            <v>-2886.1095241000003</v>
          </cell>
          <cell r="R233">
            <v>-2913.9820472500001</v>
          </cell>
          <cell r="S233">
            <v>-2930.8350940799996</v>
          </cell>
          <cell r="T233">
            <v>-2965.7086332600002</v>
          </cell>
          <cell r="U233">
            <v>-3105.4820378600002</v>
          </cell>
          <cell r="V233">
            <v>-3300.06051054</v>
          </cell>
          <cell r="W233">
            <v>-3397.3197050199997</v>
          </cell>
          <cell r="X233">
            <v>-3434.1897116799996</v>
          </cell>
          <cell r="Y233">
            <v>-3544.9481228299996</v>
          </cell>
          <cell r="Z233">
            <v>-3684.9811745499997</v>
          </cell>
          <cell r="AA233">
            <v>-3660.09498863</v>
          </cell>
          <cell r="AB233">
            <v>-3727.3329350699996</v>
          </cell>
          <cell r="AC233">
            <v>-3464.582641</v>
          </cell>
          <cell r="AD233">
            <v>-3512.3921756000004</v>
          </cell>
          <cell r="AE233">
            <v>-3461.3753848599999</v>
          </cell>
          <cell r="AF233">
            <v>-3441.3751889500004</v>
          </cell>
          <cell r="AG233">
            <v>-3646.5789869300002</v>
          </cell>
          <cell r="AH233">
            <v>-3916.1593985</v>
          </cell>
          <cell r="AI233">
            <v>-3989.8998564800004</v>
          </cell>
          <cell r="AJ233">
            <v>-3887.6217324400004</v>
          </cell>
          <cell r="AK233">
            <v>-3612.4493443299998</v>
          </cell>
          <cell r="AL233">
            <v>-3782.2070736500004</v>
          </cell>
          <cell r="AM233">
            <v>-3712.8823218900002</v>
          </cell>
          <cell r="AN233">
            <v>-3642.6871061100005</v>
          </cell>
          <cell r="AO233">
            <v>-3779.2250225399998</v>
          </cell>
          <cell r="AP233">
            <v>-3965.2279311700004</v>
          </cell>
          <cell r="AQ233">
            <v>-4103.0094339899997</v>
          </cell>
          <cell r="AR233">
            <v>-4300.7531433499998</v>
          </cell>
          <cell r="AS233">
            <v>-4489.7025800399997</v>
          </cell>
          <cell r="AT233">
            <v>-4621.1420967200002</v>
          </cell>
          <cell r="AU233">
            <v>-4341.3904175562957</v>
          </cell>
          <cell r="AV233">
            <v>-3963.9162652537166</v>
          </cell>
          <cell r="AW233">
            <v>-3834.2554098118708</v>
          </cell>
          <cell r="AX233">
            <v>-3948.5217891984698</v>
          </cell>
          <cell r="AY233">
            <v>-3789.0191481972929</v>
          </cell>
          <cell r="AZ233">
            <v>-3667.2734069354801</v>
          </cell>
          <cell r="BA233">
            <v>-3644.6590811348156</v>
          </cell>
          <cell r="BB233">
            <v>-3808.7062612077075</v>
          </cell>
          <cell r="BC233">
            <v>-3868.286189363389</v>
          </cell>
          <cell r="BD233">
            <v>-5385.0423858509994</v>
          </cell>
          <cell r="BE233">
            <v>-5330.6303058099993</v>
          </cell>
          <cell r="BF233">
            <v>-5336.8238006896008</v>
          </cell>
          <cell r="BG233">
            <v>-3667.2734069354801</v>
          </cell>
          <cell r="BH233">
            <v>-3868.286189363389</v>
          </cell>
          <cell r="BI233">
            <v>-5336.8238006896008</v>
          </cell>
          <cell r="BJ233">
            <v>-3751.847738067609</v>
          </cell>
          <cell r="BK233">
            <v>-3606.5048126840625</v>
          </cell>
          <cell r="BL233">
            <v>-3308.4630573005152</v>
          </cell>
          <cell r="BM233">
            <v>-2719.5133119169677</v>
          </cell>
          <cell r="BN233">
            <v>-3079.0796565334208</v>
          </cell>
          <cell r="BO233">
            <v>-3612.4493443299998</v>
          </cell>
          <cell r="BP233">
            <v>-3834.2554098118708</v>
          </cell>
          <cell r="BQ233">
            <v>-3751.847738067609</v>
          </cell>
          <cell r="BR233">
            <v>-3079.0796565334222</v>
          </cell>
          <cell r="BS233">
            <v>-2927.6410847498073</v>
          </cell>
          <cell r="BU233">
            <v>2.2709489716783104E-2</v>
          </cell>
          <cell r="BV233">
            <v>0.18536968048495894</v>
          </cell>
          <cell r="BW233">
            <v>0.18001889772158619</v>
          </cell>
          <cell r="BX233">
            <v>6.1400463879171419E-2</v>
          </cell>
          <cell r="BY233">
            <v>6.7494956633085135E-3</v>
          </cell>
          <cell r="BZ233">
            <v>5.7207581021414433E-2</v>
          </cell>
          <cell r="CA233">
            <v>0.15487117448251109</v>
          </cell>
          <cell r="CB233">
            <v>2.1492483660159989E-2</v>
          </cell>
          <cell r="CD233">
            <v>0.24673846589879522</v>
          </cell>
          <cell r="CE233">
            <v>1.9041525901403844E-2</v>
          </cell>
          <cell r="CF233">
            <v>6.1400463879171419E-2</v>
          </cell>
          <cell r="CG233">
            <v>2.1492483660159989E-2</v>
          </cell>
          <cell r="CH233">
            <v>0.17931646711246774</v>
          </cell>
          <cell r="CI233">
            <v>4.9183063991956488E-2</v>
          </cell>
        </row>
        <row r="234">
          <cell r="A234" t="str">
            <v>Other assets (net)</v>
          </cell>
          <cell r="B234">
            <v>1949.29180116</v>
          </cell>
          <cell r="C234">
            <v>2432.7042371200041</v>
          </cell>
          <cell r="D234">
            <v>2874.4141053499975</v>
          </cell>
          <cell r="E234">
            <v>4091.260338229999</v>
          </cell>
          <cell r="F234">
            <v>4263.0874653599949</v>
          </cell>
          <cell r="G234">
            <v>5256.836068880003</v>
          </cell>
          <cell r="H234">
            <v>5467.9747382700043</v>
          </cell>
          <cell r="I234">
            <v>5483.5980588199982</v>
          </cell>
          <cell r="J234">
            <v>5485.0634731984374</v>
          </cell>
          <cell r="K234">
            <v>6540.4730883251914</v>
          </cell>
          <cell r="L234">
            <v>7350.1933694574536</v>
          </cell>
          <cell r="M234">
            <v>9002.4149422543178</v>
          </cell>
          <cell r="N234">
            <v>8283.5798589100013</v>
          </cell>
          <cell r="O234">
            <v>8184.9024894700124</v>
          </cell>
          <cell r="P234">
            <v>8368.3258789699958</v>
          </cell>
          <cell r="Q234">
            <v>8840.977569339997</v>
          </cell>
          <cell r="R234">
            <v>8624.6477454300002</v>
          </cell>
          <cell r="S234">
            <v>8851.2607110599984</v>
          </cell>
          <cell r="T234">
            <v>9174.0652355999919</v>
          </cell>
          <cell r="U234">
            <v>9453.3326099700007</v>
          </cell>
          <cell r="V234">
            <v>9604.547904980016</v>
          </cell>
          <cell r="W234">
            <v>9636.2223218599902</v>
          </cell>
          <cell r="X234">
            <v>9712.6139705200039</v>
          </cell>
          <cell r="Y234">
            <v>11351.241686468995</v>
          </cell>
          <cell r="Z234">
            <v>11525.235645833907</v>
          </cell>
          <cell r="AA234">
            <v>11251.182084479577</v>
          </cell>
          <cell r="AB234">
            <v>10869.66727511795</v>
          </cell>
          <cell r="AC234">
            <v>10826.893486564881</v>
          </cell>
          <cell r="AD234">
            <v>10813.205552041358</v>
          </cell>
          <cell r="AE234">
            <v>10975.67502140893</v>
          </cell>
          <cell r="AF234">
            <v>11311.302950045008</v>
          </cell>
          <cell r="AG234">
            <v>10660.641575733096</v>
          </cell>
          <cell r="AH234">
            <v>10820.782260049633</v>
          </cell>
          <cell r="AI234">
            <v>10295.11619538929</v>
          </cell>
          <cell r="AJ234">
            <v>10213.540928887838</v>
          </cell>
          <cell r="AK234">
            <v>8717.883980388995</v>
          </cell>
          <cell r="AL234">
            <v>10306.947439436763</v>
          </cell>
          <cell r="AM234">
            <v>8563.4385090255564</v>
          </cell>
          <cell r="AN234">
            <v>8395.9388340770074</v>
          </cell>
          <cell r="AO234">
            <v>8578.5929924770044</v>
          </cell>
          <cell r="AP234">
            <v>8203.1507217019935</v>
          </cell>
          <cell r="AQ234">
            <v>7167.3030723790007</v>
          </cell>
          <cell r="AR234">
            <v>7946.5896672400077</v>
          </cell>
          <cell r="AS234">
            <v>8120.2331429700052</v>
          </cell>
          <cell r="AT234">
            <v>8110.7073075800008</v>
          </cell>
          <cell r="AU234">
            <v>8914.9149896400013</v>
          </cell>
          <cell r="AV234">
            <v>8680.9133401068939</v>
          </cell>
          <cell r="AW234">
            <v>8793.2932953634008</v>
          </cell>
          <cell r="AX234">
            <v>9482.5696904375454</v>
          </cell>
          <cell r="AY234">
            <v>7811.887815833461</v>
          </cell>
          <cell r="AZ234">
            <v>7461.7352450344324</v>
          </cell>
          <cell r="BA234">
            <v>6846.6446496037406</v>
          </cell>
          <cell r="BB234">
            <v>7879.0681356361911</v>
          </cell>
          <cell r="BC234">
            <v>8046.0176872965421</v>
          </cell>
          <cell r="BD234">
            <v>7135.7996335486778</v>
          </cell>
          <cell r="BE234">
            <v>7140.0484698104237</v>
          </cell>
          <cell r="BF234">
            <v>7562.8283061826314</v>
          </cell>
          <cell r="BG234">
            <v>7461.7352450344324</v>
          </cell>
          <cell r="BH234">
            <v>8046.0176872965421</v>
          </cell>
          <cell r="BI234">
            <v>7562.8283061826314</v>
          </cell>
          <cell r="BJ234">
            <v>9252.0315335017694</v>
          </cell>
          <cell r="BK234">
            <v>9504.1210592435018</v>
          </cell>
          <cell r="BL234">
            <v>9765.7068757520974</v>
          </cell>
          <cell r="BM234">
            <v>10039.309464909185</v>
          </cell>
          <cell r="BN234">
            <v>10348.843387955643</v>
          </cell>
          <cell r="BO234">
            <v>8717.883980388995</v>
          </cell>
          <cell r="BP234">
            <v>8793.2932953634008</v>
          </cell>
          <cell r="BQ234">
            <v>9252.0315335017694</v>
          </cell>
          <cell r="BR234">
            <v>10348.843387955652</v>
          </cell>
          <cell r="BS234">
            <v>11569.133973825115</v>
          </cell>
          <cell r="BU234">
            <v>-0.22758087974814301</v>
          </cell>
          <cell r="BV234">
            <v>-0.34698293650289347</v>
          </cell>
          <cell r="BW234">
            <v>-0.25045092742280184</v>
          </cell>
          <cell r="BX234">
            <v>8.649956244432655E-3</v>
          </cell>
          <cell r="BY234">
            <v>-0.11126850820433298</v>
          </cell>
          <cell r="BZ234">
            <v>0.1226004545983117</v>
          </cell>
          <cell r="CA234">
            <v>-6.7550089113108558E-2</v>
          </cell>
          <cell r="CB234">
            <v>5.2169104649364417E-2</v>
          </cell>
          <cell r="CD234">
            <v>0.26091073998267644</v>
          </cell>
          <cell r="CE234">
            <v>-0.23198851533740472</v>
          </cell>
          <cell r="CF234">
            <v>8.649956244432655E-3</v>
          </cell>
          <cell r="CG234">
            <v>5.2169104649364417E-2</v>
          </cell>
          <cell r="CH234">
            <v>0.11854821835424012</v>
          </cell>
          <cell r="CI234">
            <v>0.11791564913328201</v>
          </cell>
        </row>
        <row r="236">
          <cell r="A236" t="str">
            <v>Liabilities to the private sector</v>
          </cell>
          <cell r="B236">
            <v>17626.905697350001</v>
          </cell>
          <cell r="C236">
            <v>18779.049103940004</v>
          </cell>
          <cell r="D236">
            <v>20256.524117590001</v>
          </cell>
          <cell r="E236">
            <v>22454.831008429999</v>
          </cell>
          <cell r="F236">
            <v>23632.977856369998</v>
          </cell>
          <cell r="G236">
            <v>25234.393573559999</v>
          </cell>
          <cell r="H236">
            <v>26382.780515139999</v>
          </cell>
          <cell r="I236">
            <v>28266.798344140003</v>
          </cell>
          <cell r="J236">
            <v>28981.747696679999</v>
          </cell>
          <cell r="K236">
            <v>31011.704782350003</v>
          </cell>
          <cell r="L236">
            <v>32203.485120389996</v>
          </cell>
          <cell r="M236">
            <v>37272.37539483</v>
          </cell>
          <cell r="N236">
            <v>36722.191889759997</v>
          </cell>
          <cell r="O236">
            <v>36747.388694680005</v>
          </cell>
          <cell r="P236">
            <v>37672.0842232</v>
          </cell>
          <cell r="Q236">
            <v>38413.620366379997</v>
          </cell>
          <cell r="R236">
            <v>38715.615422999996</v>
          </cell>
          <cell r="S236">
            <v>39578.75158702</v>
          </cell>
          <cell r="T236">
            <v>40228.348897610005</v>
          </cell>
          <cell r="U236">
            <v>40570.809390980001</v>
          </cell>
          <cell r="V236">
            <v>41244.61212731</v>
          </cell>
          <cell r="W236">
            <v>41839.419623039998</v>
          </cell>
          <cell r="X236">
            <v>42917.617618830001</v>
          </cell>
          <cell r="Y236">
            <v>45532.693461620001</v>
          </cell>
          <cell r="Z236">
            <v>44881.408696950006</v>
          </cell>
          <cell r="AA236">
            <v>45513.130639330004</v>
          </cell>
          <cell r="AB236">
            <v>45463.237778969997</v>
          </cell>
          <cell r="AC236">
            <v>46733.659632380004</v>
          </cell>
          <cell r="AD236">
            <v>46978.094151220001</v>
          </cell>
          <cell r="AE236">
            <v>47479.453704089996</v>
          </cell>
          <cell r="AF236">
            <v>47819.850717059999</v>
          </cell>
          <cell r="AG236">
            <v>48184.426265850001</v>
          </cell>
          <cell r="AH236">
            <v>48222.459430610004</v>
          </cell>
          <cell r="AI236">
            <v>48258.183420600006</v>
          </cell>
          <cell r="AJ236">
            <v>48022.053424790007</v>
          </cell>
          <cell r="AK236">
            <v>50186.760979899998</v>
          </cell>
          <cell r="AL236">
            <v>50095.365138988775</v>
          </cell>
          <cell r="AM236">
            <v>50158.978124419998</v>
          </cell>
          <cell r="AN236">
            <v>50438.554500309998</v>
          </cell>
          <cell r="AO236">
            <v>49998.18429053</v>
          </cell>
          <cell r="AP236">
            <v>49983.821100679997</v>
          </cell>
          <cell r="AQ236">
            <v>50278.26390161</v>
          </cell>
          <cell r="AR236">
            <v>49899.601072350008</v>
          </cell>
          <cell r="AS236">
            <v>50484.140784870004</v>
          </cell>
          <cell r="AT236">
            <v>49839.278984860008</v>
          </cell>
          <cell r="AU236">
            <v>50491.762802480007</v>
          </cell>
          <cell r="AV236">
            <v>51516.491972630007</v>
          </cell>
          <cell r="AW236">
            <v>54514.992839743652</v>
          </cell>
          <cell r="AX236">
            <v>52657.433912102795</v>
          </cell>
          <cell r="AY236">
            <v>51761.075447889991</v>
          </cell>
          <cell r="AZ236">
            <v>51650.921635269995</v>
          </cell>
          <cell r="BA236">
            <v>51426.394683490013</v>
          </cell>
          <cell r="BB236">
            <v>51486.677141279994</v>
          </cell>
          <cell r="BC236">
            <v>52434.16436408001</v>
          </cell>
          <cell r="BD236">
            <v>51824.646794740001</v>
          </cell>
          <cell r="BE236">
            <v>51552.075895120004</v>
          </cell>
          <cell r="BF236">
            <v>51182.516973870006</v>
          </cell>
          <cell r="BG236">
            <v>51650.921635269995</v>
          </cell>
          <cell r="BH236">
            <v>52434.16436408001</v>
          </cell>
          <cell r="BI236">
            <v>51182.516973870006</v>
          </cell>
          <cell r="BJ236">
            <v>55986.257016705342</v>
          </cell>
          <cell r="BK236">
            <v>57173.613555515622</v>
          </cell>
          <cell r="BL236">
            <v>59631.392855040147</v>
          </cell>
          <cell r="BM236">
            <v>61389.743736156706</v>
          </cell>
          <cell r="BN236">
            <v>66754.102323309562</v>
          </cell>
          <cell r="BO236">
            <v>50186.760979899998</v>
          </cell>
          <cell r="BP236">
            <v>54514.992839743652</v>
          </cell>
          <cell r="BQ236">
            <v>55986.257016705342</v>
          </cell>
          <cell r="BR236">
            <v>66754.102323309577</v>
          </cell>
          <cell r="BS236">
            <v>74598.199656414086</v>
          </cell>
          <cell r="BU236">
            <v>0.10943604029102927</v>
          </cell>
          <cell r="BV236">
            <v>5.8947818038582511E-2</v>
          </cell>
          <cell r="BW236">
            <v>3.3528351173720994E-2</v>
          </cell>
          <cell r="BX236">
            <v>8.6242502511312269E-2</v>
          </cell>
          <cell r="BY236">
            <v>2.4036516251720652E-2</v>
          </cell>
          <cell r="BZ236">
            <v>4.2879373613395E-2</v>
          </cell>
          <cell r="CA236">
            <v>2.6951392884677183E-2</v>
          </cell>
          <cell r="CB236">
            <v>2.6988248559194128E-2</v>
          </cell>
          <cell r="CD236">
            <v>0.22162038183205723</v>
          </cell>
          <cell r="CE236">
            <v>0.10221375377678821</v>
          </cell>
          <cell r="CF236">
            <v>8.6242502511312269E-2</v>
          </cell>
          <cell r="CG236">
            <v>2.6988248559194128E-2</v>
          </cell>
          <cell r="CH236">
            <v>0.19233015172618684</v>
          </cell>
          <cell r="CI236">
            <v>0.1175073450184867</v>
          </cell>
        </row>
        <row r="237">
          <cell r="A237" t="str">
            <v xml:space="preserve">Broad money (M3+bonds)  </v>
          </cell>
          <cell r="B237">
            <v>16310.679379460002</v>
          </cell>
          <cell r="C237">
            <v>17804.726560630002</v>
          </cell>
          <cell r="D237">
            <v>19640.377983840001</v>
          </cell>
          <cell r="E237">
            <v>22012.79427197</v>
          </cell>
          <cell r="F237">
            <v>22861.195808619999</v>
          </cell>
          <cell r="G237">
            <v>24499.741850319999</v>
          </cell>
          <cell r="H237">
            <v>25837.457363760001</v>
          </cell>
          <cell r="I237">
            <v>28034.587408130003</v>
          </cell>
          <cell r="J237">
            <v>28801.521219269998</v>
          </cell>
          <cell r="K237">
            <v>30766.033447600003</v>
          </cell>
          <cell r="L237">
            <v>31970.842505249995</v>
          </cell>
          <cell r="M237">
            <v>36436.965685360003</v>
          </cell>
          <cell r="N237">
            <v>35653.113585380001</v>
          </cell>
          <cell r="O237">
            <v>35286.015767290002</v>
          </cell>
          <cell r="P237">
            <v>36211.38261067</v>
          </cell>
          <cell r="Q237">
            <v>37177.797133679996</v>
          </cell>
          <cell r="R237">
            <v>37483.337944799998</v>
          </cell>
          <cell r="S237">
            <v>38441.93819827</v>
          </cell>
          <cell r="T237">
            <v>39149.940779120006</v>
          </cell>
          <cell r="U237">
            <v>39672.185589050001</v>
          </cell>
          <cell r="V237">
            <v>40314.498141689997</v>
          </cell>
          <cell r="W237">
            <v>41150.79487867</v>
          </cell>
          <cell r="X237">
            <v>42513.692377420004</v>
          </cell>
          <cell r="Y237">
            <v>45348.068125999998</v>
          </cell>
          <cell r="Z237">
            <v>44693.044364340007</v>
          </cell>
          <cell r="AA237">
            <v>45257.864809160004</v>
          </cell>
          <cell r="AB237">
            <v>45319.07724947</v>
          </cell>
          <cell r="AC237">
            <v>46571.863495440004</v>
          </cell>
          <cell r="AD237">
            <v>46818.877597550003</v>
          </cell>
          <cell r="AE237">
            <v>47286.623413709996</v>
          </cell>
          <cell r="AF237">
            <v>47547.988998339999</v>
          </cell>
          <cell r="AG237">
            <v>47919.167887280004</v>
          </cell>
          <cell r="AH237">
            <v>47975.969459060005</v>
          </cell>
          <cell r="AI237">
            <v>48032.953090070005</v>
          </cell>
          <cell r="AJ237">
            <v>47851.944604630007</v>
          </cell>
          <cell r="AK237">
            <v>50012.391331189996</v>
          </cell>
          <cell r="AL237">
            <v>49954.639610348771</v>
          </cell>
          <cell r="AM237">
            <v>50024.162803829997</v>
          </cell>
          <cell r="AN237">
            <v>50320.92456919</v>
          </cell>
          <cell r="AO237">
            <v>49897.868124350003</v>
          </cell>
          <cell r="AP237">
            <v>49888.844269479996</v>
          </cell>
          <cell r="AQ237">
            <v>50170.955225689999</v>
          </cell>
          <cell r="AR237">
            <v>49796.263182070004</v>
          </cell>
          <cell r="AS237">
            <v>50390.418723930001</v>
          </cell>
          <cell r="AT237">
            <v>49767.313581930008</v>
          </cell>
          <cell r="AU237">
            <v>50418.653467220007</v>
          </cell>
          <cell r="AV237">
            <v>51420.067916080006</v>
          </cell>
          <cell r="AW237">
            <v>54381.472759577555</v>
          </cell>
          <cell r="AX237">
            <v>52538.199859269997</v>
          </cell>
          <cell r="AY237">
            <v>51645.530352289992</v>
          </cell>
          <cell r="AZ237">
            <v>51531.468833719999</v>
          </cell>
          <cell r="BA237">
            <v>51326.740057460011</v>
          </cell>
          <cell r="BB237">
            <v>51414.147702209993</v>
          </cell>
          <cell r="BC237">
            <v>52387.214260210014</v>
          </cell>
          <cell r="BD237">
            <v>51788.85434328</v>
          </cell>
          <cell r="BE237">
            <v>51426.369996220004</v>
          </cell>
          <cell r="BF237">
            <v>51046.544821490003</v>
          </cell>
          <cell r="BG237">
            <v>51531.468833719999</v>
          </cell>
          <cell r="BH237">
            <v>52387.214260210014</v>
          </cell>
          <cell r="BI237">
            <v>51046.544821490003</v>
          </cell>
          <cell r="BJ237">
            <v>55848.671602469607</v>
          </cell>
          <cell r="BK237">
            <v>57028.420970209227</v>
          </cell>
          <cell r="BL237">
            <v>59480.813272974934</v>
          </cell>
          <cell r="BM237">
            <v>61233.612401811988</v>
          </cell>
          <cell r="BN237">
            <v>66587.061447282133</v>
          </cell>
          <cell r="BO237">
            <v>50012.391331189996</v>
          </cell>
          <cell r="BP237">
            <v>54381.472759577555</v>
          </cell>
          <cell r="BQ237">
            <v>55848.671602469607</v>
          </cell>
          <cell r="BR237">
            <v>66587.061447282147</v>
          </cell>
          <cell r="BS237">
            <v>74411.499022000789</v>
          </cell>
          <cell r="BU237">
            <v>0.11036957553628257</v>
          </cell>
          <cell r="BV237">
            <v>6.0996780986982913E-2</v>
          </cell>
          <cell r="BW237">
            <v>3.7338362164804906E-2</v>
          </cell>
          <cell r="BX237">
            <v>8.7359978439239372E-2</v>
          </cell>
          <cell r="BY237">
            <v>2.405647898749419E-2</v>
          </cell>
          <cell r="BZ237">
            <v>4.4174144672955773E-2</v>
          </cell>
          <cell r="CA237">
            <v>2.5704245366872103E-2</v>
          </cell>
          <cell r="CB237">
            <v>2.6979755575553988E-2</v>
          </cell>
          <cell r="CD237">
            <v>0.24456214377423824</v>
          </cell>
          <cell r="CE237">
            <v>0.10285605093981376</v>
          </cell>
          <cell r="CF237">
            <v>8.7359978439239372E-2</v>
          </cell>
          <cell r="CG237">
            <v>2.6979755575553988E-2</v>
          </cell>
          <cell r="CH237">
            <v>0.19227654905112712</v>
          </cell>
          <cell r="CI237">
            <v>0.11750687603046361</v>
          </cell>
        </row>
        <row r="238">
          <cell r="A238" t="str">
            <v xml:space="preserve">  M3    </v>
          </cell>
          <cell r="B238">
            <v>15287.979379460001</v>
          </cell>
          <cell r="C238">
            <v>16593.576560630001</v>
          </cell>
          <cell r="D238">
            <v>18359.17798384</v>
          </cell>
          <cell r="E238">
            <v>20763.494271970001</v>
          </cell>
          <cell r="F238">
            <v>21772.435808620001</v>
          </cell>
          <cell r="G238">
            <v>23288.44185032</v>
          </cell>
          <cell r="H238">
            <v>24370.897363759999</v>
          </cell>
          <cell r="I238">
            <v>26159.287408130003</v>
          </cell>
          <cell r="J238">
            <v>26138.521219269998</v>
          </cell>
          <cell r="K238">
            <v>27282.533447600003</v>
          </cell>
          <cell r="L238">
            <v>27687.742505249997</v>
          </cell>
          <cell r="M238">
            <v>31341.855685360002</v>
          </cell>
          <cell r="N238">
            <v>30558.00358538</v>
          </cell>
          <cell r="O238">
            <v>30276.515767290002</v>
          </cell>
          <cell r="P238">
            <v>31060.38261067</v>
          </cell>
          <cell r="Q238">
            <v>31616.95713368</v>
          </cell>
          <cell r="R238">
            <v>31881.137944800001</v>
          </cell>
          <cell r="S238">
            <v>32811.838198270001</v>
          </cell>
          <cell r="T238">
            <v>33368.000779120004</v>
          </cell>
          <cell r="U238">
            <v>33761.485589050004</v>
          </cell>
          <cell r="V238">
            <v>34269.698141689994</v>
          </cell>
          <cell r="W238">
            <v>34908.354878669998</v>
          </cell>
          <cell r="X238">
            <v>36135.292377420003</v>
          </cell>
          <cell r="Y238">
            <v>38998.368126000001</v>
          </cell>
          <cell r="Z238">
            <v>38322.744364340004</v>
          </cell>
          <cell r="AA238">
            <v>38709.364809160004</v>
          </cell>
          <cell r="AB238">
            <v>38889.177249469998</v>
          </cell>
          <cell r="AC238">
            <v>40111.963495440003</v>
          </cell>
          <cell r="AD238">
            <v>40355.57759755</v>
          </cell>
          <cell r="AE238">
            <v>40863.523413709998</v>
          </cell>
          <cell r="AF238">
            <v>40901.88899834</v>
          </cell>
          <cell r="AG238">
            <v>41364.267887280002</v>
          </cell>
          <cell r="AH238">
            <v>41493.569459060003</v>
          </cell>
          <cell r="AI238">
            <v>41724.453090070005</v>
          </cell>
          <cell r="AJ238">
            <v>41817.944604630007</v>
          </cell>
          <cell r="AK238">
            <v>44209.331331189998</v>
          </cell>
          <cell r="AL238">
            <v>44308.839610348768</v>
          </cell>
          <cell r="AM238">
            <v>44403.062803829998</v>
          </cell>
          <cell r="AN238">
            <v>44682.524569189998</v>
          </cell>
          <cell r="AO238">
            <v>44567.468124350002</v>
          </cell>
          <cell r="AP238">
            <v>44717.644269479999</v>
          </cell>
          <cell r="AQ238">
            <v>45240.655225689996</v>
          </cell>
          <cell r="AR238">
            <v>45001.963182070001</v>
          </cell>
          <cell r="AS238">
            <v>45657.818723930002</v>
          </cell>
          <cell r="AT238">
            <v>45247.513581930005</v>
          </cell>
          <cell r="AU238">
            <v>45955.153467220007</v>
          </cell>
          <cell r="AV238">
            <v>47022.767916080003</v>
          </cell>
          <cell r="AW238">
            <v>50162.503833606926</v>
          </cell>
          <cell r="AX238">
            <v>48377.852242349996</v>
          </cell>
          <cell r="AY238">
            <v>47720.187447389995</v>
          </cell>
          <cell r="AZ238">
            <v>47780.214152269997</v>
          </cell>
          <cell r="BA238">
            <v>47887.881024540009</v>
          </cell>
          <cell r="BB238">
            <v>48107.258754919996</v>
          </cell>
          <cell r="BC238">
            <v>49201.930480700015</v>
          </cell>
          <cell r="BD238">
            <v>48782.967843270002</v>
          </cell>
          <cell r="BE238">
            <v>48440.529020640002</v>
          </cell>
          <cell r="BF238">
            <v>48107.164737550003</v>
          </cell>
          <cell r="BG238">
            <v>47780.214152269997</v>
          </cell>
          <cell r="BH238">
            <v>49201.930480700015</v>
          </cell>
          <cell r="BI238">
            <v>48107.164737550003</v>
          </cell>
          <cell r="BJ238">
            <v>52711.844392709449</v>
          </cell>
          <cell r="BK238">
            <v>53718.156907885204</v>
          </cell>
          <cell r="BL238">
            <v>56047.730392204183</v>
          </cell>
          <cell r="BM238">
            <v>57673.95442070128</v>
          </cell>
          <cell r="BN238">
            <v>62778.675449568414</v>
          </cell>
          <cell r="BO238">
            <v>44209.331331189998</v>
          </cell>
          <cell r="BP238">
            <v>50162.503833606926</v>
          </cell>
          <cell r="BQ238">
            <v>52711.844392709449</v>
          </cell>
          <cell r="BR238">
            <v>62778.675449568429</v>
          </cell>
          <cell r="BS238">
            <v>70154.887713598189</v>
          </cell>
          <cell r="BU238">
            <v>0.14897068360578269</v>
          </cell>
          <cell r="BV238">
            <v>0.10711586878265722</v>
          </cell>
          <cell r="BW238">
            <v>9.0470503545708736E-2</v>
          </cell>
          <cell r="BX238">
            <v>0.13465873206313161</v>
          </cell>
          <cell r="BY238">
            <v>6.9326646445038831E-2</v>
          </cell>
          <cell r="BZ238">
            <v>8.7560076998190794E-2</v>
          </cell>
          <cell r="CA238">
            <v>6.3200183374540808E-2</v>
          </cell>
          <cell r="CB238">
            <v>5.0821636965309613E-2</v>
          </cell>
          <cell r="CD238">
            <v>0.24429033550225965</v>
          </cell>
          <cell r="CE238">
            <v>0.13362003221144714</v>
          </cell>
          <cell r="CF238">
            <v>0.13465873206313161</v>
          </cell>
          <cell r="CG238">
            <v>5.0821636965309613E-2</v>
          </cell>
          <cell r="CH238">
            <v>0.19097853950736199</v>
          </cell>
          <cell r="CI238">
            <v>0.11749550641531514</v>
          </cell>
        </row>
        <row r="239">
          <cell r="A239" t="str">
            <v xml:space="preserve">    Money (M1)</v>
          </cell>
          <cell r="B239">
            <v>3758.2793794600002</v>
          </cell>
          <cell r="C239">
            <v>4127.1765606300005</v>
          </cell>
          <cell r="D239">
            <v>4295.6779838399998</v>
          </cell>
          <cell r="E239">
            <v>5322.69427197</v>
          </cell>
          <cell r="F239">
            <v>4478.43580862</v>
          </cell>
          <cell r="G239">
            <v>4898.1018503200003</v>
          </cell>
          <cell r="H239">
            <v>4946.3373637599998</v>
          </cell>
          <cell r="I239">
            <v>6312.88740813</v>
          </cell>
          <cell r="J239">
            <v>5373.8212192699993</v>
          </cell>
          <cell r="K239">
            <v>5696.2534476000001</v>
          </cell>
          <cell r="L239">
            <v>5516.6225052499994</v>
          </cell>
          <cell r="M239">
            <v>7312.3356853599998</v>
          </cell>
          <cell r="N239">
            <v>6528.4835853800005</v>
          </cell>
          <cell r="O239">
            <v>5865.5157672900004</v>
          </cell>
          <cell r="P239">
            <v>6236.3826106699998</v>
          </cell>
          <cell r="Q239">
            <v>6028.8071336800003</v>
          </cell>
          <cell r="R239">
            <v>6337.5779447999994</v>
          </cell>
          <cell r="S239">
            <v>6776.2381982699999</v>
          </cell>
          <cell r="T239">
            <v>6409.2807791199994</v>
          </cell>
          <cell r="U239">
            <v>6467.4855890500003</v>
          </cell>
          <cell r="V239">
            <v>6464.0981416899995</v>
          </cell>
          <cell r="W239">
            <v>6721.3148786700003</v>
          </cell>
          <cell r="X239">
            <v>7097.4923774199997</v>
          </cell>
          <cell r="Y239">
            <v>8818.4281259999989</v>
          </cell>
          <cell r="Z239">
            <v>7405.0443643399994</v>
          </cell>
          <cell r="AA239">
            <v>7160.62480916</v>
          </cell>
          <cell r="AB239">
            <v>7118.5572494699991</v>
          </cell>
          <cell r="AC239">
            <v>7058.1634954399997</v>
          </cell>
          <cell r="AD239">
            <v>7128.2175975500004</v>
          </cell>
          <cell r="AE239">
            <v>7312.5234137099997</v>
          </cell>
          <cell r="AF239">
            <v>7042.7289983399996</v>
          </cell>
          <cell r="AG239">
            <v>7197.8678872800001</v>
          </cell>
          <cell r="AH239">
            <v>7009.9694590600011</v>
          </cell>
          <cell r="AI239">
            <v>6981.6930900700008</v>
          </cell>
          <cell r="AJ239">
            <v>7449.7446046300001</v>
          </cell>
          <cell r="AK239">
            <v>8973.0713311899999</v>
          </cell>
          <cell r="AL239">
            <v>7783.1396103487696</v>
          </cell>
          <cell r="AM239">
            <v>7386.9628038299998</v>
          </cell>
          <cell r="AN239">
            <v>7265.9245691900005</v>
          </cell>
          <cell r="AO239">
            <v>7288.9681243499999</v>
          </cell>
          <cell r="AP239">
            <v>7549.0442694800004</v>
          </cell>
          <cell r="AQ239">
            <v>7936.2152256900008</v>
          </cell>
          <cell r="AR239">
            <v>8227.9631820700015</v>
          </cell>
          <cell r="AS239">
            <v>8005.8187239300005</v>
          </cell>
          <cell r="AT239">
            <v>7843.1135819300007</v>
          </cell>
          <cell r="AU239">
            <v>8072.3534672200003</v>
          </cell>
          <cell r="AV239">
            <v>8222.4679160800006</v>
          </cell>
          <cell r="AW239">
            <v>11468.335812043249</v>
          </cell>
          <cell r="AX239">
            <v>10123.063151570001</v>
          </cell>
          <cell r="AY239">
            <v>10181.306723220001</v>
          </cell>
          <cell r="AZ239">
            <v>10193.393500599999</v>
          </cell>
          <cell r="BA239">
            <v>10422.400138019999</v>
          </cell>
          <cell r="BB239">
            <v>10550.375089990001</v>
          </cell>
          <cell r="BC239">
            <v>11144.08307402</v>
          </cell>
          <cell r="BD239">
            <v>11286.748839210002</v>
          </cell>
          <cell r="BE239">
            <v>10978.500068360001</v>
          </cell>
          <cell r="BF239">
            <v>10895.17328809</v>
          </cell>
          <cell r="BG239">
            <v>10193.393500599999</v>
          </cell>
          <cell r="BH239">
            <v>11144.08307402</v>
          </cell>
          <cell r="BI239">
            <v>10895.17328809</v>
          </cell>
          <cell r="BJ239">
            <v>13000.209975031572</v>
          </cell>
          <cell r="BK239">
            <v>11810.845003688879</v>
          </cell>
          <cell r="BL239">
            <v>12585.555662732788</v>
          </cell>
          <cell r="BM239">
            <v>12609.363053347699</v>
          </cell>
          <cell r="BN239">
            <v>14565.234813743966</v>
          </cell>
          <cell r="BO239">
            <v>8973.0713311899999</v>
          </cell>
          <cell r="BP239">
            <v>11468.335812043249</v>
          </cell>
          <cell r="BQ239">
            <v>13000.209975031572</v>
          </cell>
          <cell r="BR239">
            <v>14565.234813743966</v>
          </cell>
          <cell r="BS239">
            <v>16267.000101719921</v>
          </cell>
          <cell r="BU239">
            <v>2.0701852152832378E-2</v>
          </cell>
          <cell r="BV239">
            <v>8.5290914872240053E-2</v>
          </cell>
          <cell r="BW239">
            <v>0.11885131992882036</v>
          </cell>
          <cell r="BX239">
            <v>0.27808365594730322</v>
          </cell>
          <cell r="BY239">
            <v>0.4029038429360341</v>
          </cell>
          <cell r="BZ239">
            <v>0.40420625664812371</v>
          </cell>
          <cell r="CA239">
            <v>0.3891387870745282</v>
          </cell>
          <cell r="CB239">
            <v>0.13357423327102569</v>
          </cell>
          <cell r="CD239">
            <v>0.20596598753738027</v>
          </cell>
          <cell r="CE239">
            <v>1.7536368497924837E-2</v>
          </cell>
          <cell r="CF239">
            <v>0.27808365594730322</v>
          </cell>
          <cell r="CG239">
            <v>0.13357423327102569</v>
          </cell>
          <cell r="CH239">
            <v>0.12038458161200527</v>
          </cell>
          <cell r="CI239">
            <v>0.11683747702921643</v>
          </cell>
        </row>
        <row r="240">
          <cell r="A240" t="str">
            <v xml:space="preserve">      Currency in circulation</v>
          </cell>
          <cell r="B240">
            <v>1554.1293794600001</v>
          </cell>
          <cell r="C240">
            <v>1580.72656063</v>
          </cell>
          <cell r="D240">
            <v>1634.0279838399999</v>
          </cell>
          <cell r="E240">
            <v>2295.2142719700005</v>
          </cell>
          <cell r="F240">
            <v>1865.0358086200001</v>
          </cell>
          <cell r="G240">
            <v>2107.6018503200003</v>
          </cell>
          <cell r="H240">
            <v>2050.7373637599999</v>
          </cell>
          <cell r="I240">
            <v>2860.3474081299996</v>
          </cell>
          <cell r="J240">
            <v>2307.4212192699997</v>
          </cell>
          <cell r="K240">
            <v>2534.6934475999997</v>
          </cell>
          <cell r="L240">
            <v>2317.48250525</v>
          </cell>
          <cell r="M240">
            <v>3209.1556853599996</v>
          </cell>
          <cell r="N240">
            <v>2425.3035853800002</v>
          </cell>
          <cell r="O240">
            <v>2637.2157672900003</v>
          </cell>
          <cell r="P240">
            <v>2700.0426106700002</v>
          </cell>
          <cell r="Q240">
            <v>2708.3671336800003</v>
          </cell>
          <cell r="R240">
            <v>2912.6979447999997</v>
          </cell>
          <cell r="S240">
            <v>3183.59819827</v>
          </cell>
          <cell r="T240">
            <v>2927.5007791199996</v>
          </cell>
          <cell r="U240">
            <v>2990.3455890499999</v>
          </cell>
          <cell r="V240">
            <v>2910.55814169</v>
          </cell>
          <cell r="W240">
            <v>3151.7348786699995</v>
          </cell>
          <cell r="X240">
            <v>3281.0523774200001</v>
          </cell>
          <cell r="Y240">
            <v>4088.228126</v>
          </cell>
          <cell r="Z240">
            <v>3398.90436434</v>
          </cell>
          <cell r="AA240">
            <v>3327.3248091599999</v>
          </cell>
          <cell r="AB240">
            <v>3262.6572494699994</v>
          </cell>
          <cell r="AC240">
            <v>3378.7234954399996</v>
          </cell>
          <cell r="AD240">
            <v>3408.61759755</v>
          </cell>
          <cell r="AE240">
            <v>3540.12341371</v>
          </cell>
          <cell r="AF240">
            <v>3404.0289983399998</v>
          </cell>
          <cell r="AG240">
            <v>3314.6678872799998</v>
          </cell>
          <cell r="AH240">
            <v>3192.0694590600006</v>
          </cell>
          <cell r="AI240">
            <v>3412.0930900700005</v>
          </cell>
          <cell r="AJ240">
            <v>3510.6446046300002</v>
          </cell>
          <cell r="AK240">
            <v>4566.0713311899999</v>
          </cell>
          <cell r="AL240">
            <v>3839.0396103487697</v>
          </cell>
          <cell r="AM240">
            <v>3746.6628038299996</v>
          </cell>
          <cell r="AN240">
            <v>3905.6245691900003</v>
          </cell>
          <cell r="AO240">
            <v>3774.2681243500001</v>
          </cell>
          <cell r="AP240">
            <v>3907.8442694799996</v>
          </cell>
          <cell r="AQ240">
            <v>4141.5152256900001</v>
          </cell>
          <cell r="AR240">
            <v>4325.8631820700011</v>
          </cell>
          <cell r="AS240">
            <v>4248.8187239300005</v>
          </cell>
          <cell r="AT240">
            <v>4209.1135819300007</v>
          </cell>
          <cell r="AU240">
            <v>4300.7534672199999</v>
          </cell>
          <cell r="AV240">
            <v>4334.3679160800002</v>
          </cell>
          <cell r="AW240">
            <v>6000.200488738059</v>
          </cell>
          <cell r="AX240">
            <v>4923.97341469</v>
          </cell>
          <cell r="AY240">
            <v>4793.7228166699997</v>
          </cell>
          <cell r="AZ240">
            <v>4927.2870544599991</v>
          </cell>
          <cell r="BA240">
            <v>4995.6033533599993</v>
          </cell>
          <cell r="BB240">
            <v>5087.5137806900002</v>
          </cell>
          <cell r="BC240">
            <v>5524.1735460700002</v>
          </cell>
          <cell r="BD240">
            <v>5501.4516809700008</v>
          </cell>
          <cell r="BE240">
            <v>5351.2163972899998</v>
          </cell>
          <cell r="BF240">
            <v>5547.2028027300003</v>
          </cell>
          <cell r="BG240">
            <v>4927.2870544599991</v>
          </cell>
          <cell r="BH240">
            <v>5524.1735460700002</v>
          </cell>
          <cell r="BI240">
            <v>5547.2028027300003</v>
          </cell>
          <cell r="BJ240">
            <v>7293</v>
          </cell>
          <cell r="BK240">
            <v>5788.0803395400044</v>
          </cell>
          <cell r="BL240">
            <v>6339.331834630053</v>
          </cell>
          <cell r="BM240">
            <v>6132.8458023228714</v>
          </cell>
          <cell r="BN240">
            <v>7636.1765324036542</v>
          </cell>
          <cell r="BO240">
            <v>4566.0713311899999</v>
          </cell>
          <cell r="BP240">
            <v>6000.200488738059</v>
          </cell>
          <cell r="BQ240">
            <v>7293</v>
          </cell>
          <cell r="BR240">
            <v>7636.1765324036551</v>
          </cell>
          <cell r="BS240">
            <v>8522.4311807544236</v>
          </cell>
          <cell r="BU240">
            <v>0.19706860713746366</v>
          </cell>
          <cell r="BV240">
            <v>0.16987877022901587</v>
          </cell>
          <cell r="BW240">
            <v>0.31861591231460817</v>
          </cell>
          <cell r="BX240">
            <v>0.31408382688894609</v>
          </cell>
          <cell r="BY240">
            <v>0.26158747907556434</v>
          </cell>
          <cell r="BZ240">
            <v>0.3338532505695766</v>
          </cell>
          <cell r="CA240">
            <v>0.31790285406991714</v>
          </cell>
          <cell r="CB240">
            <v>0.21545938568026712</v>
          </cell>
          <cell r="CD240">
            <v>0.27392639274257813</v>
          </cell>
          <cell r="CE240">
            <v>0.11688271555861807</v>
          </cell>
          <cell r="CF240">
            <v>0.31408382688894609</v>
          </cell>
          <cell r="CG240">
            <v>0.21545938568026712</v>
          </cell>
          <cell r="CH240">
            <v>4.7055605704600989E-2</v>
          </cell>
          <cell r="CI240">
            <v>0.11606000000000005</v>
          </cell>
        </row>
        <row r="241">
          <cell r="A241" t="str">
            <v xml:space="preserve">      Demand deposits</v>
          </cell>
          <cell r="B241">
            <v>2204.15</v>
          </cell>
          <cell r="C241">
            <v>2546.4500000000003</v>
          </cell>
          <cell r="D241">
            <v>2661.6499999999996</v>
          </cell>
          <cell r="E241">
            <v>3027.48</v>
          </cell>
          <cell r="F241">
            <v>2613.3999999999996</v>
          </cell>
          <cell r="G241">
            <v>2790.5</v>
          </cell>
          <cell r="H241">
            <v>2895.6</v>
          </cell>
          <cell r="I241">
            <v>3452.54</v>
          </cell>
          <cell r="J241">
            <v>3066.4</v>
          </cell>
          <cell r="K241">
            <v>3161.56</v>
          </cell>
          <cell r="L241">
            <v>3199.14</v>
          </cell>
          <cell r="M241">
            <v>4103.18</v>
          </cell>
          <cell r="N241">
            <v>4103.18</v>
          </cell>
          <cell r="O241">
            <v>3228.3</v>
          </cell>
          <cell r="P241">
            <v>3536.34</v>
          </cell>
          <cell r="Q241">
            <v>3320.44</v>
          </cell>
          <cell r="R241">
            <v>3424.88</v>
          </cell>
          <cell r="S241">
            <v>3592.64</v>
          </cell>
          <cell r="T241">
            <v>3481.78</v>
          </cell>
          <cell r="U241">
            <v>3477.1400000000003</v>
          </cell>
          <cell r="V241">
            <v>3553.54</v>
          </cell>
          <cell r="W241">
            <v>3569.5800000000004</v>
          </cell>
          <cell r="X241">
            <v>3816.44</v>
          </cell>
          <cell r="Y241">
            <v>4730.2</v>
          </cell>
          <cell r="Z241">
            <v>4006.14</v>
          </cell>
          <cell r="AA241">
            <v>3833.3</v>
          </cell>
          <cell r="AB241">
            <v>3855.9</v>
          </cell>
          <cell r="AC241">
            <v>3679.4399999999996</v>
          </cell>
          <cell r="AD241">
            <v>3719.6000000000004</v>
          </cell>
          <cell r="AE241">
            <v>3772.3999999999996</v>
          </cell>
          <cell r="AF241">
            <v>3638.7</v>
          </cell>
          <cell r="AG241">
            <v>3883.2000000000003</v>
          </cell>
          <cell r="AH241">
            <v>3817.9</v>
          </cell>
          <cell r="AI241">
            <v>3569.6</v>
          </cell>
          <cell r="AJ241">
            <v>3939.1</v>
          </cell>
          <cell r="AK241">
            <v>4407</v>
          </cell>
          <cell r="AL241">
            <v>3944.1</v>
          </cell>
          <cell r="AM241">
            <v>3640.3</v>
          </cell>
          <cell r="AN241">
            <v>3360.3</v>
          </cell>
          <cell r="AO241">
            <v>3514.7</v>
          </cell>
          <cell r="AP241">
            <v>3641.2000000000003</v>
          </cell>
          <cell r="AQ241">
            <v>3794.7000000000003</v>
          </cell>
          <cell r="AR241">
            <v>3902.1</v>
          </cell>
          <cell r="AS241">
            <v>3757</v>
          </cell>
          <cell r="AT241">
            <v>3634</v>
          </cell>
          <cell r="AU241">
            <v>3771.6</v>
          </cell>
          <cell r="AV241">
            <v>3888.1000000000004</v>
          </cell>
          <cell r="AW241">
            <v>5468.1353233051896</v>
          </cell>
          <cell r="AX241">
            <v>5199.0897368800006</v>
          </cell>
          <cell r="AY241">
            <v>5387.5839065500004</v>
          </cell>
          <cell r="AZ241">
            <v>5266.1064461399992</v>
          </cell>
          <cell r="BA241">
            <v>5426.7967846600004</v>
          </cell>
          <cell r="BB241">
            <v>5462.8613092999994</v>
          </cell>
          <cell r="BC241">
            <v>5619.9095279499998</v>
          </cell>
          <cell r="BD241">
            <v>5785.2971582400005</v>
          </cell>
          <cell r="BE241">
            <v>5627.2836710700003</v>
          </cell>
          <cell r="BF241">
            <v>5347.9704853599997</v>
          </cell>
          <cell r="BG241">
            <v>5266.1064461399992</v>
          </cell>
          <cell r="BH241">
            <v>5619.9095279499998</v>
          </cell>
          <cell r="BI241">
            <v>5347.9704853599997</v>
          </cell>
          <cell r="BJ241">
            <v>5707.209975031572</v>
          </cell>
          <cell r="BK241">
            <v>6022.7646641488736</v>
          </cell>
          <cell r="BL241">
            <v>6246.2238281027348</v>
          </cell>
          <cell r="BM241">
            <v>6476.5172510248276</v>
          </cell>
          <cell r="BN241">
            <v>6929.0582813403107</v>
          </cell>
          <cell r="BO241">
            <v>4407</v>
          </cell>
          <cell r="BP241">
            <v>5468.1353233051896</v>
          </cell>
          <cell r="BQ241">
            <v>5707.209975031572</v>
          </cell>
          <cell r="BR241">
            <v>6929.0582813403116</v>
          </cell>
          <cell r="BS241">
            <v>7744.5689209654975</v>
          </cell>
          <cell r="BU241">
            <v>-0.12853030420913403</v>
          </cell>
          <cell r="BV241">
            <v>5.9113561658361569E-3</v>
          </cell>
          <cell r="BW241">
            <v>-4.8167840959689956E-2</v>
          </cell>
          <cell r="BX241">
            <v>0.24078405339350795</v>
          </cell>
          <cell r="BY241">
            <v>0.56715366072672047</v>
          </cell>
          <cell r="BZ241">
            <v>0.48098915011726873</v>
          </cell>
          <cell r="CA241">
            <v>0.47164845496973018</v>
          </cell>
          <cell r="CB241">
            <v>4.3721421945694505E-2</v>
          </cell>
          <cell r="CD241">
            <v>0.15281318392076382</v>
          </cell>
          <cell r="CE241">
            <v>-6.8326920637605149E-2</v>
          </cell>
          <cell r="CF241">
            <v>0.24078405339350795</v>
          </cell>
          <cell r="CG241">
            <v>4.3721421945694505E-2</v>
          </cell>
          <cell r="CH241">
            <v>0.21408854968613289</v>
          </cell>
          <cell r="CI241">
            <v>0.11769429647046326</v>
          </cell>
        </row>
        <row r="242">
          <cell r="A242" t="str">
            <v xml:space="preserve">    Quasi-money and other </v>
          </cell>
          <cell r="B242">
            <v>11529.7</v>
          </cell>
          <cell r="C242">
            <v>12466.4</v>
          </cell>
          <cell r="D242">
            <v>14063.5</v>
          </cell>
          <cell r="E242">
            <v>15440.800000000001</v>
          </cell>
          <cell r="F242">
            <v>17294</v>
          </cell>
          <cell r="G242">
            <v>18390.34</v>
          </cell>
          <cell r="H242">
            <v>19424.560000000001</v>
          </cell>
          <cell r="I242">
            <v>19846.400000000001</v>
          </cell>
          <cell r="J242">
            <v>20764.7</v>
          </cell>
          <cell r="K242">
            <v>21586.280000000002</v>
          </cell>
          <cell r="L242">
            <v>22171.119999999999</v>
          </cell>
          <cell r="M242">
            <v>24029.52</v>
          </cell>
          <cell r="N242">
            <v>24029.52</v>
          </cell>
          <cell r="O242">
            <v>24411</v>
          </cell>
          <cell r="P242">
            <v>24824</v>
          </cell>
          <cell r="Q242">
            <v>25588.15</v>
          </cell>
          <cell r="R242">
            <v>25543.56</v>
          </cell>
          <cell r="S242">
            <v>26035.599999999999</v>
          </cell>
          <cell r="T242">
            <v>26958.720000000001</v>
          </cell>
          <cell r="U242">
            <v>27294</v>
          </cell>
          <cell r="V242">
            <v>27805.599999999999</v>
          </cell>
          <cell r="W242">
            <v>28187.040000000001</v>
          </cell>
          <cell r="X242">
            <v>29037.8</v>
          </cell>
          <cell r="Y242">
            <v>30179.94</v>
          </cell>
          <cell r="Z242">
            <v>30917.7</v>
          </cell>
          <cell r="AA242">
            <v>31548.74</v>
          </cell>
          <cell r="AB242">
            <v>31770.620000000003</v>
          </cell>
          <cell r="AC242">
            <v>33053.800000000003</v>
          </cell>
          <cell r="AD242">
            <v>33227.360000000001</v>
          </cell>
          <cell r="AE242">
            <v>33551</v>
          </cell>
          <cell r="AF242">
            <v>33859.160000000003</v>
          </cell>
          <cell r="AG242">
            <v>34166.400000000001</v>
          </cell>
          <cell r="AH242">
            <v>34483.600000000006</v>
          </cell>
          <cell r="AI242">
            <v>34742.76</v>
          </cell>
          <cell r="AJ242">
            <v>34368.200000000004</v>
          </cell>
          <cell r="AK242">
            <v>35236.259999999995</v>
          </cell>
          <cell r="AL242">
            <v>36525.699999999997</v>
          </cell>
          <cell r="AM242">
            <v>37016.1</v>
          </cell>
          <cell r="AN242">
            <v>37416.6</v>
          </cell>
          <cell r="AO242">
            <v>37278.5</v>
          </cell>
          <cell r="AP242">
            <v>37168.6</v>
          </cell>
          <cell r="AQ242">
            <v>37304.439999999995</v>
          </cell>
          <cell r="AR242">
            <v>36774</v>
          </cell>
          <cell r="AS242">
            <v>37652</v>
          </cell>
          <cell r="AT242">
            <v>37404.400000000001</v>
          </cell>
          <cell r="AU242">
            <v>37882.800000000003</v>
          </cell>
          <cell r="AV242">
            <v>38800.300000000003</v>
          </cell>
          <cell r="AW242">
            <v>38694.168021563673</v>
          </cell>
          <cell r="AX242">
            <v>38254.789090779996</v>
          </cell>
          <cell r="AY242">
            <v>37538.880724169998</v>
          </cell>
          <cell r="AZ242">
            <v>37586.820651670001</v>
          </cell>
          <cell r="BA242">
            <v>37465.48088652001</v>
          </cell>
          <cell r="BB242">
            <v>37556.883664929999</v>
          </cell>
          <cell r="BC242">
            <v>38057.847406680012</v>
          </cell>
          <cell r="BD242">
            <v>37496.219004060003</v>
          </cell>
          <cell r="BE242">
            <v>37462.028952280001</v>
          </cell>
          <cell r="BF242">
            <v>37211.991449460002</v>
          </cell>
          <cell r="BG242">
            <v>37586.820651670001</v>
          </cell>
          <cell r="BH242">
            <v>38057.847406680012</v>
          </cell>
          <cell r="BI242">
            <v>37211.991449460002</v>
          </cell>
          <cell r="BJ242">
            <v>39711.63441767788</v>
          </cell>
          <cell r="BK242">
            <v>41907.311904196322</v>
          </cell>
          <cell r="BL242">
            <v>43462.174729471393</v>
          </cell>
          <cell r="BM242">
            <v>45064.591367353583</v>
          </cell>
          <cell r="BN242">
            <v>48213.440635824445</v>
          </cell>
          <cell r="BO242">
            <v>35236.259999999995</v>
          </cell>
          <cell r="BP242">
            <v>38694.168021563673</v>
          </cell>
          <cell r="BQ242">
            <v>39711.63441767788</v>
          </cell>
          <cell r="BR242">
            <v>48213.44063582446</v>
          </cell>
          <cell r="BS242">
            <v>53887.887611878272</v>
          </cell>
          <cell r="BU242">
            <v>0.17771072771006668</v>
          </cell>
          <cell r="BV242">
            <v>0.11187267145539614</v>
          </cell>
          <cell r="BW242">
            <v>8.4701133292347519E-2</v>
          </cell>
          <cell r="BX242">
            <v>9.8134933206977193E-2</v>
          </cell>
          <cell r="BY242">
            <v>4.5493350991272496E-3</v>
          </cell>
          <cell r="BZ242">
            <v>2.0196185941405709E-2</v>
          </cell>
          <cell r="CA242">
            <v>-5.144008473334738E-3</v>
          </cell>
          <cell r="CB242">
            <v>2.6295083939967157E-2</v>
          </cell>
          <cell r="CD242">
            <v>0.25595267820580681</v>
          </cell>
          <cell r="CE242">
            <v>0.16753910047534881</v>
          </cell>
          <cell r="CF242">
            <v>9.8134933206977193E-2</v>
          </cell>
          <cell r="CG242">
            <v>2.6295083939967157E-2</v>
          </cell>
          <cell r="CH242">
            <v>0.21408854968613289</v>
          </cell>
          <cell r="CI242">
            <v>0.11769429647046348</v>
          </cell>
        </row>
        <row r="243">
          <cell r="A243" t="str">
            <v xml:space="preserve">  Bonds</v>
          </cell>
          <cell r="B243">
            <v>1022.7</v>
          </cell>
          <cell r="C243">
            <v>1211.1500000000001</v>
          </cell>
          <cell r="D243">
            <v>1281.2</v>
          </cell>
          <cell r="E243">
            <v>1249.3</v>
          </cell>
          <cell r="F243">
            <v>1088.76</v>
          </cell>
          <cell r="G243">
            <v>1211.3</v>
          </cell>
          <cell r="H243">
            <v>1466.56</v>
          </cell>
          <cell r="I243">
            <v>1875.3</v>
          </cell>
          <cell r="J243">
            <v>2663</v>
          </cell>
          <cell r="K243">
            <v>3483.5</v>
          </cell>
          <cell r="L243">
            <v>4283.1000000000004</v>
          </cell>
          <cell r="M243">
            <v>5095.1099999999997</v>
          </cell>
          <cell r="N243">
            <v>5095.1099999999997</v>
          </cell>
          <cell r="O243">
            <v>5009.5</v>
          </cell>
          <cell r="P243">
            <v>5151</v>
          </cell>
          <cell r="Q243">
            <v>5560.84</v>
          </cell>
          <cell r="R243">
            <v>5602.2</v>
          </cell>
          <cell r="S243">
            <v>5630.1</v>
          </cell>
          <cell r="T243">
            <v>5781.94</v>
          </cell>
          <cell r="U243">
            <v>5910.7</v>
          </cell>
          <cell r="V243">
            <v>6044.8</v>
          </cell>
          <cell r="W243">
            <v>6242.44</v>
          </cell>
          <cell r="X243">
            <v>6378.4</v>
          </cell>
          <cell r="Y243">
            <v>6349.7</v>
          </cell>
          <cell r="Z243">
            <v>6370.3</v>
          </cell>
          <cell r="AA243">
            <v>6548.5</v>
          </cell>
          <cell r="AB243">
            <v>6429.9</v>
          </cell>
          <cell r="AC243">
            <v>6459.9</v>
          </cell>
          <cell r="AD243">
            <v>6463.3</v>
          </cell>
          <cell r="AE243">
            <v>6423.1</v>
          </cell>
          <cell r="AF243">
            <v>6646.1</v>
          </cell>
          <cell r="AG243">
            <v>6554.9</v>
          </cell>
          <cell r="AH243">
            <v>6482.4</v>
          </cell>
          <cell r="AI243">
            <v>6308.5</v>
          </cell>
          <cell r="AJ243">
            <v>6034</v>
          </cell>
          <cell r="AK243">
            <v>5803.06</v>
          </cell>
          <cell r="AL243">
            <v>5645.8</v>
          </cell>
          <cell r="AM243">
            <v>5621.1</v>
          </cell>
          <cell r="AN243">
            <v>5638.4</v>
          </cell>
          <cell r="AO243">
            <v>5330.4</v>
          </cell>
          <cell r="AP243">
            <v>5171.2</v>
          </cell>
          <cell r="AQ243">
            <v>4930.3</v>
          </cell>
          <cell r="AR243">
            <v>4794.3</v>
          </cell>
          <cell r="AS243">
            <v>4732.6000000000004</v>
          </cell>
          <cell r="AT243">
            <v>4519.8</v>
          </cell>
          <cell r="AU243">
            <v>4463.5</v>
          </cell>
          <cell r="AV243">
            <v>4397.3</v>
          </cell>
          <cell r="AW243">
            <v>4218.9689259706302</v>
          </cell>
          <cell r="AX243">
            <v>4160.3476169200003</v>
          </cell>
          <cell r="AY243">
            <v>3925.3429049000001</v>
          </cell>
          <cell r="AZ243">
            <v>3751.2546814499997</v>
          </cell>
          <cell r="BA243">
            <v>3438.8590329200001</v>
          </cell>
          <cell r="BB243">
            <v>3306.88894729</v>
          </cell>
          <cell r="BC243">
            <v>3185.2837795099999</v>
          </cell>
          <cell r="BD243">
            <v>3005.88650001</v>
          </cell>
          <cell r="BE243">
            <v>2985.8409755800003</v>
          </cell>
          <cell r="BF243">
            <v>2939.3800839400001</v>
          </cell>
          <cell r="BG243">
            <v>3751.2546814499997</v>
          </cell>
          <cell r="BH243">
            <v>3185.2837795099999</v>
          </cell>
          <cell r="BI243">
            <v>2939.3800839400001</v>
          </cell>
          <cell r="BJ243">
            <v>3136.8272097601616</v>
          </cell>
          <cell r="BK243">
            <v>3310.2640623240254</v>
          </cell>
          <cell r="BL243">
            <v>3433.082880770748</v>
          </cell>
          <cell r="BM243">
            <v>3559.6579811107049</v>
          </cell>
          <cell r="BN243">
            <v>3808.3859977137131</v>
          </cell>
          <cell r="BO243">
            <v>5803.06</v>
          </cell>
          <cell r="BP243">
            <v>4218.9689259706302</v>
          </cell>
          <cell r="BQ243">
            <v>3136.8272097601616</v>
          </cell>
          <cell r="BR243">
            <v>3808.3859977137136</v>
          </cell>
          <cell r="BS243">
            <v>4256.6113084025928</v>
          </cell>
          <cell r="BU243">
            <v>-0.12309678222056331</v>
          </cell>
          <cell r="BV243">
            <v>-0.23241114103781668</v>
          </cell>
          <cell r="BW243">
            <v>-0.30275823768974452</v>
          </cell>
          <cell r="BX243">
            <v>-0.27297513277983854</v>
          </cell>
          <cell r="BY243">
            <v>-0.33469518277348187</v>
          </cell>
          <cell r="BZ243">
            <v>-0.35393712765754626</v>
          </cell>
          <cell r="CA243">
            <v>-0.34966589584937391</v>
          </cell>
          <cell r="CB243">
            <v>-0.25649435565859435</v>
          </cell>
          <cell r="CD243">
            <v>0.24623413429739505</v>
          </cell>
          <cell r="CE243">
            <v>-8.6089106571963891E-2</v>
          </cell>
          <cell r="CF243">
            <v>-0.27297513277983854</v>
          </cell>
          <cell r="CG243">
            <v>-0.25649435565859435</v>
          </cell>
          <cell r="CH243">
            <v>0.21408854968613289</v>
          </cell>
          <cell r="CI243">
            <v>0.11769429647046348</v>
          </cell>
        </row>
        <row r="244">
          <cell r="A244" t="str">
            <v xml:space="preserve">Other  liabilities </v>
          </cell>
          <cell r="B244">
            <v>1316.2263178900002</v>
          </cell>
          <cell r="C244">
            <v>974.32254331000001</v>
          </cell>
          <cell r="D244">
            <v>616.1461337500001</v>
          </cell>
          <cell r="E244">
            <v>442.03673645999993</v>
          </cell>
          <cell r="F244">
            <v>771.78204774999983</v>
          </cell>
          <cell r="G244">
            <v>734.65172324000002</v>
          </cell>
          <cell r="H244">
            <v>545.32315138000001</v>
          </cell>
          <cell r="I244">
            <v>232.21093600999998</v>
          </cell>
          <cell r="J244">
            <v>180.22647740999994</v>
          </cell>
          <cell r="K244">
            <v>245.67133475</v>
          </cell>
          <cell r="L244">
            <v>232.64261514000003</v>
          </cell>
          <cell r="M244">
            <v>835.40970946999994</v>
          </cell>
          <cell r="N244">
            <v>1069.07830438</v>
          </cell>
          <cell r="O244">
            <v>1461.3729273899999</v>
          </cell>
          <cell r="P244">
            <v>1460.7016125299999</v>
          </cell>
          <cell r="Q244">
            <v>1235.8232327000001</v>
          </cell>
          <cell r="R244">
            <v>1232.2774782000001</v>
          </cell>
          <cell r="S244">
            <v>1136.8133887499998</v>
          </cell>
          <cell r="T244">
            <v>1078.4081184900003</v>
          </cell>
          <cell r="U244">
            <v>898.6238019299999</v>
          </cell>
          <cell r="V244">
            <v>930.11398561999999</v>
          </cell>
          <cell r="W244">
            <v>688.62474437000014</v>
          </cell>
          <cell r="X244">
            <v>403.92524141000018</v>
          </cell>
          <cell r="Y244">
            <v>184.62533561999999</v>
          </cell>
          <cell r="Z244">
            <v>188.36433260999993</v>
          </cell>
          <cell r="AA244">
            <v>255.26583017000002</v>
          </cell>
          <cell r="AB244">
            <v>144.16052949999997</v>
          </cell>
          <cell r="AC244">
            <v>161.79613694</v>
          </cell>
          <cell r="AD244">
            <v>159.21655367</v>
          </cell>
          <cell r="AE244">
            <v>192.83029038000001</v>
          </cell>
          <cell r="AF244">
            <v>271.86171872</v>
          </cell>
          <cell r="AG244">
            <v>265.25837856999999</v>
          </cell>
          <cell r="AH244">
            <v>246.48997155000001</v>
          </cell>
          <cell r="AI244">
            <v>225.23033053</v>
          </cell>
          <cell r="AJ244">
            <v>170.10882015999999</v>
          </cell>
          <cell r="AK244">
            <v>174.36964871000001</v>
          </cell>
          <cell r="AL244">
            <v>140.72552863999999</v>
          </cell>
          <cell r="AM244">
            <v>134.81532059</v>
          </cell>
          <cell r="AN244">
            <v>117.62993112000001</v>
          </cell>
          <cell r="AO244">
            <v>100.31616617999998</v>
          </cell>
          <cell r="AP244">
            <v>94.976831199999978</v>
          </cell>
          <cell r="AQ244">
            <v>107.30867591999998</v>
          </cell>
          <cell r="AR244">
            <v>103.33789027999998</v>
          </cell>
          <cell r="AS244">
            <v>93.722060940000006</v>
          </cell>
          <cell r="AT244">
            <v>71.965402929999996</v>
          </cell>
          <cell r="AU244">
            <v>73.109335259999995</v>
          </cell>
          <cell r="AV244">
            <v>96.424056549999989</v>
          </cell>
          <cell r="AW244">
            <v>133.5200801661</v>
          </cell>
          <cell r="AX244">
            <v>119.23405283279894</v>
          </cell>
          <cell r="AY244">
            <v>115.5450956</v>
          </cell>
          <cell r="AZ244">
            <v>119.45280154999999</v>
          </cell>
          <cell r="BA244">
            <v>99.654626030000003</v>
          </cell>
          <cell r="BB244">
            <v>72.529439069999995</v>
          </cell>
          <cell r="BC244">
            <v>46.95010387</v>
          </cell>
          <cell r="BD244">
            <v>35.792451459999995</v>
          </cell>
          <cell r="BE244">
            <v>125.70589890000001</v>
          </cell>
          <cell r="BF244">
            <v>135.97215237999995</v>
          </cell>
          <cell r="BG244">
            <v>119.45280154999999</v>
          </cell>
          <cell r="BH244">
            <v>46.95010387</v>
          </cell>
          <cell r="BI244">
            <v>135.97215237999995</v>
          </cell>
          <cell r="BJ244">
            <v>137.58541423573803</v>
          </cell>
          <cell r="BK244">
            <v>145.1925853063965</v>
          </cell>
          <cell r="BL244">
            <v>150.57958206521008</v>
          </cell>
          <cell r="BM244">
            <v>156.13133434471629</v>
          </cell>
          <cell r="BN244">
            <v>167.040876027433</v>
          </cell>
          <cell r="BO244">
            <v>174.36964871000001</v>
          </cell>
          <cell r="BP244">
            <v>133.5200801661</v>
          </cell>
          <cell r="BQ244">
            <v>137.58541423573803</v>
          </cell>
          <cell r="BR244">
            <v>167.040876027433</v>
          </cell>
          <cell r="BS244">
            <v>186.70063441329162</v>
          </cell>
          <cell r="BU244">
            <v>-0.1840351063638398</v>
          </cell>
          <cell r="BV244">
            <v>-0.44350716006010937</v>
          </cell>
          <cell r="BW244">
            <v>-0.70803922578488376</v>
          </cell>
          <cell r="BX244">
            <v>-0.23426994804490486</v>
          </cell>
          <cell r="BY244">
            <v>1.5496654742918947E-2</v>
          </cell>
          <cell r="BZ244">
            <v>-0.56247616078124096</v>
          </cell>
          <cell r="CA244">
            <v>0.88941000597549169</v>
          </cell>
          <cell r="CB244">
            <v>3.0447360910663912E-2</v>
          </cell>
          <cell r="CD244">
            <v>-0.77900025158059294</v>
          </cell>
          <cell r="CE244">
            <v>-5.5548643286468913E-2</v>
          </cell>
          <cell r="CF244">
            <v>-0.23426994804490486</v>
          </cell>
          <cell r="CG244">
            <v>3.0447360910663912E-2</v>
          </cell>
          <cell r="CH244">
            <v>0.21408854968613289</v>
          </cell>
          <cell r="CI244">
            <v>0.11769429647046348</v>
          </cell>
        </row>
        <row r="246">
          <cell r="A246" t="str">
            <v>Exchange rate</v>
          </cell>
          <cell r="B246">
            <v>821.21000000000015</v>
          </cell>
          <cell r="C246">
            <v>820.47</v>
          </cell>
          <cell r="D246">
            <v>840.89999999999986</v>
          </cell>
          <cell r="E246">
            <v>829.32000000000016</v>
          </cell>
          <cell r="F246">
            <v>873.67</v>
          </cell>
          <cell r="G246">
            <v>876.89</v>
          </cell>
          <cell r="H246">
            <v>977.53999999999985</v>
          </cell>
          <cell r="I246">
            <v>986.74999999999989</v>
          </cell>
          <cell r="J246">
            <v>1048.6199999999999</v>
          </cell>
          <cell r="K246">
            <v>1070.0700000000002</v>
          </cell>
          <cell r="L246">
            <v>1032.29</v>
          </cell>
          <cell r="M246">
            <v>1003.9800000000001</v>
          </cell>
          <cell r="N246">
            <v>1051.7</v>
          </cell>
          <cell r="O246">
            <v>1079.4400000000003</v>
          </cell>
          <cell r="P246">
            <v>1060.0800000000002</v>
          </cell>
          <cell r="Q246">
            <v>1064.6400000000001</v>
          </cell>
          <cell r="R246">
            <v>1076.0700000000002</v>
          </cell>
          <cell r="S246">
            <v>1087.8599999999999</v>
          </cell>
          <cell r="T246">
            <v>1107.4400000000003</v>
          </cell>
          <cell r="U246">
            <v>1156.6099999999999</v>
          </cell>
          <cell r="V246">
            <v>1247.69</v>
          </cell>
          <cell r="W246">
            <v>1279.99</v>
          </cell>
          <cell r="X246">
            <v>1299.6199999999997</v>
          </cell>
          <cell r="Y246">
            <v>1287.1199999999999</v>
          </cell>
          <cell r="Z246">
            <v>1337.58</v>
          </cell>
          <cell r="AA246">
            <v>1341.72</v>
          </cell>
          <cell r="AB246">
            <v>1362.8700000000001</v>
          </cell>
          <cell r="AC246">
            <v>1364.0299999999997</v>
          </cell>
          <cell r="AD246">
            <v>1395.65</v>
          </cell>
          <cell r="AE246">
            <v>1375.5300000000002</v>
          </cell>
          <cell r="AF246">
            <v>1375.64</v>
          </cell>
          <cell r="AG246">
            <v>1429.57</v>
          </cell>
          <cell r="AH246">
            <v>1554.0899999999997</v>
          </cell>
          <cell r="AI246">
            <v>1584.02</v>
          </cell>
          <cell r="AJ246">
            <v>1548.3199999999997</v>
          </cell>
          <cell r="AK246">
            <v>1510.9899999999998</v>
          </cell>
          <cell r="AL246">
            <v>1589.2300000000002</v>
          </cell>
          <cell r="AM246">
            <v>1559.6800000000003</v>
          </cell>
          <cell r="AN246">
            <v>1532.94</v>
          </cell>
          <cell r="AO246">
            <v>1590.6799999999998</v>
          </cell>
          <cell r="AP246">
            <v>1675.9199999999998</v>
          </cell>
          <cell r="AQ246">
            <v>1735.8199999999997</v>
          </cell>
          <cell r="AR246">
            <v>1822.7000000000003</v>
          </cell>
          <cell r="AS246">
            <v>1929.62</v>
          </cell>
          <cell r="AT246">
            <v>2004.9700000000003</v>
          </cell>
          <cell r="AU246">
            <v>1959.2</v>
          </cell>
          <cell r="AV246">
            <v>1920.48</v>
          </cell>
          <cell r="AW246">
            <v>1872.1199999999997</v>
          </cell>
          <cell r="AX246">
            <v>1958.9100000000003</v>
          </cell>
          <cell r="AY246">
            <v>1945.38</v>
          </cell>
          <cell r="AZ246">
            <v>1954.0400000000004</v>
          </cell>
          <cell r="BA246">
            <v>1995.5600000000002</v>
          </cell>
          <cell r="BB246">
            <v>2102.8299999999995</v>
          </cell>
          <cell r="BC246">
            <v>2132.8200000000002</v>
          </cell>
          <cell r="BD246">
            <v>2162.7000000000003</v>
          </cell>
          <cell r="BE246">
            <v>2207.0000000000005</v>
          </cell>
          <cell r="BF246">
            <v>2222.37</v>
          </cell>
          <cell r="BG246">
            <v>1954.0400000000004</v>
          </cell>
          <cell r="BH246">
            <v>2132.8200000000002</v>
          </cell>
          <cell r="BI246">
            <v>2222.37</v>
          </cell>
          <cell r="BJ246">
            <v>2229.1799999999998</v>
          </cell>
          <cell r="BK246">
            <v>2229.1799999999994</v>
          </cell>
          <cell r="BL246">
            <v>2229.1799999999994</v>
          </cell>
          <cell r="BM246">
            <v>2229.1799999999994</v>
          </cell>
          <cell r="BN246">
            <v>2229.1799999999998</v>
          </cell>
          <cell r="BO246">
            <v>1510.9899999999998</v>
          </cell>
          <cell r="BP246">
            <v>1872.1199999999997</v>
          </cell>
          <cell r="BQ246">
            <v>2229.1799999999998</v>
          </cell>
          <cell r="BR246">
            <v>2229.1799999999998</v>
          </cell>
          <cell r="BS246">
            <v>2362.9299999999998</v>
          </cell>
          <cell r="BU246">
            <v>0.12478813092958241</v>
          </cell>
          <cell r="BV246">
            <v>0.26192812952098432</v>
          </cell>
          <cell r="BW246">
            <v>0.29012476754885541</v>
          </cell>
          <cell r="BX246">
            <v>0.2390022435621677</v>
          </cell>
          <cell r="BY246">
            <v>0.27470090153561144</v>
          </cell>
          <cell r="BZ246">
            <v>0.22871035015151375</v>
          </cell>
          <cell r="CA246">
            <v>0.10843055008304336</v>
          </cell>
          <cell r="CB246">
            <v>0.19072495352862018</v>
          </cell>
          <cell r="CD246">
            <v>0.28201757007111672</v>
          </cell>
          <cell r="CE246">
            <v>0.17393094660948472</v>
          </cell>
          <cell r="CF246">
            <v>0.2390022435621677</v>
          </cell>
          <cell r="CG246">
            <v>0.19072495352862018</v>
          </cell>
          <cell r="CH246">
            <v>0</v>
          </cell>
          <cell r="CI246">
            <v>5.9999641123641867E-2</v>
          </cell>
        </row>
        <row r="248">
          <cell r="A248" t="str">
            <v>Memorandum item:</v>
          </cell>
        </row>
        <row r="250">
          <cell r="A250" t="str">
            <v>Underlying credit to the private sector</v>
          </cell>
          <cell r="AK250">
            <v>55831.313955869999</v>
          </cell>
          <cell r="AL250">
            <v>56663.196861099997</v>
          </cell>
          <cell r="AM250">
            <v>56366.398484160003</v>
          </cell>
          <cell r="AN250">
            <v>56509.959507170002</v>
          </cell>
          <cell r="AO250">
            <v>56016.761904799998</v>
          </cell>
          <cell r="AP250">
            <v>56551.801809080011</v>
          </cell>
          <cell r="AQ250">
            <v>56932.400486370003</v>
          </cell>
          <cell r="AR250">
            <v>57341.951103969994</v>
          </cell>
          <cell r="AS250">
            <v>56835.062300509999</v>
          </cell>
          <cell r="AT250">
            <v>57493.043959510011</v>
          </cell>
          <cell r="AU250">
            <v>56994.001778250007</v>
          </cell>
          <cell r="AV250">
            <v>57900.891793170005</v>
          </cell>
          <cell r="AW250">
            <v>57763.514934632098</v>
          </cell>
          <cell r="AX250">
            <v>57059.367209139993</v>
          </cell>
          <cell r="AY250">
            <v>56336.401387679987</v>
          </cell>
          <cell r="AZ250">
            <v>56778.256179860007</v>
          </cell>
          <cell r="BA250">
            <v>57162.98726098999</v>
          </cell>
          <cell r="BB250">
            <v>57554.078322479996</v>
          </cell>
          <cell r="BC250">
            <v>57658.446333639993</v>
          </cell>
          <cell r="BD250">
            <v>57721.434453939997</v>
          </cell>
          <cell r="BE250">
            <v>57280.846507819988</v>
          </cell>
          <cell r="BF250">
            <v>58003.141083849994</v>
          </cell>
          <cell r="BG250">
            <v>56778.256179860007</v>
          </cell>
          <cell r="BH250">
            <v>57658.446333639993</v>
          </cell>
          <cell r="BI250">
            <v>58003.141083849994</v>
          </cell>
          <cell r="BJ250">
            <v>58887.58483199546</v>
          </cell>
          <cell r="BK250">
            <v>58635.954270714807</v>
          </cell>
          <cell r="BL250">
            <v>59180.587257523235</v>
          </cell>
          <cell r="BM250">
            <v>60153.791308429922</v>
          </cell>
          <cell r="BN250">
            <v>65150.622593634354</v>
          </cell>
          <cell r="BO250">
            <v>55831.313955869999</v>
          </cell>
          <cell r="BP250">
            <v>57763.514934632098</v>
          </cell>
          <cell r="BQ250">
            <v>57827.369731995466</v>
          </cell>
          <cell r="BR250">
            <v>64091.898398401754</v>
          </cell>
          <cell r="BS250">
            <v>73869.788866206218</v>
          </cell>
          <cell r="BU250" t="str">
            <v>n.d</v>
          </cell>
          <cell r="BV250" t="str">
            <v>n.d</v>
          </cell>
          <cell r="BW250" t="str">
            <v>n.d</v>
          </cell>
          <cell r="BX250">
            <v>3.4607836388900637E-2</v>
          </cell>
          <cell r="BY250">
            <v>4.7477767641288526E-3</v>
          </cell>
          <cell r="BZ250">
            <v>1.2752770673068792E-2</v>
          </cell>
          <cell r="CA250">
            <v>8.8723276627904468E-3</v>
          </cell>
          <cell r="CB250">
            <v>1.9459859716560057E-2</v>
          </cell>
          <cell r="CD250" t="str">
            <v>n.d</v>
          </cell>
          <cell r="CE250" t="str">
            <v>n.d</v>
          </cell>
          <cell r="CF250">
            <v>3.4607836388900637E-2</v>
          </cell>
          <cell r="CG250">
            <v>1.1054520736077933E-3</v>
          </cell>
          <cell r="CH250">
            <v>0.10833155122634208</v>
          </cell>
          <cell r="CI250">
            <v>0.15256047507009551</v>
          </cell>
        </row>
        <row r="251">
          <cell r="A251" t="str">
            <v>1.  Credit to private sector (reported)</v>
          </cell>
          <cell r="AK251">
            <v>51661.813955869999</v>
          </cell>
          <cell r="AL251">
            <v>52089.4968611</v>
          </cell>
          <cell r="AM251">
            <v>51631.998484160002</v>
          </cell>
          <cell r="AN251">
            <v>51485.559507170001</v>
          </cell>
          <cell r="AO251">
            <v>50988.661904799999</v>
          </cell>
          <cell r="AP251">
            <v>51308.501809080008</v>
          </cell>
          <cell r="AQ251">
            <v>51477.500486370001</v>
          </cell>
          <cell r="AR251">
            <v>51286.251103969997</v>
          </cell>
          <cell r="AS251">
            <v>50614.96230051</v>
          </cell>
          <cell r="AT251">
            <v>51134.143959510009</v>
          </cell>
          <cell r="AU251">
            <v>50540.001778250007</v>
          </cell>
          <cell r="AV251">
            <v>51409.491793170004</v>
          </cell>
          <cell r="AW251">
            <v>50531.614934632096</v>
          </cell>
          <cell r="AX251">
            <v>49529.267209139995</v>
          </cell>
          <cell r="AY251">
            <v>48539.101387679984</v>
          </cell>
          <cell r="AZ251">
            <v>47926.356179860006</v>
          </cell>
          <cell r="BA251">
            <v>48003.287260989993</v>
          </cell>
          <cell r="BB251">
            <v>47466.178322480002</v>
          </cell>
          <cell r="BC251">
            <v>47501.956333639995</v>
          </cell>
          <cell r="BD251">
            <v>47474.934453939997</v>
          </cell>
          <cell r="BE251">
            <v>46993.746507819989</v>
          </cell>
          <cell r="BF251">
            <v>47337.041083849996</v>
          </cell>
          <cell r="BG251">
            <v>47926.356179860006</v>
          </cell>
          <cell r="BH251">
            <v>47501.956333639995</v>
          </cell>
          <cell r="BI251">
            <v>47337.041083849996</v>
          </cell>
          <cell r="BJ251">
            <v>46742.08483199546</v>
          </cell>
          <cell r="BK251">
            <v>46490.454270714807</v>
          </cell>
          <cell r="BL251">
            <v>46235.087257523235</v>
          </cell>
          <cell r="BM251">
            <v>47208.291308429922</v>
          </cell>
          <cell r="BN251">
            <v>52205.122593634354</v>
          </cell>
          <cell r="BO251">
            <v>51661.813955869999</v>
          </cell>
          <cell r="BP251">
            <v>50531.614934632096</v>
          </cell>
          <cell r="BQ251">
            <v>46742.08483199546</v>
          </cell>
          <cell r="BR251">
            <v>52206.613498401748</v>
          </cell>
          <cell r="BS251">
            <v>61984.503966206212</v>
          </cell>
          <cell r="BU251" t="str">
            <v>n.d</v>
          </cell>
          <cell r="BV251" t="str">
            <v>n.d</v>
          </cell>
          <cell r="BW251" t="str">
            <v>n.d</v>
          </cell>
          <cell r="BX251">
            <v>-2.1876874517091638E-2</v>
          </cell>
          <cell r="BY251">
            <v>-6.9130128163690907E-2</v>
          </cell>
          <cell r="BZ251">
            <v>-7.7228772088159814E-2</v>
          </cell>
          <cell r="CA251">
            <v>-7.4257679539266541E-2</v>
          </cell>
          <cell r="CB251">
            <v>-7.4993251403874361E-2</v>
          </cell>
          <cell r="CD251" t="str">
            <v>n.d</v>
          </cell>
          <cell r="CE251" t="str">
            <v>n.d</v>
          </cell>
          <cell r="CF251">
            <v>-2.1876874517091638E-2</v>
          </cell>
          <cell r="CG251">
            <v>-7.4993251403874361E-2</v>
          </cell>
          <cell r="CH251">
            <v>0.1169081072452669</v>
          </cell>
          <cell r="CI251">
            <v>0.18729218029251804</v>
          </cell>
        </row>
        <row r="252">
          <cell r="A252" t="str">
            <v>2.  Credit that was written off because of fin. Restructuring</v>
          </cell>
          <cell r="AK252">
            <v>4169.5</v>
          </cell>
          <cell r="AL252">
            <v>4573.7</v>
          </cell>
          <cell r="AM252">
            <v>4734.3999999999996</v>
          </cell>
          <cell r="AN252">
            <v>5024.3999999999996</v>
          </cell>
          <cell r="AO252">
            <v>5028.1000000000004</v>
          </cell>
          <cell r="AP252">
            <v>5243.3</v>
          </cell>
          <cell r="AQ252">
            <v>5454.9</v>
          </cell>
          <cell r="AR252">
            <v>6055.7</v>
          </cell>
          <cell r="AS252">
            <v>6220.1</v>
          </cell>
          <cell r="AT252">
            <v>6358.9</v>
          </cell>
          <cell r="AU252">
            <v>6454</v>
          </cell>
          <cell r="AV252">
            <v>6491.4</v>
          </cell>
          <cell r="AW252">
            <v>7231.9</v>
          </cell>
          <cell r="AX252">
            <v>7530.1</v>
          </cell>
          <cell r="AY252">
            <v>7608.3</v>
          </cell>
          <cell r="AZ252">
            <v>7842.1</v>
          </cell>
          <cell r="BA252">
            <v>7735.5</v>
          </cell>
          <cell r="BB252">
            <v>8533.2000000000007</v>
          </cell>
          <cell r="BC252">
            <v>8549.99</v>
          </cell>
          <cell r="BD252">
            <v>8358.1</v>
          </cell>
          <cell r="BE252">
            <v>8411.9</v>
          </cell>
          <cell r="BF252">
            <v>8801</v>
          </cell>
          <cell r="BG252">
            <v>7842.1</v>
          </cell>
          <cell r="BH252">
            <v>8549.99</v>
          </cell>
          <cell r="BI252">
            <v>8801</v>
          </cell>
          <cell r="BJ252">
            <v>10266.1</v>
          </cell>
          <cell r="BK252">
            <v>10266.1</v>
          </cell>
          <cell r="BL252">
            <v>10266.1</v>
          </cell>
          <cell r="BM252">
            <v>10266.1</v>
          </cell>
          <cell r="BN252">
            <v>10266.1</v>
          </cell>
          <cell r="BO252">
            <v>4169.5</v>
          </cell>
          <cell r="BP252">
            <v>7231.9</v>
          </cell>
          <cell r="BQ252">
            <v>8920.59</v>
          </cell>
          <cell r="BR252">
            <v>8920.59</v>
          </cell>
          <cell r="BS252">
            <v>8920.59</v>
          </cell>
          <cell r="BU252" t="str">
            <v>n.d</v>
          </cell>
          <cell r="BV252" t="str">
            <v>n.d</v>
          </cell>
          <cell r="BW252" t="str">
            <v>n.d</v>
          </cell>
          <cell r="BX252">
            <v>0.73447655594195949</v>
          </cell>
          <cell r="BY252">
            <v>0.56080327999363133</v>
          </cell>
          <cell r="BZ252">
            <v>0.56739628590808278</v>
          </cell>
          <cell r="CA252">
            <v>0.38404441019673219</v>
          </cell>
          <cell r="CB252">
            <v>0.41955779255797254</v>
          </cell>
          <cell r="CD252" t="str">
            <v>n.d</v>
          </cell>
          <cell r="CE252" t="str">
            <v>n.d</v>
          </cell>
          <cell r="CF252" t="str">
            <v>n.d</v>
          </cell>
          <cell r="CG252">
            <v>0.23350571772286677</v>
          </cell>
          <cell r="CH252">
            <v>0</v>
          </cell>
          <cell r="CI252">
            <v>0</v>
          </cell>
        </row>
        <row r="253">
          <cell r="A253" t="str">
            <v>3.  Credit that was written off because of mortgage relief prog.</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189</v>
          </cell>
          <cell r="AZ253">
            <v>1009.8</v>
          </cell>
          <cell r="BA253">
            <v>1424.2</v>
          </cell>
          <cell r="BB253">
            <v>1554.7</v>
          </cell>
          <cell r="BC253">
            <v>1606.5</v>
          </cell>
          <cell r="BD253">
            <v>1888.4</v>
          </cell>
          <cell r="BE253">
            <v>1875.2</v>
          </cell>
          <cell r="BF253">
            <v>1865.1</v>
          </cell>
          <cell r="BG253">
            <v>1009.8</v>
          </cell>
          <cell r="BH253">
            <v>1606.5</v>
          </cell>
          <cell r="BI253">
            <v>1865.1</v>
          </cell>
          <cell r="BJ253">
            <v>1879.4</v>
          </cell>
          <cell r="BK253">
            <v>1879.4</v>
          </cell>
          <cell r="BL253">
            <v>2679.4</v>
          </cell>
          <cell r="BM253">
            <v>2679.4</v>
          </cell>
          <cell r="BN253">
            <v>2679.4</v>
          </cell>
          <cell r="BO253">
            <v>0</v>
          </cell>
          <cell r="BP253">
            <v>0</v>
          </cell>
          <cell r="BQ253">
            <v>2164.6949</v>
          </cell>
          <cell r="BR253">
            <v>2964.6949</v>
          </cell>
          <cell r="BS253">
            <v>2964.6949</v>
          </cell>
          <cell r="BU253" t="str">
            <v>n.d</v>
          </cell>
          <cell r="BV253" t="str">
            <v>n.d</v>
          </cell>
          <cell r="BW253" t="str">
            <v>n.d</v>
          </cell>
          <cell r="BX253" t="str">
            <v>n.d</v>
          </cell>
          <cell r="BY253" t="str">
            <v>n.d</v>
          </cell>
          <cell r="BZ253" t="str">
            <v>n.d</v>
          </cell>
          <cell r="CA253" t="str">
            <v>n.d</v>
          </cell>
          <cell r="CB253" t="str">
            <v>n.d</v>
          </cell>
          <cell r="CD253" t="str">
            <v>n.d</v>
          </cell>
          <cell r="CE253" t="str">
            <v>n.d</v>
          </cell>
          <cell r="CF253" t="str">
            <v>n.d</v>
          </cell>
          <cell r="CG253" t="str">
            <v>n.d</v>
          </cell>
          <cell r="CH253">
            <v>0.3695670923417429</v>
          </cell>
          <cell r="CI253">
            <v>0</v>
          </cell>
        </row>
        <row r="255">
          <cell r="A255" t="str">
            <v>Source:  Banco de la Republica and Fund staff estimates.</v>
          </cell>
        </row>
      </sheetData>
      <sheetData sheetId="11"/>
      <sheetData sheetId="12"/>
      <sheetData sheetId="13"/>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édito SPNF Sin inversiones"/>
      <sheetName val="Sheet1"/>
      <sheetName val="Crédito SPNF (fiscal)"/>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WTH"/>
      <sheetName val="ACTUAL GDP"/>
      <sheetName val="POPULATION"/>
      <sheetName val="GDP PER CAPITA"/>
      <sheetName val="ASIA TABLE"/>
      <sheetName val="gdp comparison"/>
      <sheetName val="GDPCAP"/>
      <sheetName val="POPU"/>
      <sheetName val="LTTABLE"/>
      <sheetName val="OLD ASIA"/>
      <sheetName val="go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 val="A"/>
      <sheetName val="Expenditure &amp; Saving"/>
      <sheetName val="Guinea Bissau_mdb"/>
      <sheetName val="Q6"/>
      <sheetName val="Q7"/>
      <sheetName val="Q5"/>
      <sheetName val="ASSUM"/>
      <sheetName val="Q1"/>
      <sheetName val="Q3"/>
      <sheetName val="Q2"/>
      <sheetName val="Q4"/>
      <sheetName val="BD"/>
      <sheetName val="Serie mensual"/>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ciado 1"/>
      <sheetName val="Detalles Op. Cred 3"/>
      <sheetName val="Hoja Cualitativa 2"/>
      <sheetName val="Proyecciones 4"/>
      <sheetName val="Check List"/>
      <sheetName val="Resumen Grafico del Rating"/>
      <sheetName val="MATRIZ"/>
      <sheetName val="Analisis de datos "/>
      <sheetName val="Riesgo Industria"/>
      <sheetName val="INFLACION"/>
      <sheetName val="Q6"/>
      <sheetName val="Q7"/>
      <sheetName val="Q2"/>
      <sheetName val="terms"/>
      <sheetName val="BD"/>
      <sheetName val="Serie mensual"/>
      <sheetName val="Codigos"/>
    </sheetNames>
    <sheetDataSet>
      <sheetData sheetId="0" refreshError="1">
        <row r="126">
          <cell r="E126">
            <v>-3591560</v>
          </cell>
          <cell r="F126">
            <v>-6000000</v>
          </cell>
        </row>
        <row r="153">
          <cell r="F153">
            <v>2489311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graf 1"/>
      <sheetName val="Current"/>
      <sheetName val="StRp_Tbl1"/>
      <sheetName val="SetUp_Sheet"/>
      <sheetName val="Data_check"/>
      <sheetName val="embi_day"/>
      <sheetName val="GenericIR"/>
      <sheetName val="Stfrprtables"/>
      <sheetName val="SPNF Acuerdo Incl. Int."/>
    </sheetNames>
    <definedNames>
      <definedName name="BFLD_DF"/>
      <definedName name="NTDD_RG"/>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MP2000"/>
      <sheetName val="RECIMP99"/>
      <sheetName val="RECIMP2000real"/>
      <sheetName val="MACROS"/>
      <sheetName val="RECIMP99real"/>
      <sheetName val="IPC"/>
      <sheetName val="Internet"/>
      <sheetName val="Control"/>
    </sheetNames>
    <sheetDataSet>
      <sheetData sheetId="0" refreshError="1">
        <row r="1">
          <cell r="B1" t="str">
            <v>(L:\Y\MENSUAL\RECIMP2000)</v>
          </cell>
          <cell r="D1" t="str">
            <v xml:space="preserve">                              *** Dirección Nacional de Investigaciones y Análisis Fiscal ***</v>
          </cell>
          <cell r="O1">
            <v>37075.568050925925</v>
          </cell>
          <cell r="W1" t="str">
            <v>(L:\Y\MENSUAL\RECIMP2000)                                                                    ***Dirección Nacional de Investigaciones y Análisis Fiscal***</v>
          </cell>
          <cell r="AI1">
            <v>37075.568050925925</v>
          </cell>
        </row>
        <row r="5">
          <cell r="B5" t="str">
            <v>RECURSOS TRIBUTARIOS AÑO 2000 (1)</v>
          </cell>
          <cell r="W5" t="str">
            <v>RECURSOS TRIBUTARIOS AÑO 2000 (1)</v>
          </cell>
        </row>
        <row r="6">
          <cell r="B6" t="str">
            <v>en millones de pesos</v>
          </cell>
          <cell r="W6" t="str">
            <v>en millones de pesos</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v>
          </cell>
          <cell r="O9" t="str">
            <v>Total</v>
          </cell>
          <cell r="Z9" t="str">
            <v>I TRIM</v>
          </cell>
          <cell r="AB9" t="str">
            <v>II TRIM</v>
          </cell>
          <cell r="AD9" t="str">
            <v>III TRIM</v>
          </cell>
          <cell r="AF9" t="str">
            <v>IV TRIM</v>
          </cell>
          <cell r="AI9" t="str">
            <v>TOTAL</v>
          </cell>
        </row>
        <row r="11">
          <cell r="B11" t="str">
            <v xml:space="preserve"> 1- DGI (Excl. Sist. Seg. Social)</v>
          </cell>
          <cell r="C11">
            <v>3004.35562046</v>
          </cell>
          <cell r="D11">
            <v>2814.9726569499999</v>
          </cell>
          <cell r="E11">
            <v>2915.9545127299998</v>
          </cell>
          <cell r="F11">
            <v>3106.5169631000003</v>
          </cell>
          <cell r="G11">
            <v>3484.9621809099999</v>
          </cell>
          <cell r="H11">
            <v>3922.3247189799995</v>
          </cell>
          <cell r="I11">
            <v>3062.8905909200002</v>
          </cell>
          <cell r="J11">
            <v>3343.8331704099996</v>
          </cell>
          <cell r="K11">
            <v>3070.4153010700002</v>
          </cell>
          <cell r="L11">
            <v>3162.6530284999999</v>
          </cell>
          <cell r="M11">
            <v>3075.7640632900002</v>
          </cell>
          <cell r="N11">
            <v>3131.0161508800002</v>
          </cell>
          <cell r="O11">
            <v>38095.658958199994</v>
          </cell>
          <cell r="W11" t="str">
            <v xml:space="preserve"> 1- DGI (Excl. Sist. Seg. Social)</v>
          </cell>
          <cell r="Z11">
            <v>8735.2827901399996</v>
          </cell>
          <cell r="AB11">
            <v>10513.80386299</v>
          </cell>
          <cell r="AD11">
            <v>9477.1390624000014</v>
          </cell>
          <cell r="AF11">
            <v>9369.4332426700003</v>
          </cell>
          <cell r="AI11">
            <v>38095.658958199994</v>
          </cell>
        </row>
        <row r="12">
          <cell r="B12">
            <v>38095.65625</v>
          </cell>
          <cell r="W12">
            <v>38095.65625</v>
          </cell>
        </row>
        <row r="13">
          <cell r="B13" t="str">
            <v xml:space="preserve"> Ganancias</v>
          </cell>
          <cell r="C13">
            <v>739.58327029999998</v>
          </cell>
          <cell r="D13">
            <v>706.74945939999998</v>
          </cell>
          <cell r="E13">
            <v>695.56865977999996</v>
          </cell>
          <cell r="F13">
            <v>774.00921158000006</v>
          </cell>
          <cell r="G13">
            <v>1189.20581367</v>
          </cell>
          <cell r="H13">
            <v>1361.56222252</v>
          </cell>
          <cell r="I13">
            <v>802.29480040999999</v>
          </cell>
          <cell r="J13">
            <v>900.35667937000005</v>
          </cell>
          <cell r="K13">
            <v>731.97161862999997</v>
          </cell>
          <cell r="L13">
            <v>860.50489604999996</v>
          </cell>
          <cell r="M13">
            <v>817.58624206000002</v>
          </cell>
          <cell r="N13">
            <v>875.75183126000002</v>
          </cell>
          <cell r="O13">
            <v>10455.144705030001</v>
          </cell>
          <cell r="W13" t="str">
            <v xml:space="preserve"> Ganancias</v>
          </cell>
          <cell r="Z13">
            <v>2141.90138948</v>
          </cell>
          <cell r="AB13">
            <v>3324.77724777</v>
          </cell>
          <cell r="AD13">
            <v>2434.6230984100002</v>
          </cell>
          <cell r="AF13">
            <v>2553.84296937</v>
          </cell>
          <cell r="AI13">
            <v>10455.144705030001</v>
          </cell>
        </row>
        <row r="14">
          <cell r="B14" t="str">
            <v xml:space="preserve"> IVA      </v>
          </cell>
          <cell r="C14">
            <v>1650.62823989</v>
          </cell>
          <cell r="D14">
            <v>1378.90537455</v>
          </cell>
          <cell r="E14">
            <v>1615.34146246</v>
          </cell>
          <cell r="F14">
            <v>1559.60285232</v>
          </cell>
          <cell r="G14">
            <v>1547.77815037</v>
          </cell>
          <cell r="H14">
            <v>1709.94685396</v>
          </cell>
          <cell r="I14">
            <v>1630.32382766</v>
          </cell>
          <cell r="J14">
            <v>1640.05486541</v>
          </cell>
          <cell r="K14">
            <v>1666.9294999399999</v>
          </cell>
          <cell r="L14">
            <v>1508.3728451699999</v>
          </cell>
          <cell r="M14">
            <v>1557.9095529000001</v>
          </cell>
          <cell r="N14">
            <v>1542.7499218400001</v>
          </cell>
          <cell r="O14">
            <v>19008.543446470001</v>
          </cell>
          <cell r="W14" t="str">
            <v xml:space="preserve"> IVA      </v>
          </cell>
          <cell r="Z14">
            <v>4644.8750768999998</v>
          </cell>
          <cell r="AB14">
            <v>4817.3278566500003</v>
          </cell>
          <cell r="AD14">
            <v>4937.3081930099997</v>
          </cell>
          <cell r="AF14">
            <v>4609.0323199100003</v>
          </cell>
          <cell r="AI14">
            <v>19008.543446470001</v>
          </cell>
        </row>
        <row r="15">
          <cell r="B15" t="str">
            <v xml:space="preserve"> Reintegros (-)         </v>
          </cell>
          <cell r="C15">
            <v>34.375483090000003</v>
          </cell>
          <cell r="D15">
            <v>42.390375830000004</v>
          </cell>
          <cell r="E15">
            <v>65.263212159999995</v>
          </cell>
          <cell r="F15">
            <v>43.302492770000001</v>
          </cell>
          <cell r="G15">
            <v>52.377686539999999</v>
          </cell>
          <cell r="H15">
            <v>50.365551660000001</v>
          </cell>
          <cell r="I15">
            <v>45.44892454</v>
          </cell>
          <cell r="J15">
            <v>52.965958430000001</v>
          </cell>
          <cell r="K15">
            <v>54.016320759999999</v>
          </cell>
          <cell r="L15">
            <v>49.451572609999999</v>
          </cell>
          <cell r="M15">
            <v>48.272943949999998</v>
          </cell>
          <cell r="N15">
            <v>44.427730930000003</v>
          </cell>
          <cell r="O15">
            <v>582.65825327000005</v>
          </cell>
          <cell r="W15" t="str">
            <v xml:space="preserve"> Reintegros (-)         </v>
          </cell>
          <cell r="Z15">
            <v>142.02907107999999</v>
          </cell>
          <cell r="AB15">
            <v>146.04573096999999</v>
          </cell>
          <cell r="AD15">
            <v>152.43120372999999</v>
          </cell>
          <cell r="AF15">
            <v>142.15224749000001</v>
          </cell>
          <cell r="AI15">
            <v>582.65825327000005</v>
          </cell>
        </row>
        <row r="16">
          <cell r="B16" t="str">
            <v xml:space="preserve"> Internos coparticipados</v>
          </cell>
          <cell r="C16">
            <v>179.07205904</v>
          </cell>
          <cell r="D16">
            <v>90.034120560000005</v>
          </cell>
          <cell r="E16">
            <v>119.19461062000001</v>
          </cell>
          <cell r="F16">
            <v>130.76697214000001</v>
          </cell>
          <cell r="G16">
            <v>111.36492575</v>
          </cell>
          <cell r="H16">
            <v>115.04021942999999</v>
          </cell>
          <cell r="I16">
            <v>125.51845983</v>
          </cell>
          <cell r="J16">
            <v>129.02651929000001</v>
          </cell>
          <cell r="K16">
            <v>124.53442699999999</v>
          </cell>
          <cell r="L16">
            <v>149.13235735999999</v>
          </cell>
          <cell r="M16">
            <v>116.3855875</v>
          </cell>
          <cell r="N16">
            <v>138.36836915999999</v>
          </cell>
          <cell r="O16">
            <v>1528.4386276799999</v>
          </cell>
          <cell r="W16" t="str">
            <v xml:space="preserve"> Internos coparticipados</v>
          </cell>
          <cell r="Z16">
            <v>388.30079022000001</v>
          </cell>
          <cell r="AB16">
            <v>357.17211731999998</v>
          </cell>
          <cell r="AD16">
            <v>379.07940611999999</v>
          </cell>
          <cell r="AF16">
            <v>403.88631401999999</v>
          </cell>
          <cell r="AI16">
            <v>1528.4386276799999</v>
          </cell>
        </row>
        <row r="17">
          <cell r="B17" t="str">
            <v xml:space="preserve"> Premios de juegos</v>
          </cell>
          <cell r="C17">
            <v>8.3074518800000003</v>
          </cell>
          <cell r="D17">
            <v>7.3790377500000002</v>
          </cell>
          <cell r="E17">
            <v>13.421217909999999</v>
          </cell>
          <cell r="F17">
            <v>3.96073114</v>
          </cell>
          <cell r="G17">
            <v>5.8679885699999996</v>
          </cell>
          <cell r="H17">
            <v>3.9706233399999999</v>
          </cell>
          <cell r="I17">
            <v>2.9380738100000001</v>
          </cell>
          <cell r="J17">
            <v>9.1042980300000007</v>
          </cell>
          <cell r="K17">
            <v>3.2397916699999998</v>
          </cell>
          <cell r="L17">
            <v>11.730542270000001</v>
          </cell>
          <cell r="M17">
            <v>7.3749810699999996</v>
          </cell>
          <cell r="N17">
            <v>5.0310916299999997</v>
          </cell>
          <cell r="O17">
            <v>82.325829070000026</v>
          </cell>
          <cell r="W17" t="str">
            <v xml:space="preserve"> Premios de juegos</v>
          </cell>
          <cell r="Z17">
            <v>29.10770754</v>
          </cell>
          <cell r="AB17">
            <v>13.799343049999999</v>
          </cell>
          <cell r="AD17">
            <v>15.28216351</v>
          </cell>
          <cell r="AF17">
            <v>24.13661497</v>
          </cell>
          <cell r="AI17">
            <v>82.325829070000026</v>
          </cell>
        </row>
        <row r="18">
          <cell r="B18" t="str">
            <v xml:space="preserve"> Transferencias de inmuebles</v>
          </cell>
          <cell r="C18">
            <v>5.8248477999999997</v>
          </cell>
          <cell r="D18">
            <v>2.7666681999999998</v>
          </cell>
          <cell r="E18">
            <v>3.9194865499999998</v>
          </cell>
          <cell r="F18">
            <v>4.5092357300000003</v>
          </cell>
          <cell r="G18">
            <v>3.92812553</v>
          </cell>
          <cell r="H18">
            <v>4.6492902899999997</v>
          </cell>
          <cell r="I18">
            <v>4.9037592999999999</v>
          </cell>
          <cell r="J18">
            <v>4.5580742299999999</v>
          </cell>
          <cell r="K18">
            <v>5.14943171</v>
          </cell>
          <cell r="L18">
            <v>4.73468497</v>
          </cell>
          <cell r="M18">
            <v>4.53949304</v>
          </cell>
          <cell r="N18">
            <v>4.9120901300000002</v>
          </cell>
          <cell r="O18">
            <v>54.395187479999997</v>
          </cell>
          <cell r="W18" t="str">
            <v xml:space="preserve"> Transferencias de inmuebles</v>
          </cell>
          <cell r="Z18">
            <v>12.511002549999999</v>
          </cell>
          <cell r="AB18">
            <v>13.086651549999999</v>
          </cell>
          <cell r="AD18">
            <v>14.61126524</v>
          </cell>
          <cell r="AF18">
            <v>14.186268139999999</v>
          </cell>
          <cell r="AI18">
            <v>54.395187479999997</v>
          </cell>
        </row>
        <row r="19">
          <cell r="B19" t="str">
            <v xml:space="preserve"> Ganancia mínima presunta</v>
          </cell>
          <cell r="C19">
            <v>48.328661369999999</v>
          </cell>
          <cell r="D19">
            <v>50.46043126</v>
          </cell>
          <cell r="E19">
            <v>46.924793680000001</v>
          </cell>
          <cell r="F19">
            <v>48.187196270000001</v>
          </cell>
          <cell r="G19">
            <v>55.27855581</v>
          </cell>
          <cell r="H19">
            <v>48.411299769999999</v>
          </cell>
          <cell r="I19">
            <v>44.940106540000002</v>
          </cell>
          <cell r="J19">
            <v>47.56057569</v>
          </cell>
          <cell r="K19">
            <v>45.678188509999998</v>
          </cell>
          <cell r="L19">
            <v>49.201580100000001</v>
          </cell>
          <cell r="M19">
            <v>51.195835879999997</v>
          </cell>
          <cell r="N19">
            <v>63.967491780000003</v>
          </cell>
          <cell r="O19">
            <v>600.13471665999998</v>
          </cell>
          <cell r="W19" t="str">
            <v xml:space="preserve"> Ganancia mínima presunta</v>
          </cell>
          <cell r="Z19">
            <v>145.71388630999999</v>
          </cell>
          <cell r="AB19">
            <v>151.87705184999999</v>
          </cell>
          <cell r="AD19">
            <v>138.17887073999998</v>
          </cell>
          <cell r="AF19">
            <v>164.36490775999999</v>
          </cell>
          <cell r="AI19">
            <v>600.13471665999998</v>
          </cell>
        </row>
        <row r="20">
          <cell r="B20" t="str">
            <v xml:space="preserve"> Intereses pagados</v>
          </cell>
          <cell r="C20">
            <v>61.670701989999998</v>
          </cell>
          <cell r="D20">
            <v>69.487651799999995</v>
          </cell>
          <cell r="E20">
            <v>90.255332280000005</v>
          </cell>
          <cell r="F20">
            <v>73.565844100000007</v>
          </cell>
          <cell r="G20">
            <v>74.616551110000003</v>
          </cell>
          <cell r="H20">
            <v>73.776994950000002</v>
          </cell>
          <cell r="I20">
            <v>66.131774809999996</v>
          </cell>
          <cell r="J20">
            <v>70.950321259999996</v>
          </cell>
          <cell r="K20">
            <v>72.34000159</v>
          </cell>
          <cell r="L20">
            <v>61.447339560000003</v>
          </cell>
          <cell r="M20">
            <v>79.264818820000002</v>
          </cell>
          <cell r="N20">
            <v>61.60634718</v>
          </cell>
          <cell r="O20">
            <v>855.11367945000006</v>
          </cell>
          <cell r="W20" t="str">
            <v xml:space="preserve"> Intereses pagados</v>
          </cell>
          <cell r="Z20">
            <v>221.41368606999998</v>
          </cell>
          <cell r="AB20">
            <v>221.95939016</v>
          </cell>
          <cell r="AD20">
            <v>209.42209765999996</v>
          </cell>
          <cell r="AF20">
            <v>202.31850556000001</v>
          </cell>
          <cell r="AI20">
            <v>855.11367945000006</v>
          </cell>
        </row>
        <row r="21">
          <cell r="B21" t="str">
            <v xml:space="preserve"> Otros coparticipados</v>
          </cell>
          <cell r="C21">
            <v>4.472611044999999</v>
          </cell>
          <cell r="D21">
            <v>5.4823581399999997</v>
          </cell>
          <cell r="E21">
            <v>7.4667636700000006</v>
          </cell>
          <cell r="F21">
            <v>43.482764330000002</v>
          </cell>
          <cell r="G21">
            <v>31.007893679999999</v>
          </cell>
          <cell r="H21">
            <v>29.58259164</v>
          </cell>
          <cell r="I21">
            <v>27.317464469999997</v>
          </cell>
          <cell r="J21">
            <v>25.703203070000001</v>
          </cell>
          <cell r="K21">
            <v>24.304069115000001</v>
          </cell>
          <cell r="L21">
            <v>15.244486774999999</v>
          </cell>
          <cell r="M21">
            <v>6.2438350049999984</v>
          </cell>
          <cell r="N21">
            <v>6.5602509500000004</v>
          </cell>
          <cell r="O21">
            <v>226.86829189000002</v>
          </cell>
          <cell r="W21" t="str">
            <v xml:space="preserve"> Otros coparticipados</v>
          </cell>
          <cell r="Z21">
            <v>17.421732855000002</v>
          </cell>
          <cell r="AB21">
            <v>104.07324965000001</v>
          </cell>
          <cell r="AD21">
            <v>77.324736654999995</v>
          </cell>
          <cell r="AF21">
            <v>28.048572729999997</v>
          </cell>
          <cell r="AI21">
            <v>226.86829189000002</v>
          </cell>
        </row>
        <row r="22">
          <cell r="B22" t="str">
            <v xml:space="preserve"> Sellos</v>
          </cell>
          <cell r="C22">
            <v>4.2385405599999997</v>
          </cell>
          <cell r="D22">
            <v>3.07973981</v>
          </cell>
          <cell r="E22">
            <v>3.2038001899999999</v>
          </cell>
          <cell r="F22">
            <v>5.0117201900000001</v>
          </cell>
          <cell r="G22">
            <v>3.0553590599999998</v>
          </cell>
          <cell r="H22">
            <v>3.7276558400000002</v>
          </cell>
          <cell r="I22">
            <v>3.757015</v>
          </cell>
          <cell r="J22">
            <v>3.6543839999999999</v>
          </cell>
          <cell r="K22">
            <v>3.6654490800000001</v>
          </cell>
          <cell r="L22">
            <v>4.0963803099999998</v>
          </cell>
          <cell r="M22">
            <v>3.75743464</v>
          </cell>
          <cell r="N22">
            <v>4.6633258499999997</v>
          </cell>
          <cell r="O22">
            <v>45.91080453</v>
          </cell>
          <cell r="W22" t="str">
            <v xml:space="preserve"> Sellos</v>
          </cell>
          <cell r="Z22">
            <v>10.522080559999999</v>
          </cell>
          <cell r="AB22">
            <v>11.79473509</v>
          </cell>
          <cell r="AD22">
            <v>11.07684808</v>
          </cell>
          <cell r="AF22">
            <v>12.5171408</v>
          </cell>
          <cell r="AI22">
            <v>45.91080453</v>
          </cell>
        </row>
        <row r="23">
          <cell r="B23" t="str">
            <v xml:space="preserve"> Bienes personales</v>
          </cell>
          <cell r="C23">
            <v>9.8937066799999993</v>
          </cell>
          <cell r="D23">
            <v>88.591603770000006</v>
          </cell>
          <cell r="E23">
            <v>10.61355041</v>
          </cell>
          <cell r="F23">
            <v>78.958612689999995</v>
          </cell>
          <cell r="G23">
            <v>89.637525940000003</v>
          </cell>
          <cell r="H23">
            <v>181.43691498999999</v>
          </cell>
          <cell r="I23">
            <v>42.796177059999998</v>
          </cell>
          <cell r="J23">
            <v>168.92251246999999</v>
          </cell>
          <cell r="K23">
            <v>36.550239189999999</v>
          </cell>
          <cell r="L23">
            <v>159.86869551000001</v>
          </cell>
          <cell r="M23">
            <v>12.39481149</v>
          </cell>
          <cell r="N23">
            <v>144.56633934999999</v>
          </cell>
          <cell r="O23">
            <v>1024.2306895500001</v>
          </cell>
          <cell r="W23" t="str">
            <v xml:space="preserve"> Bienes personales</v>
          </cell>
          <cell r="Z23">
            <v>109.09886086</v>
          </cell>
          <cell r="AB23">
            <v>350.03305361999998</v>
          </cell>
          <cell r="AD23">
            <v>248.26892871999996</v>
          </cell>
          <cell r="AF23">
            <v>316.82984635000003</v>
          </cell>
          <cell r="AI23">
            <v>1024.2306895500001</v>
          </cell>
        </row>
        <row r="24">
          <cell r="B24" t="str">
            <v xml:space="preserve"> Combustibles - Naftas</v>
          </cell>
          <cell r="C24">
            <v>161.08620055</v>
          </cell>
          <cell r="D24">
            <v>198.91721423000001</v>
          </cell>
          <cell r="E24">
            <v>181.19423008000001</v>
          </cell>
          <cell r="F24">
            <v>199.01151286000001</v>
          </cell>
          <cell r="G24">
            <v>162.26889066999999</v>
          </cell>
          <cell r="H24">
            <v>178.05847804999999</v>
          </cell>
          <cell r="I24">
            <v>171.1529386</v>
          </cell>
          <cell r="J24">
            <v>172.23299399999999</v>
          </cell>
          <cell r="K24">
            <v>198.70516501</v>
          </cell>
          <cell r="L24">
            <v>172.19112138</v>
          </cell>
          <cell r="M24">
            <v>161.89207263</v>
          </cell>
          <cell r="N24">
            <v>196.91746465</v>
          </cell>
          <cell r="O24">
            <v>2153.6282827099999</v>
          </cell>
          <cell r="W24" t="str">
            <v xml:space="preserve"> Combustibles - Naftas</v>
          </cell>
          <cell r="Z24">
            <v>541.19764486000008</v>
          </cell>
          <cell r="AB24">
            <v>539.33888158000002</v>
          </cell>
          <cell r="AD24">
            <v>542.09109761000002</v>
          </cell>
          <cell r="AF24">
            <v>531.00065866</v>
          </cell>
          <cell r="AI24">
            <v>2153.6282827099999</v>
          </cell>
        </row>
        <row r="25">
          <cell r="B25" t="str">
            <v xml:space="preserve"> Combustibles - Otros</v>
          </cell>
          <cell r="C25">
            <v>57.943985990000002</v>
          </cell>
          <cell r="D25">
            <v>108.13994775</v>
          </cell>
          <cell r="E25">
            <v>78.50298823</v>
          </cell>
          <cell r="F25">
            <v>114.94172248</v>
          </cell>
          <cell r="G25">
            <v>103.59138236</v>
          </cell>
          <cell r="H25">
            <v>120.51085275</v>
          </cell>
          <cell r="I25">
            <v>117.70394214</v>
          </cell>
          <cell r="J25">
            <v>125.66344869</v>
          </cell>
          <cell r="K25">
            <v>124.2856659</v>
          </cell>
          <cell r="L25">
            <v>105.76861823</v>
          </cell>
          <cell r="M25">
            <v>89.761765850000003</v>
          </cell>
          <cell r="N25">
            <v>177.77194155000001</v>
          </cell>
          <cell r="O25">
            <v>1324.5862619200002</v>
          </cell>
          <cell r="W25" t="str">
            <v xml:space="preserve"> Combustibles - Otros</v>
          </cell>
          <cell r="Z25">
            <v>244.58692197000002</v>
          </cell>
          <cell r="AB25">
            <v>339.04395758999999</v>
          </cell>
          <cell r="AD25">
            <v>367.65305673</v>
          </cell>
          <cell r="AF25">
            <v>373.30232563000004</v>
          </cell>
          <cell r="AI25">
            <v>1324.5862619200002</v>
          </cell>
        </row>
        <row r="26">
          <cell r="B26" t="str">
            <v xml:space="preserve"> Internos seguros</v>
          </cell>
          <cell r="C26">
            <v>20.21731638</v>
          </cell>
          <cell r="D26">
            <v>16.081749380000002</v>
          </cell>
          <cell r="E26">
            <v>19.348256450000001</v>
          </cell>
          <cell r="F26">
            <v>18.857126189999999</v>
          </cell>
          <cell r="G26">
            <v>17.747108350000001</v>
          </cell>
          <cell r="H26">
            <v>19.202763480000002</v>
          </cell>
          <cell r="I26">
            <v>19.98766221</v>
          </cell>
          <cell r="J26">
            <v>13.434946760000001</v>
          </cell>
          <cell r="K26">
            <v>13.54160345</v>
          </cell>
          <cell r="L26">
            <v>12.053553409999999</v>
          </cell>
          <cell r="M26">
            <v>12.21598339</v>
          </cell>
          <cell r="N26">
            <v>11.41717427</v>
          </cell>
          <cell r="O26">
            <v>194.10524372</v>
          </cell>
          <cell r="W26" t="str">
            <v xml:space="preserve"> Internos seguros</v>
          </cell>
          <cell r="Z26">
            <v>55.647322210000006</v>
          </cell>
          <cell r="AB26">
            <v>55.806998020000002</v>
          </cell>
          <cell r="AD26">
            <v>46.964212419999996</v>
          </cell>
          <cell r="AF26">
            <v>35.686711070000001</v>
          </cell>
          <cell r="AI26">
            <v>194.10524372</v>
          </cell>
        </row>
        <row r="27">
          <cell r="B27" t="str">
            <v xml:space="preserve"> Internos automotores gasoleros</v>
          </cell>
          <cell r="C27">
            <v>0.48647382</v>
          </cell>
          <cell r="D27">
            <v>1.5206390299999999</v>
          </cell>
          <cell r="E27">
            <v>1.77474599</v>
          </cell>
          <cell r="F27">
            <v>1.4370073699999999</v>
          </cell>
          <cell r="G27">
            <v>1.5874652600000001</v>
          </cell>
          <cell r="H27">
            <v>1.64610218</v>
          </cell>
          <cell r="I27">
            <v>1.76739522</v>
          </cell>
          <cell r="J27">
            <v>1.27711756</v>
          </cell>
          <cell r="K27">
            <v>1.0497299499999999</v>
          </cell>
          <cell r="L27">
            <v>1.05556206</v>
          </cell>
          <cell r="M27">
            <v>0.99150769000000005</v>
          </cell>
          <cell r="N27">
            <v>1.0104833499999999</v>
          </cell>
          <cell r="O27">
            <v>15.604229480000001</v>
          </cell>
          <cell r="W27" t="str">
            <v xml:space="preserve"> Internos automotores gasoleros</v>
          </cell>
          <cell r="Z27">
            <v>3.7818588399999999</v>
          </cell>
          <cell r="AB27">
            <v>4.6705748099999997</v>
          </cell>
          <cell r="AD27">
            <v>4.0942427299999995</v>
          </cell>
          <cell r="AF27">
            <v>3.0575530999999998</v>
          </cell>
          <cell r="AI27">
            <v>15.604229480000001</v>
          </cell>
        </row>
        <row r="28">
          <cell r="B28" t="str">
            <v xml:space="preserve"> Adicional s/cigarrillos</v>
          </cell>
          <cell r="C28">
            <v>31.0468391</v>
          </cell>
          <cell r="D28">
            <v>49.270084539999999</v>
          </cell>
          <cell r="E28">
            <v>40.197968080000003</v>
          </cell>
          <cell r="F28">
            <v>50.831705669999998</v>
          </cell>
          <cell r="G28">
            <v>57.176789579999998</v>
          </cell>
          <cell r="H28">
            <v>47.571928800000002</v>
          </cell>
          <cell r="I28">
            <v>41.448262579999998</v>
          </cell>
          <cell r="J28">
            <v>39.396092439999997</v>
          </cell>
          <cell r="K28">
            <v>28.85015701</v>
          </cell>
          <cell r="L28">
            <v>56.198981860000004</v>
          </cell>
          <cell r="M28">
            <v>18.664029419999999</v>
          </cell>
          <cell r="N28">
            <v>26.601916150000001</v>
          </cell>
          <cell r="O28">
            <v>487.25475523000006</v>
          </cell>
          <cell r="W28" t="str">
            <v xml:space="preserve"> Adicional s/cigarrillos</v>
          </cell>
          <cell r="Z28">
            <v>120.51489172000001</v>
          </cell>
          <cell r="AB28">
            <v>155.58042405</v>
          </cell>
          <cell r="AD28">
            <v>109.69451203</v>
          </cell>
          <cell r="AF28">
            <v>101.46492742999999</v>
          </cell>
          <cell r="AI28">
            <v>487.25475523000006</v>
          </cell>
        </row>
        <row r="29">
          <cell r="B29" t="str">
            <v xml:space="preserve"> Radiodifusión p/TV, AM y FM</v>
          </cell>
          <cell r="C29">
            <v>12.712900080000001</v>
          </cell>
          <cell r="D29">
            <v>11.167656600000001</v>
          </cell>
          <cell r="E29">
            <v>10.493060120000001</v>
          </cell>
          <cell r="F29">
            <v>9.8155588100000006</v>
          </cell>
          <cell r="G29">
            <v>11.3368614</v>
          </cell>
          <cell r="H29">
            <v>12.39062038</v>
          </cell>
          <cell r="I29">
            <v>10.71955571</v>
          </cell>
          <cell r="J29">
            <v>12.46459458</v>
          </cell>
          <cell r="K29">
            <v>13.997419600000001</v>
          </cell>
          <cell r="L29">
            <v>12.75518076</v>
          </cell>
          <cell r="M29">
            <v>11.01541746</v>
          </cell>
          <cell r="N29">
            <v>9.6467378799999999</v>
          </cell>
          <cell r="O29">
            <v>138.51556337999997</v>
          </cell>
          <cell r="W29" t="str">
            <v xml:space="preserve"> Radiodifusión p/TV, AM y FM</v>
          </cell>
          <cell r="Z29">
            <v>34.373616800000001</v>
          </cell>
          <cell r="AB29">
            <v>33.543040590000004</v>
          </cell>
          <cell r="AD29">
            <v>37.181569889999999</v>
          </cell>
          <cell r="AF29">
            <v>33.4173361</v>
          </cell>
          <cell r="AI29">
            <v>138.51556337999997</v>
          </cell>
        </row>
        <row r="30">
          <cell r="B30" t="str">
            <v xml:space="preserve"> Otros impuestos (2)</v>
          </cell>
          <cell r="C30">
            <v>43.217297075000005</v>
          </cell>
          <cell r="D30">
            <v>69.329296009999993</v>
          </cell>
          <cell r="E30">
            <v>43.796798389999992</v>
          </cell>
          <cell r="F30">
            <v>32.869682000000005</v>
          </cell>
          <cell r="G30">
            <v>71.890480339999996</v>
          </cell>
          <cell r="H30">
            <v>61.204858270000003</v>
          </cell>
          <cell r="I30">
            <v>-5.3616998900000041</v>
          </cell>
          <cell r="J30">
            <v>32.438501989999999</v>
          </cell>
          <cell r="K30">
            <v>29.639164474999994</v>
          </cell>
          <cell r="L30">
            <v>27.747775335</v>
          </cell>
          <cell r="M30">
            <v>172.84363839500003</v>
          </cell>
          <cell r="N30">
            <v>-96.098895170000006</v>
          </cell>
          <cell r="O30">
            <v>483.51689722000003</v>
          </cell>
          <cell r="W30" t="str">
            <v xml:space="preserve"> Otros impuestos (2)</v>
          </cell>
          <cell r="Z30">
            <v>156.34339147499998</v>
          </cell>
          <cell r="AB30">
            <v>165.96502061000001</v>
          </cell>
          <cell r="AD30">
            <v>56.715966574999989</v>
          </cell>
          <cell r="AF30">
            <v>104.49251856000002</v>
          </cell>
          <cell r="AI30">
            <v>483.51689722000003</v>
          </cell>
        </row>
        <row r="31">
          <cell r="B31">
            <v>483.516845703125</v>
          </cell>
          <cell r="W31">
            <v>483.516845703125</v>
          </cell>
        </row>
        <row r="32">
          <cell r="B32" t="str">
            <v xml:space="preserve"> 2-SISTEMA DE SEG. SOCIAL</v>
          </cell>
          <cell r="C32">
            <v>938.32449601000008</v>
          </cell>
          <cell r="D32">
            <v>767.28533749999997</v>
          </cell>
          <cell r="E32">
            <v>718.43319212999995</v>
          </cell>
          <cell r="F32">
            <v>633.06947424999998</v>
          </cell>
          <cell r="G32">
            <v>673.81614559000002</v>
          </cell>
          <cell r="H32">
            <v>729.17981451000014</v>
          </cell>
          <cell r="I32">
            <v>994.22189930000002</v>
          </cell>
          <cell r="J32">
            <v>690.44983873000001</v>
          </cell>
          <cell r="K32">
            <v>835.02717342000005</v>
          </cell>
          <cell r="L32">
            <v>687.24001499999986</v>
          </cell>
          <cell r="M32">
            <v>674.7644463900001</v>
          </cell>
          <cell r="N32">
            <v>656.63556430999984</v>
          </cell>
          <cell r="O32">
            <v>8998.4473971399984</v>
          </cell>
          <cell r="W32" t="str">
            <v xml:space="preserve"> 2-SISTEMA DE SEG. SOCIAL</v>
          </cell>
          <cell r="Z32">
            <v>2424.04302564</v>
          </cell>
          <cell r="AB32">
            <v>2036.06543435</v>
          </cell>
          <cell r="AD32">
            <v>2519.6989114500002</v>
          </cell>
          <cell r="AF32">
            <v>2018.6400256999998</v>
          </cell>
          <cell r="AI32">
            <v>8998.4473971399984</v>
          </cell>
        </row>
        <row r="33">
          <cell r="B33">
            <v>8998.4453125</v>
          </cell>
          <cell r="W33">
            <v>8998.4453125</v>
          </cell>
        </row>
        <row r="34">
          <cell r="B34" t="str">
            <v xml:space="preserve"> Aportes personales</v>
          </cell>
          <cell r="C34">
            <v>682.54027644999996</v>
          </cell>
          <cell r="D34">
            <v>498.53416283000001</v>
          </cell>
          <cell r="E34">
            <v>506.96449698999999</v>
          </cell>
          <cell r="F34">
            <v>488.30187100000001</v>
          </cell>
          <cell r="G34">
            <v>488.38504023000002</v>
          </cell>
          <cell r="H34">
            <v>498.5382343</v>
          </cell>
          <cell r="I34">
            <v>690.12477703000002</v>
          </cell>
          <cell r="J34">
            <v>495.47432319000001</v>
          </cell>
          <cell r="K34">
            <v>476.98377876000001</v>
          </cell>
          <cell r="L34">
            <v>482.39509704</v>
          </cell>
          <cell r="M34">
            <v>464.83513483000002</v>
          </cell>
          <cell r="N34">
            <v>487.21864364999999</v>
          </cell>
          <cell r="O34">
            <v>6260.2958362999998</v>
          </cell>
          <cell r="W34" t="str">
            <v xml:space="preserve"> Aportes personales</v>
          </cell>
          <cell r="Z34">
            <v>1688.03893627</v>
          </cell>
          <cell r="AB34">
            <v>1475.2251455300002</v>
          </cell>
          <cell r="AD34">
            <v>1662.58287898</v>
          </cell>
          <cell r="AF34">
            <v>1434.44887552</v>
          </cell>
          <cell r="AI34">
            <v>6260.2958362999998</v>
          </cell>
        </row>
        <row r="35">
          <cell r="B35" t="str">
            <v xml:space="preserve"> Contribuciones patronales</v>
          </cell>
          <cell r="C35">
            <v>719.66047518000005</v>
          </cell>
          <cell r="D35">
            <v>528.03720135000003</v>
          </cell>
          <cell r="E35">
            <v>495.46339302000001</v>
          </cell>
          <cell r="F35">
            <v>466.05584918</v>
          </cell>
          <cell r="G35">
            <v>498.62122970000001</v>
          </cell>
          <cell r="H35">
            <v>538.43755624999994</v>
          </cell>
          <cell r="I35">
            <v>757.93033082999989</v>
          </cell>
          <cell r="J35">
            <v>510.89589238000002</v>
          </cell>
          <cell r="K35">
            <v>518.11854061999998</v>
          </cell>
          <cell r="L35">
            <v>518.36408521999999</v>
          </cell>
          <cell r="M35">
            <v>472.73319951000002</v>
          </cell>
          <cell r="N35">
            <v>502.50508524999998</v>
          </cell>
          <cell r="O35">
            <v>6526.8228384900003</v>
          </cell>
          <cell r="W35" t="str">
            <v xml:space="preserve"> Contribuciones patronales</v>
          </cell>
          <cell r="Z35">
            <v>1743.1610695500001</v>
          </cell>
          <cell r="AB35">
            <v>1503.1146351299999</v>
          </cell>
          <cell r="AD35">
            <v>1786.9447638299998</v>
          </cell>
          <cell r="AF35">
            <v>1493.6023699799998</v>
          </cell>
          <cell r="AI35">
            <v>6526.8228384900003</v>
          </cell>
        </row>
        <row r="36">
          <cell r="B36" t="str">
            <v xml:space="preserve"> Facilidades de pago</v>
          </cell>
          <cell r="Z36">
            <v>6526.8203125</v>
          </cell>
          <cell r="AB36">
            <v>6526.8203125</v>
          </cell>
          <cell r="AD36">
            <v>6526.8203125</v>
          </cell>
          <cell r="AF36">
            <v>6526.8203125</v>
          </cell>
          <cell r="AI36">
            <v>6526.8203125</v>
          </cell>
        </row>
        <row r="37">
          <cell r="B37" t="str">
            <v xml:space="preserve"> Otros ingresos (3)</v>
          </cell>
          <cell r="C37">
            <v>27.794731609999999</v>
          </cell>
          <cell r="D37">
            <v>24.623360720000001</v>
          </cell>
          <cell r="E37">
            <v>41.954859660000004</v>
          </cell>
          <cell r="F37">
            <v>31.406495579999998</v>
          </cell>
          <cell r="G37">
            <v>35.067662089999999</v>
          </cell>
          <cell r="H37">
            <v>45.168593809999997</v>
          </cell>
          <cell r="I37">
            <v>40.701097050000001</v>
          </cell>
          <cell r="J37">
            <v>39.795273460000004</v>
          </cell>
          <cell r="K37">
            <v>36.416851569999999</v>
          </cell>
          <cell r="L37">
            <v>35.637714389999999</v>
          </cell>
          <cell r="M37">
            <v>31.630768570000004</v>
          </cell>
          <cell r="N37">
            <v>33.760975330000001</v>
          </cell>
          <cell r="O37">
            <v>423.95838383999995</v>
          </cell>
          <cell r="W37" t="str">
            <v xml:space="preserve"> Otros ingresos (3)</v>
          </cell>
          <cell r="Z37">
            <v>94.372951990000004</v>
          </cell>
          <cell r="AB37">
            <v>111.64275147999999</v>
          </cell>
          <cell r="AD37">
            <v>116.91322208</v>
          </cell>
          <cell r="AF37">
            <v>101.02945829000001</v>
          </cell>
          <cell r="AI37">
            <v>423.95838383999995</v>
          </cell>
        </row>
        <row r="38">
          <cell r="B38" t="str">
            <v xml:space="preserve"> Capitalización (-)</v>
          </cell>
          <cell r="C38">
            <v>477.46698837000002</v>
          </cell>
          <cell r="D38">
            <v>366.11329479</v>
          </cell>
          <cell r="E38">
            <v>341.31422599000001</v>
          </cell>
          <cell r="F38">
            <v>333.20469012000001</v>
          </cell>
          <cell r="G38">
            <v>332.44911029999997</v>
          </cell>
          <cell r="H38">
            <v>330.89071474999997</v>
          </cell>
          <cell r="I38">
            <v>461.60885715000001</v>
          </cell>
          <cell r="J38">
            <v>335.94667335000003</v>
          </cell>
          <cell r="K38">
            <v>322.88358319999998</v>
          </cell>
          <cell r="L38">
            <v>327.65705320000001</v>
          </cell>
          <cell r="M38">
            <v>364.48775853000001</v>
          </cell>
          <cell r="N38">
            <v>314.16430431999999</v>
          </cell>
          <cell r="O38">
            <v>4308.1872540699997</v>
          </cell>
          <cell r="W38" t="str">
            <v xml:space="preserve"> Capitalización (-)</v>
          </cell>
          <cell r="Z38">
            <v>1184.89450915</v>
          </cell>
          <cell r="AB38">
            <v>996.54451516999984</v>
          </cell>
          <cell r="AD38">
            <v>1120.4391137</v>
          </cell>
          <cell r="AF38">
            <v>1006.3091160500001</v>
          </cell>
          <cell r="AI38">
            <v>4308.1872540699997</v>
          </cell>
        </row>
        <row r="39">
          <cell r="B39" t="str">
            <v xml:space="preserve"> Rezagos, transitorios y otros (-)</v>
          </cell>
          <cell r="C39">
            <v>14.20399886</v>
          </cell>
          <cell r="D39">
            <v>-82.203907389999998</v>
          </cell>
          <cell r="E39">
            <v>-15.36466845</v>
          </cell>
          <cell r="F39">
            <v>19.490051390000001</v>
          </cell>
          <cell r="G39">
            <v>15.80867613</v>
          </cell>
          <cell r="H39">
            <v>22.073855099999999</v>
          </cell>
          <cell r="I39">
            <v>32.925448459999998</v>
          </cell>
          <cell r="J39">
            <v>19.768976949999999</v>
          </cell>
          <cell r="K39">
            <v>-126.39158567</v>
          </cell>
          <cell r="L39">
            <v>21.499828449999999</v>
          </cell>
          <cell r="M39">
            <v>-70.053102010000003</v>
          </cell>
          <cell r="N39">
            <v>52.6848356</v>
          </cell>
          <cell r="O39">
            <v>-95.557592579999991</v>
          </cell>
          <cell r="W39" t="str">
            <v xml:space="preserve"> Rezagos, transitorios y otros (-)</v>
          </cell>
          <cell r="Z39">
            <v>-83.364576979999995</v>
          </cell>
          <cell r="AB39">
            <v>57.372582620000003</v>
          </cell>
          <cell r="AD39">
            <v>-73.697160260000004</v>
          </cell>
          <cell r="AF39">
            <v>4.1315620399999915</v>
          </cell>
          <cell r="AI39">
            <v>-95.557592579999991</v>
          </cell>
        </row>
        <row r="40">
          <cell r="B40">
            <v>-95.55755615234375</v>
          </cell>
          <cell r="W40">
            <v>-95.55755615234375</v>
          </cell>
        </row>
        <row r="41">
          <cell r="B41" t="str">
            <v xml:space="preserve"> 3-COMERCIO EXTERIOR</v>
          </cell>
          <cell r="C41">
            <v>167.90002504000003</v>
          </cell>
          <cell r="D41">
            <v>157.08114383999998</v>
          </cell>
          <cell r="E41">
            <v>178.5092976</v>
          </cell>
          <cell r="F41">
            <v>152.98573995999999</v>
          </cell>
          <cell r="G41">
            <v>182.54417907000001</v>
          </cell>
          <cell r="H41">
            <v>172.77056703000002</v>
          </cell>
          <cell r="I41">
            <v>168.77128762999999</v>
          </cell>
          <cell r="J41">
            <v>174.42711451</v>
          </cell>
          <cell r="K41">
            <v>166.42289720000002</v>
          </cell>
          <cell r="L41">
            <v>172.99126876</v>
          </cell>
          <cell r="M41">
            <v>170.27139229000002</v>
          </cell>
          <cell r="N41">
            <v>143.64861069</v>
          </cell>
          <cell r="O41">
            <v>2008.3235236199998</v>
          </cell>
          <cell r="W41" t="str">
            <v xml:space="preserve"> 3-COMERCIO EXTERIOR</v>
          </cell>
          <cell r="Z41">
            <v>503.49046648000001</v>
          </cell>
          <cell r="AB41">
            <v>508.30048606000003</v>
          </cell>
          <cell r="AD41">
            <v>509.62129934000001</v>
          </cell>
          <cell r="AF41">
            <v>486.91127174000002</v>
          </cell>
          <cell r="AI41">
            <v>2008.3235236199998</v>
          </cell>
        </row>
        <row r="42">
          <cell r="B42">
            <v>2008.3232421875</v>
          </cell>
          <cell r="W42">
            <v>2008.3232421875</v>
          </cell>
        </row>
        <row r="43">
          <cell r="B43" t="str">
            <v xml:space="preserve"> Derechos de importación</v>
          </cell>
          <cell r="C43">
            <v>164.04822311000001</v>
          </cell>
          <cell r="D43">
            <v>153.88753858999999</v>
          </cell>
          <cell r="E43">
            <v>173.71322651</v>
          </cell>
          <cell r="F43">
            <v>145.65627751</v>
          </cell>
          <cell r="G43">
            <v>167.27808865</v>
          </cell>
          <cell r="H43">
            <v>164.00890289</v>
          </cell>
          <cell r="I43">
            <v>161.40122334</v>
          </cell>
          <cell r="J43">
            <v>169.35959456000001</v>
          </cell>
          <cell r="K43">
            <v>163.03259206000001</v>
          </cell>
          <cell r="L43">
            <v>169.16925681999999</v>
          </cell>
          <cell r="M43">
            <v>166.7072536</v>
          </cell>
          <cell r="N43">
            <v>139.57704742000001</v>
          </cell>
          <cell r="O43">
            <v>1937.8392250600002</v>
          </cell>
          <cell r="W43" t="str">
            <v xml:space="preserve"> Derechos de importación</v>
          </cell>
          <cell r="Z43">
            <v>491.64898820999997</v>
          </cell>
          <cell r="AB43">
            <v>476.94326904999997</v>
          </cell>
          <cell r="AD43">
            <v>493.79340996000002</v>
          </cell>
          <cell r="AF43">
            <v>475.45355784000003</v>
          </cell>
          <cell r="AI43">
            <v>1937.8392250600002</v>
          </cell>
        </row>
        <row r="44">
          <cell r="B44" t="str">
            <v xml:space="preserve"> Derechos de exportación</v>
          </cell>
          <cell r="C44">
            <v>0.58412629999999999</v>
          </cell>
          <cell r="D44">
            <v>0.17551207999999999</v>
          </cell>
          <cell r="E44">
            <v>1.3102489399999999</v>
          </cell>
          <cell r="F44">
            <v>4.4042125399999996</v>
          </cell>
          <cell r="G44">
            <v>11.96390373</v>
          </cell>
          <cell r="H44">
            <v>5.5603076299999996</v>
          </cell>
          <cell r="I44">
            <v>4.3200536400000003</v>
          </cell>
          <cell r="J44">
            <v>1.5947077000000001</v>
          </cell>
          <cell r="K44">
            <v>0.39302443999999997</v>
          </cell>
          <cell r="L44">
            <v>0.44535403000000001</v>
          </cell>
          <cell r="M44">
            <v>0.20640227</v>
          </cell>
          <cell r="N44">
            <v>1.1145900399999999</v>
          </cell>
          <cell r="O44">
            <v>32.072443340000007</v>
          </cell>
          <cell r="W44" t="str">
            <v xml:space="preserve"> Derechos de exportación</v>
          </cell>
          <cell r="Z44">
            <v>2.0698873199999999</v>
          </cell>
          <cell r="AB44">
            <v>21.928423900000002</v>
          </cell>
          <cell r="AD44">
            <v>6.3077857799999997</v>
          </cell>
          <cell r="AF44">
            <v>1.7663463399999999</v>
          </cell>
          <cell r="AI44">
            <v>32.072443340000007</v>
          </cell>
        </row>
        <row r="45">
          <cell r="B45" t="str">
            <v xml:space="preserve"> Tasa de estadística</v>
          </cell>
          <cell r="C45">
            <v>3.2676756299999998</v>
          </cell>
          <cell r="D45">
            <v>3.0180931700000002</v>
          </cell>
          <cell r="E45">
            <v>3.4858221500000002</v>
          </cell>
          <cell r="F45">
            <v>2.9252499099999998</v>
          </cell>
          <cell r="G45">
            <v>3.3021866900000001</v>
          </cell>
          <cell r="H45">
            <v>3.2013565100000001</v>
          </cell>
          <cell r="I45">
            <v>3.0500106499999999</v>
          </cell>
          <cell r="J45">
            <v>3.47281225</v>
          </cell>
          <cell r="K45">
            <v>2.9972807000000001</v>
          </cell>
          <cell r="L45">
            <v>3.37665791</v>
          </cell>
          <cell r="M45">
            <v>3.3577364200000002</v>
          </cell>
          <cell r="N45">
            <v>2.95697323</v>
          </cell>
          <cell r="O45">
            <v>38.411855220000007</v>
          </cell>
          <cell r="W45" t="str">
            <v xml:space="preserve"> Tasa de estadística</v>
          </cell>
          <cell r="Z45">
            <v>9.7715909500000002</v>
          </cell>
          <cell r="AB45">
            <v>9.4287931100000009</v>
          </cell>
          <cell r="AD45">
            <v>9.5201035999999988</v>
          </cell>
          <cell r="AF45">
            <v>9.6913675599999998</v>
          </cell>
          <cell r="AI45">
            <v>38.411855220000007</v>
          </cell>
        </row>
        <row r="46">
          <cell r="B46">
            <v>38.411834716796875</v>
          </cell>
          <cell r="W46">
            <v>38.411834716796875</v>
          </cell>
        </row>
        <row r="47">
          <cell r="B47">
            <v>38.411834716796875</v>
          </cell>
          <cell r="W47">
            <v>38.411834716796875</v>
          </cell>
        </row>
        <row r="48">
          <cell r="B48" t="str">
            <v xml:space="preserve"> TOTAL REC. TRIBUTARIOS</v>
          </cell>
          <cell r="C48">
            <v>4110.5801415099995</v>
          </cell>
          <cell r="D48">
            <v>3739.3391382899999</v>
          </cell>
          <cell r="E48">
            <v>3812.8970024599998</v>
          </cell>
          <cell r="F48">
            <v>3892.5721773100004</v>
          </cell>
          <cell r="G48">
            <v>4341.3225055700004</v>
          </cell>
          <cell r="H48">
            <v>4824.2751005199998</v>
          </cell>
          <cell r="I48">
            <v>4225.8837778500001</v>
          </cell>
          <cell r="J48">
            <v>4208.7101236499993</v>
          </cell>
          <cell r="K48">
            <v>4071.8653716900003</v>
          </cell>
          <cell r="L48">
            <v>4022.8843122599997</v>
          </cell>
          <cell r="M48">
            <v>3920.7999019700001</v>
          </cell>
          <cell r="N48">
            <v>3931.3003258799999</v>
          </cell>
          <cell r="O48">
            <v>49102.429878960007</v>
          </cell>
          <cell r="W48" t="str">
            <v xml:space="preserve"> TOTAL REC. TRIBUTARIOS</v>
          </cell>
          <cell r="Z48">
            <v>11662.816282259999</v>
          </cell>
          <cell r="AB48">
            <v>13058.169783400001</v>
          </cell>
          <cell r="AD48">
            <v>12506.459273190001</v>
          </cell>
          <cell r="AF48">
            <v>11874.984540109999</v>
          </cell>
          <cell r="AI48">
            <v>49102.429878960007</v>
          </cell>
        </row>
        <row r="49">
          <cell r="B49">
            <v>49102.40625</v>
          </cell>
          <cell r="W49">
            <v>49102.40625</v>
          </cell>
        </row>
        <row r="50">
          <cell r="B50">
            <v>49102.40625</v>
          </cell>
          <cell r="W50">
            <v>49102.40625</v>
          </cell>
        </row>
        <row r="51">
          <cell r="B51" t="str">
            <v xml:space="preserve"> TOTAL CON CAP.Y TRANSIT.</v>
          </cell>
          <cell r="C51">
            <v>4602.2511287399993</v>
          </cell>
          <cell r="D51">
            <v>4023.2485256899995</v>
          </cell>
          <cell r="E51">
            <v>4138.84656</v>
          </cell>
          <cell r="F51">
            <v>4245.2669188200007</v>
          </cell>
          <cell r="G51">
            <v>4689.5802920000006</v>
          </cell>
          <cell r="H51">
            <v>5177.2396703700006</v>
          </cell>
          <cell r="I51">
            <v>4720.4180834600002</v>
          </cell>
          <cell r="J51">
            <v>4564.4257739499999</v>
          </cell>
          <cell r="K51">
            <v>4268.3573692200007</v>
          </cell>
          <cell r="L51">
            <v>4372.0411939099995</v>
          </cell>
          <cell r="M51">
            <v>4215.2345584900004</v>
          </cell>
          <cell r="N51">
            <v>4298.1494658000001</v>
          </cell>
          <cell r="O51">
            <v>53315.059540450005</v>
          </cell>
          <cell r="W51" t="str">
            <v xml:space="preserve"> TOTAL CON CAP.Y TRANSIT.</v>
          </cell>
          <cell r="Z51">
            <v>12764.346214429999</v>
          </cell>
          <cell r="AB51">
            <v>14112.08688119</v>
          </cell>
          <cell r="AD51">
            <v>13553.201226630001</v>
          </cell>
          <cell r="AF51">
            <v>12885.425218200002</v>
          </cell>
          <cell r="AI51">
            <v>53315.059540450005</v>
          </cell>
        </row>
        <row r="52">
          <cell r="B52">
            <v>53315.03125</v>
          </cell>
          <cell r="W52">
            <v>53315.03125</v>
          </cell>
        </row>
        <row r="53">
          <cell r="B53">
            <v>53315.03125</v>
          </cell>
          <cell r="W53">
            <v>53315.03125</v>
          </cell>
        </row>
        <row r="54">
          <cell r="B54" t="str">
            <v xml:space="preserve"> COPARTICIPADO (Bruto)</v>
          </cell>
          <cell r="C54">
            <v>2186.9333390242928</v>
          </cell>
          <cell r="D54">
            <v>1835.0667244969541</v>
          </cell>
          <cell r="E54">
            <v>2072.3847796763857</v>
          </cell>
          <cell r="F54">
            <v>2117.6460262752198</v>
          </cell>
          <cell r="G54">
            <v>2341.9930914864435</v>
          </cell>
          <cell r="H54">
            <v>2592.1563533990097</v>
          </cell>
          <cell r="I54">
            <v>2164.2549772799412</v>
          </cell>
          <cell r="J54">
            <v>2242.9449233619603</v>
          </cell>
          <cell r="K54">
            <v>2147.6400799773378</v>
          </cell>
          <cell r="L54">
            <v>2107.450277295708</v>
          </cell>
          <cell r="M54">
            <v>2099.4755672794686</v>
          </cell>
          <cell r="N54">
            <v>2142.5264616279801</v>
          </cell>
          <cell r="O54">
            <v>26050.4726011807</v>
          </cell>
          <cell r="W54" t="str">
            <v xml:space="preserve"> COPARTICIPADO (Bruto)</v>
          </cell>
        </row>
        <row r="55">
          <cell r="B55" t="str">
            <v xml:space="preserve"> COPARTICIPADO (Neto) (4)</v>
          </cell>
          <cell r="C55">
            <v>1813.0933381706488</v>
          </cell>
          <cell r="D55">
            <v>1514.006715822411</v>
          </cell>
          <cell r="E55">
            <v>1715.7270627249279</v>
          </cell>
          <cell r="F55">
            <v>1754.1991223339369</v>
          </cell>
          <cell r="G55">
            <v>1944.8941277634769</v>
          </cell>
          <cell r="H55">
            <v>2157.5329003891579</v>
          </cell>
          <cell r="I55">
            <v>1793.81673068795</v>
          </cell>
          <cell r="J55">
            <v>1860.7031848576662</v>
          </cell>
          <cell r="K55">
            <v>1779.6940679807371</v>
          </cell>
          <cell r="L55">
            <v>1745.5327357013518</v>
          </cell>
          <cell r="M55">
            <v>1738.7542321875483</v>
          </cell>
          <cell r="N55">
            <v>1775.347492383783</v>
          </cell>
          <cell r="O55">
            <v>21593.301711003594</v>
          </cell>
          <cell r="W55" t="str">
            <v xml:space="preserve"> COPARTICIPADO (Neto) (4)</v>
          </cell>
        </row>
        <row r="56">
          <cell r="B56">
            <v>21593.296875</v>
          </cell>
          <cell r="W56">
            <v>21593.296875</v>
          </cell>
        </row>
        <row r="57">
          <cell r="B57">
            <v>21593.296875</v>
          </cell>
          <cell r="W57">
            <v>21593.296875</v>
          </cell>
        </row>
        <row r="58">
          <cell r="B58" t="str">
            <v xml:space="preserve"> CLASIF. PRESUPUEST.</v>
          </cell>
          <cell r="C58">
            <v>4110.5801415099995</v>
          </cell>
          <cell r="D58">
            <v>3739.3391382899995</v>
          </cell>
          <cell r="E58">
            <v>3812.8970024599998</v>
          </cell>
          <cell r="F58">
            <v>3892.5721773100004</v>
          </cell>
          <cell r="G58">
            <v>4341.3225055700013</v>
          </cell>
          <cell r="H58">
            <v>4824.2751005199989</v>
          </cell>
          <cell r="I58">
            <v>4225.8837778500001</v>
          </cell>
          <cell r="J58">
            <v>4208.7101236499993</v>
          </cell>
          <cell r="K58">
            <v>4071.8653716900003</v>
          </cell>
          <cell r="L58">
            <v>4022.8843122599997</v>
          </cell>
          <cell r="M58">
            <v>3920.7999019700005</v>
          </cell>
          <cell r="N58">
            <v>3931.3003258799999</v>
          </cell>
          <cell r="O58">
            <v>49102.429878960007</v>
          </cell>
          <cell r="W58" t="str">
            <v xml:space="preserve"> CLASIF. PRESUPUEST.</v>
          </cell>
          <cell r="Z58">
            <v>11662.816282259999</v>
          </cell>
          <cell r="AB58">
            <v>13058.169783400001</v>
          </cell>
          <cell r="AD58">
            <v>12506.459273190001</v>
          </cell>
          <cell r="AF58">
            <v>11874.984540109999</v>
          </cell>
          <cell r="AI58">
            <v>49102.429878960007</v>
          </cell>
        </row>
        <row r="59">
          <cell r="B59">
            <v>49102.40625</v>
          </cell>
          <cell r="W59">
            <v>49102.40625</v>
          </cell>
        </row>
        <row r="60">
          <cell r="B60" t="str">
            <v xml:space="preserve"> Administración Nacional</v>
          </cell>
          <cell r="C60">
            <v>2074.7556454999994</v>
          </cell>
          <cell r="D60">
            <v>1874.5538007899997</v>
          </cell>
          <cell r="E60">
            <v>1996.9638103299999</v>
          </cell>
          <cell r="F60">
            <v>2162.0027030600004</v>
          </cell>
          <cell r="G60">
            <v>2570.0063599800005</v>
          </cell>
          <cell r="H60">
            <v>2997.5952860099992</v>
          </cell>
          <cell r="I60">
            <v>2134.16187855</v>
          </cell>
          <cell r="J60">
            <v>2420.7602849199993</v>
          </cell>
          <cell r="K60">
            <v>2139.3381982700002</v>
          </cell>
          <cell r="L60">
            <v>2238.1442972599998</v>
          </cell>
          <cell r="M60">
            <v>2148.53545558</v>
          </cell>
          <cell r="N60">
            <v>2177.1647615700003</v>
          </cell>
          <cell r="O60">
            <v>26933.98248182</v>
          </cell>
          <cell r="W60" t="str">
            <v xml:space="preserve"> Administración Nacional</v>
          </cell>
          <cell r="Z60">
            <v>5946.2732566199993</v>
          </cell>
          <cell r="AB60">
            <v>7729.6043490499997</v>
          </cell>
          <cell r="AD60">
            <v>6694.2603617399991</v>
          </cell>
          <cell r="AF60">
            <v>6563.8445144100006</v>
          </cell>
          <cell r="AI60">
            <v>26933.98248182</v>
          </cell>
        </row>
        <row r="61">
          <cell r="B61" t="str">
            <v xml:space="preserve"> Contribuciones Seguridad Social (4)</v>
          </cell>
          <cell r="C61">
            <v>898.61449601000004</v>
          </cell>
          <cell r="D61">
            <v>747.74133749999999</v>
          </cell>
          <cell r="E61">
            <v>716.32819212999993</v>
          </cell>
          <cell r="F61">
            <v>603.92047424999998</v>
          </cell>
          <cell r="G61">
            <v>655.96214558999998</v>
          </cell>
          <cell r="H61">
            <v>707.39581451000015</v>
          </cell>
          <cell r="I61">
            <v>975.11889930000007</v>
          </cell>
          <cell r="J61">
            <v>662.96383873000002</v>
          </cell>
          <cell r="K61">
            <v>832.12717342000008</v>
          </cell>
          <cell r="L61">
            <v>666.09101499999986</v>
          </cell>
          <cell r="M61">
            <v>645.60044639000012</v>
          </cell>
          <cell r="N61">
            <v>643.94456430999981</v>
          </cell>
          <cell r="O61">
            <v>8755.808397140001</v>
          </cell>
          <cell r="W61" t="str">
            <v xml:space="preserve"> Contribuciones Seguridad Social (4)</v>
          </cell>
          <cell r="Z61">
            <v>2362.6840256400001</v>
          </cell>
          <cell r="AB61">
            <v>1967.2784343500002</v>
          </cell>
          <cell r="AD61">
            <v>2470.2099114500002</v>
          </cell>
          <cell r="AF61">
            <v>1955.6360256999997</v>
          </cell>
          <cell r="AI61">
            <v>8755.808397140001</v>
          </cell>
        </row>
        <row r="62">
          <cell r="B62" t="str">
            <v xml:space="preserve"> Provincias (5)</v>
          </cell>
          <cell r="C62">
            <v>1097.5</v>
          </cell>
          <cell r="D62">
            <v>1097.5</v>
          </cell>
          <cell r="E62">
            <v>1097.5</v>
          </cell>
          <cell r="F62">
            <v>1097.5</v>
          </cell>
          <cell r="G62">
            <v>1097.5</v>
          </cell>
          <cell r="H62">
            <v>1097.5</v>
          </cell>
          <cell r="I62">
            <v>1097.5</v>
          </cell>
          <cell r="J62">
            <v>1097.5</v>
          </cell>
          <cell r="K62">
            <v>1097.5</v>
          </cell>
          <cell r="L62">
            <v>1097.5</v>
          </cell>
          <cell r="M62">
            <v>1097.5</v>
          </cell>
          <cell r="N62">
            <v>1097.5</v>
          </cell>
          <cell r="O62">
            <v>13170</v>
          </cell>
          <cell r="W62" t="str">
            <v xml:space="preserve"> Provincias (5)</v>
          </cell>
          <cell r="Z62">
            <v>3292.5</v>
          </cell>
          <cell r="AB62">
            <v>3292.5</v>
          </cell>
          <cell r="AD62">
            <v>3292.5</v>
          </cell>
          <cell r="AF62">
            <v>3292.5</v>
          </cell>
          <cell r="AI62">
            <v>13170</v>
          </cell>
        </row>
        <row r="63">
          <cell r="B63" t="str">
            <v xml:space="preserve"> No presupuestarios (6)</v>
          </cell>
          <cell r="C63">
            <v>39.71</v>
          </cell>
          <cell r="D63">
            <v>19.544</v>
          </cell>
          <cell r="E63">
            <v>2.105</v>
          </cell>
          <cell r="F63">
            <v>29.149000000000001</v>
          </cell>
          <cell r="G63">
            <v>17.853999999999999</v>
          </cell>
          <cell r="H63">
            <v>21.783999999999999</v>
          </cell>
          <cell r="I63">
            <v>19.103000000000002</v>
          </cell>
          <cell r="J63">
            <v>27.486000000000001</v>
          </cell>
          <cell r="K63">
            <v>2.9</v>
          </cell>
          <cell r="L63">
            <v>21.149000000000001</v>
          </cell>
          <cell r="M63">
            <v>29.164000000000001</v>
          </cell>
          <cell r="N63">
            <v>12.691000000000001</v>
          </cell>
          <cell r="O63">
            <v>242.63900000000004</v>
          </cell>
          <cell r="W63" t="str">
            <v xml:space="preserve"> No presupuestarios (6)</v>
          </cell>
          <cell r="Z63">
            <v>61.359000000000002</v>
          </cell>
          <cell r="AB63">
            <v>68.787000000000006</v>
          </cell>
          <cell r="AD63">
            <v>49.488999999999997</v>
          </cell>
          <cell r="AF63">
            <v>63.004000000000005</v>
          </cell>
          <cell r="AI63">
            <v>242.63900000000004</v>
          </cell>
        </row>
        <row r="64">
          <cell r="B64">
            <v>242.638916015625</v>
          </cell>
          <cell r="W64">
            <v>242.638916015625</v>
          </cell>
        </row>
        <row r="65">
          <cell r="B65">
            <v>242.638916015625</v>
          </cell>
          <cell r="W65">
            <v>242.638916015625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Fac. Pago Dto. 93/2000 Pend. de Distribución y otros menores.</v>
          </cell>
          <cell r="W68" t="str">
            <v>(2)  : Entradas de Cine, Monotributo Impositivo, Emerg. s/Automotores, Motos, Embarcaciones y Aeronaves, Fac. Pago Dto. 93/2000 Pend. de Distribución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provisorios (a partir de abril de 1999), netos de Asignaciones Familiares Compensables.</v>
          </cell>
          <cell r="W71" t="str">
            <v>(4)  : Datos provisorios (a partir de abril de 1999), netos de Asignaciones Familiares Compensables.</v>
          </cell>
        </row>
        <row r="72">
          <cell r="B72" t="str">
            <v>(5)  : 56,66% de Coparticipados (neto), 56,66% del 93, 73% de Bienes Personales, 30% de Monotributo impositivo, y sumas fijas por Pacto Fiscal y Ganancias.</v>
          </cell>
          <cell r="W72" t="str">
            <v>(5)  : 56,66% de Coparticipados (neto), 56,66% del 93, 73% de Bienes Personales, 30% de Monotributo impositivo, y sumas fijas por Pacto Fiscal y Ganancias.</v>
          </cell>
        </row>
        <row r="73">
          <cell r="B73" t="str">
            <v xml:space="preserve">         Durante el año 2000, la distribución mensual por estos conceptos es de $ 1097,5 millones.</v>
          </cell>
          <cell r="W73" t="str">
            <v xml:space="preserve">         Durante el año 2000, la distribución mensual por estos conceptos es de $ 1097,5 millones.</v>
          </cell>
        </row>
        <row r="74">
          <cell r="B74" t="str">
            <v>(6)  : Fondo Solidario de Redistribución.</v>
          </cell>
          <cell r="W74" t="str">
            <v>(6)  : Fondo Solidario de Redistribución.</v>
          </cell>
        </row>
      </sheetData>
      <sheetData sheetId="1" refreshError="1">
        <row r="1">
          <cell r="B1" t="str">
            <v>(L:\Y\MENSUAL\RECIMP2000)</v>
          </cell>
          <cell r="D1" t="str">
            <v xml:space="preserve">              ***  Dirección Nacional de Investigaciones y Análisis Fiscal ***</v>
          </cell>
          <cell r="O1">
            <v>37075.568050925925</v>
          </cell>
          <cell r="W1" t="str">
            <v>(L:\Y\MENSUAL\RECIMP2000)</v>
          </cell>
          <cell r="Y1" t="str">
            <v xml:space="preserve">      *** Dirección Nacional de Investigaciones y Análisis Fiscal ***</v>
          </cell>
          <cell r="AI1">
            <v>37075.568050925925</v>
          </cell>
        </row>
        <row r="5">
          <cell r="B5" t="str">
            <v>RECURSOS TRIBUTARIOS AÑO 1999 (1)</v>
          </cell>
          <cell r="W5" t="str">
            <v>RECURSOS TRIBUTARIOS AÑO 1999 (1)</v>
          </cell>
        </row>
        <row r="6">
          <cell r="B6" t="str">
            <v>en millones de pesos</v>
          </cell>
          <cell r="W6" t="str">
            <v>en millones de pesos</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Diciembre</v>
          </cell>
          <cell r="O9" t="str">
            <v>Total</v>
          </cell>
          <cell r="Z9" t="str">
            <v>I TRIM</v>
          </cell>
          <cell r="AB9" t="str">
            <v>II TRIM</v>
          </cell>
          <cell r="AD9" t="str">
            <v>III TRIM</v>
          </cell>
          <cell r="AF9" t="str">
            <v>IV TRIM</v>
          </cell>
          <cell r="AI9" t="str">
            <v>TOTAL</v>
          </cell>
        </row>
        <row r="11">
          <cell r="B11" t="str">
            <v xml:space="preserve"> 1- DGI (Excl. Sist. Seg. Social)</v>
          </cell>
          <cell r="C11">
            <v>2844.83418282</v>
          </cell>
          <cell r="D11">
            <v>2807.7018626700001</v>
          </cell>
          <cell r="E11">
            <v>2961.0663284399998</v>
          </cell>
          <cell r="F11">
            <v>2914.3124999200004</v>
          </cell>
          <cell r="G11">
            <v>3303.7276434000005</v>
          </cell>
          <cell r="H11">
            <v>3323.7120419700004</v>
          </cell>
          <cell r="I11">
            <v>2850.8760287599998</v>
          </cell>
          <cell r="J11">
            <v>3102.5560018699998</v>
          </cell>
          <cell r="K11">
            <v>2974.1215195300001</v>
          </cell>
          <cell r="L11">
            <v>3000.4908136899999</v>
          </cell>
          <cell r="M11">
            <v>3084.1640444400005</v>
          </cell>
          <cell r="N11">
            <v>3031.2476342000004</v>
          </cell>
          <cell r="O11">
            <v>36198.810601710007</v>
          </cell>
          <cell r="W11" t="str">
            <v xml:space="preserve"> 1- DGI (Excl. Sist. Seg. Social)</v>
          </cell>
          <cell r="Z11">
            <v>8613.6023739299999</v>
          </cell>
          <cell r="AB11">
            <v>9541.7521852900009</v>
          </cell>
          <cell r="AD11">
            <v>8927.5535501599988</v>
          </cell>
          <cell r="AF11">
            <v>9115.9024923300003</v>
          </cell>
          <cell r="AI11">
            <v>36198.810601710007</v>
          </cell>
        </row>
        <row r="12">
          <cell r="B12">
            <v>36198.78125</v>
          </cell>
          <cell r="W12">
            <v>36198.78125</v>
          </cell>
        </row>
        <row r="13">
          <cell r="B13" t="str">
            <v xml:space="preserve"> Ganancias</v>
          </cell>
          <cell r="C13">
            <v>721.09741006000002</v>
          </cell>
          <cell r="D13">
            <v>650.44939910000005</v>
          </cell>
          <cell r="E13">
            <v>650.74920055999996</v>
          </cell>
          <cell r="F13">
            <v>681.88997438000001</v>
          </cell>
          <cell r="G13">
            <v>1138.4506885200001</v>
          </cell>
          <cell r="H13">
            <v>801.35496326999998</v>
          </cell>
          <cell r="I13">
            <v>753.85612484000001</v>
          </cell>
          <cell r="J13">
            <v>795.20111195000004</v>
          </cell>
          <cell r="K13">
            <v>701.11780422000004</v>
          </cell>
          <cell r="L13">
            <v>764.77254070000004</v>
          </cell>
          <cell r="M13">
            <v>845.93648456000005</v>
          </cell>
          <cell r="N13">
            <v>735.09195791000002</v>
          </cell>
          <cell r="O13">
            <v>9239.9676600700004</v>
          </cell>
          <cell r="W13" t="str">
            <v xml:space="preserve"> Ganancias</v>
          </cell>
          <cell r="Z13">
            <v>2022.29600972</v>
          </cell>
          <cell r="AB13">
            <v>2621.6956261700002</v>
          </cell>
          <cell r="AD13">
            <v>2250.1750410099999</v>
          </cell>
          <cell r="AF13">
            <v>2345.8009831700001</v>
          </cell>
          <cell r="AI13">
            <v>9239.9676600700004</v>
          </cell>
        </row>
        <row r="14">
          <cell r="B14" t="str">
            <v xml:space="preserve"> IVA      </v>
          </cell>
          <cell r="C14">
            <v>1660.40595319</v>
          </cell>
          <cell r="D14">
            <v>1496.30420731</v>
          </cell>
          <cell r="E14">
            <v>1676.2396244399999</v>
          </cell>
          <cell r="F14">
            <v>1522.8833160900001</v>
          </cell>
          <cell r="G14">
            <v>1438.38371407</v>
          </cell>
          <cell r="H14">
            <v>1600.8952980700001</v>
          </cell>
          <cell r="I14">
            <v>1450.50091479</v>
          </cell>
          <cell r="J14">
            <v>1604.5988253</v>
          </cell>
          <cell r="K14">
            <v>1651.5352085500001</v>
          </cell>
          <cell r="L14">
            <v>1577.32375718</v>
          </cell>
          <cell r="M14">
            <v>1611.5785761699999</v>
          </cell>
          <cell r="N14">
            <v>1480.3867870199999</v>
          </cell>
          <cell r="O14">
            <v>18771.03618218</v>
          </cell>
          <cell r="W14" t="str">
            <v xml:space="preserve"> IVA      </v>
          </cell>
          <cell r="Z14">
            <v>4832.9497849399995</v>
          </cell>
          <cell r="AB14">
            <v>4562.1623282300006</v>
          </cell>
          <cell r="AD14">
            <v>4706.6349486400004</v>
          </cell>
          <cell r="AF14">
            <v>4669.2891203700001</v>
          </cell>
          <cell r="AI14">
            <v>18771.03618218</v>
          </cell>
        </row>
        <row r="15">
          <cell r="B15" t="str">
            <v xml:space="preserve"> Reintegros (-)         </v>
          </cell>
          <cell r="C15">
            <v>30.77860802</v>
          </cell>
          <cell r="D15">
            <v>30.48298432</v>
          </cell>
          <cell r="E15">
            <v>44.531958789999997</v>
          </cell>
          <cell r="F15">
            <v>53.905450039999998</v>
          </cell>
          <cell r="G15">
            <v>49.109405620000004</v>
          </cell>
          <cell r="H15">
            <v>48.469783739999997</v>
          </cell>
          <cell r="I15">
            <v>41.265229380000001</v>
          </cell>
          <cell r="J15">
            <v>50.955074259999996</v>
          </cell>
          <cell r="K15">
            <v>48.985256710000002</v>
          </cell>
          <cell r="L15">
            <v>69.159302249999996</v>
          </cell>
          <cell r="M15">
            <v>52.572533280000002</v>
          </cell>
          <cell r="N15">
            <v>53.89247554</v>
          </cell>
          <cell r="O15">
            <v>574.10806194999986</v>
          </cell>
          <cell r="W15" t="str">
            <v xml:space="preserve"> Reintegros (-)         </v>
          </cell>
          <cell r="Z15">
            <v>105.79355113</v>
          </cell>
          <cell r="AB15">
            <v>151.48463939999999</v>
          </cell>
          <cell r="AD15">
            <v>141.20556034999998</v>
          </cell>
          <cell r="AF15">
            <v>175.62431107</v>
          </cell>
          <cell r="AI15">
            <v>574.10806194999986</v>
          </cell>
        </row>
        <row r="16">
          <cell r="B16" t="str">
            <v xml:space="preserve"> Internos coparticipados</v>
          </cell>
          <cell r="C16">
            <v>149.40538841</v>
          </cell>
          <cell r="D16">
            <v>116.95517363</v>
          </cell>
          <cell r="E16">
            <v>121.32238877</v>
          </cell>
          <cell r="F16">
            <v>112.98443211</v>
          </cell>
          <cell r="G16">
            <v>116.22696786</v>
          </cell>
          <cell r="H16">
            <v>120.76387751999999</v>
          </cell>
          <cell r="I16">
            <v>114.08699202</v>
          </cell>
          <cell r="J16">
            <v>124.20076937</v>
          </cell>
          <cell r="K16">
            <v>122.12022656000001</v>
          </cell>
          <cell r="L16">
            <v>116.74033987999999</v>
          </cell>
          <cell r="M16">
            <v>130.12595268999999</v>
          </cell>
          <cell r="N16">
            <v>130.17136121999999</v>
          </cell>
          <cell r="O16">
            <v>1475.1038700399999</v>
          </cell>
          <cell r="W16" t="str">
            <v xml:space="preserve"> Internos coparticipados</v>
          </cell>
          <cell r="Z16">
            <v>387.68295080999997</v>
          </cell>
          <cell r="AB16">
            <v>349.97527749</v>
          </cell>
          <cell r="AD16">
            <v>360.40798795000001</v>
          </cell>
          <cell r="AF16">
            <v>377.03765378999998</v>
          </cell>
          <cell r="AI16">
            <v>1475.1038700399999</v>
          </cell>
        </row>
        <row r="17">
          <cell r="B17" t="str">
            <v xml:space="preserve"> Premios de juegos</v>
          </cell>
          <cell r="C17">
            <v>8.4833313500000003</v>
          </cell>
          <cell r="D17">
            <v>9.9496013100000003</v>
          </cell>
          <cell r="E17">
            <v>7.0829576400000001</v>
          </cell>
          <cell r="F17">
            <v>2.6098722200000002</v>
          </cell>
          <cell r="G17">
            <v>9.4416052199999996</v>
          </cell>
          <cell r="H17">
            <v>6.4331138599999997</v>
          </cell>
          <cell r="I17">
            <v>7.0799801799999997</v>
          </cell>
          <cell r="J17">
            <v>5.3964045799999996</v>
          </cell>
          <cell r="K17">
            <v>13.041440769999999</v>
          </cell>
          <cell r="L17">
            <v>4.3087636900000001</v>
          </cell>
          <cell r="M17">
            <v>5.2564243800000003</v>
          </cell>
          <cell r="N17">
            <v>9.1939266800000006</v>
          </cell>
          <cell r="O17">
            <v>88.277421880000006</v>
          </cell>
          <cell r="W17" t="str">
            <v xml:space="preserve"> Premios de juegos</v>
          </cell>
          <cell r="Z17">
            <v>25.515890299999999</v>
          </cell>
          <cell r="AB17">
            <v>18.484591299999998</v>
          </cell>
          <cell r="AD17">
            <v>25.517825529999996</v>
          </cell>
          <cell r="AF17">
            <v>18.759114750000002</v>
          </cell>
          <cell r="AI17">
            <v>88.277421880000006</v>
          </cell>
        </row>
        <row r="18">
          <cell r="B18" t="str">
            <v xml:space="preserve"> Transferencias de inmuebles</v>
          </cell>
          <cell r="C18">
            <v>6.4889934199999999</v>
          </cell>
          <cell r="D18">
            <v>3.4021337900000002</v>
          </cell>
          <cell r="E18">
            <v>4.6978262300000004</v>
          </cell>
          <cell r="F18">
            <v>4.9842295500000002</v>
          </cell>
          <cell r="G18">
            <v>7.9320830100000004</v>
          </cell>
          <cell r="H18">
            <v>5.1444766499999997</v>
          </cell>
          <cell r="I18">
            <v>5.1886377299999999</v>
          </cell>
          <cell r="J18">
            <v>5.03713955</v>
          </cell>
          <cell r="K18">
            <v>4.9488721499999997</v>
          </cell>
          <cell r="L18">
            <v>4.98566968</v>
          </cell>
          <cell r="M18">
            <v>5.1035553699999996</v>
          </cell>
          <cell r="N18">
            <v>5.3679932399999997</v>
          </cell>
          <cell r="O18">
            <v>63.281610370000003</v>
          </cell>
          <cell r="W18" t="str">
            <v xml:space="preserve"> Transferencias de inmuebles</v>
          </cell>
          <cell r="Z18">
            <v>14.588953440000001</v>
          </cell>
          <cell r="AB18">
            <v>18.060789210000003</v>
          </cell>
          <cell r="AD18">
            <v>15.174649429999999</v>
          </cell>
          <cell r="AF18">
            <v>15.45721829</v>
          </cell>
          <cell r="AI18">
            <v>63.281610370000003</v>
          </cell>
        </row>
        <row r="19">
          <cell r="B19" t="str">
            <v xml:space="preserve"> Ganancia mínima presunta</v>
          </cell>
          <cell r="C19">
            <v>63.281585693359375</v>
          </cell>
          <cell r="D19">
            <v>95.490163179999996</v>
          </cell>
          <cell r="E19">
            <v>100.97462728000001</v>
          </cell>
          <cell r="F19">
            <v>104.75293496</v>
          </cell>
          <cell r="G19">
            <v>82.268936940000003</v>
          </cell>
          <cell r="H19">
            <v>50.824376940000001</v>
          </cell>
          <cell r="I19">
            <v>49.985487470000002</v>
          </cell>
          <cell r="J19">
            <v>52.554010030000001</v>
          </cell>
          <cell r="K19">
            <v>50.905508449999999</v>
          </cell>
          <cell r="L19">
            <v>52.032050900000002</v>
          </cell>
          <cell r="M19">
            <v>50.170705769999998</v>
          </cell>
          <cell r="N19">
            <v>49.75889368</v>
          </cell>
          <cell r="O19">
            <v>739.71769560000007</v>
          </cell>
          <cell r="W19" t="str">
            <v xml:space="preserve"> Ganancia mínima presunta</v>
          </cell>
          <cell r="Z19">
            <v>196.46479046000002</v>
          </cell>
          <cell r="AB19">
            <v>237.84624884000002</v>
          </cell>
          <cell r="AD19">
            <v>153.44500595</v>
          </cell>
          <cell r="AF19">
            <v>151.96165035000001</v>
          </cell>
          <cell r="AI19">
            <v>739.71769560000007</v>
          </cell>
        </row>
        <row r="20">
          <cell r="B20" t="str">
            <v xml:space="preserve"> Intereses pagados</v>
          </cell>
          <cell r="C20">
            <v>739.71728515625</v>
          </cell>
          <cell r="D20">
            <v>44.877677650000003</v>
          </cell>
          <cell r="E20">
            <v>64.745904999999993</v>
          </cell>
          <cell r="F20">
            <v>69.199706359999993</v>
          </cell>
          <cell r="G20">
            <v>60.977345790000001</v>
          </cell>
          <cell r="H20">
            <v>66.216526169999995</v>
          </cell>
          <cell r="I20">
            <v>58.850524759999999</v>
          </cell>
          <cell r="J20">
            <v>69.295121539999997</v>
          </cell>
          <cell r="K20">
            <v>64.345249809999999</v>
          </cell>
          <cell r="L20">
            <v>60.843190559999996</v>
          </cell>
          <cell r="M20">
            <v>64.47875449</v>
          </cell>
          <cell r="N20">
            <v>70.961606739999993</v>
          </cell>
          <cell r="O20">
            <v>694.79160887</v>
          </cell>
          <cell r="W20" t="str">
            <v xml:space="preserve"> Intereses pagados</v>
          </cell>
          <cell r="Z20">
            <v>109.62358265</v>
          </cell>
          <cell r="AB20">
            <v>196.39357832000002</v>
          </cell>
          <cell r="AD20">
            <v>192.49089610999999</v>
          </cell>
          <cell r="AF20">
            <v>196.28355178999999</v>
          </cell>
          <cell r="AI20">
            <v>694.79160887</v>
          </cell>
        </row>
        <row r="21">
          <cell r="B21" t="str">
            <v xml:space="preserve"> Otros coparticipados</v>
          </cell>
          <cell r="C21">
            <v>1.926418025</v>
          </cell>
          <cell r="D21">
            <v>4.6687045100000004</v>
          </cell>
          <cell r="E21">
            <v>2.8728127450000001</v>
          </cell>
          <cell r="F21">
            <v>1.1954607499999998</v>
          </cell>
          <cell r="G21">
            <v>3.954583865</v>
          </cell>
          <cell r="H21">
            <v>1.2368110099999994</v>
          </cell>
          <cell r="I21">
            <v>3.1820436500000002</v>
          </cell>
          <cell r="J21">
            <v>3.2976929499999996</v>
          </cell>
          <cell r="K21">
            <v>2.4796560900000002</v>
          </cell>
          <cell r="L21">
            <v>3.1578649300000006</v>
          </cell>
          <cell r="M21">
            <v>4.1204278850000007</v>
          </cell>
          <cell r="N21">
            <v>3.3739141150000003</v>
          </cell>
          <cell r="O21">
            <v>35.466390524999994</v>
          </cell>
          <cell r="W21" t="str">
            <v xml:space="preserve"> Otros coparticipados</v>
          </cell>
          <cell r="Z21">
            <v>9.4679352800000007</v>
          </cell>
          <cell r="AB21">
            <v>6.386855624999999</v>
          </cell>
          <cell r="AD21">
            <v>8.9593926899999996</v>
          </cell>
          <cell r="AF21">
            <v>10.652206930000002</v>
          </cell>
          <cell r="AI21">
            <v>35.466390524999994</v>
          </cell>
        </row>
        <row r="22">
          <cell r="B22" t="str">
            <v xml:space="preserve"> Sellos</v>
          </cell>
          <cell r="C22">
            <v>5.3334077600000001</v>
          </cell>
          <cell r="D22">
            <v>3.1990789300000002</v>
          </cell>
          <cell r="E22">
            <v>3.14186692</v>
          </cell>
          <cell r="F22">
            <v>3.4348273499999999</v>
          </cell>
          <cell r="G22">
            <v>4.1801158000000003</v>
          </cell>
          <cell r="H22">
            <v>3.7844151400000001</v>
          </cell>
          <cell r="I22">
            <v>5.3346447000000001</v>
          </cell>
          <cell r="J22">
            <v>4.2715096800000003</v>
          </cell>
          <cell r="K22">
            <v>3.8240297399999998</v>
          </cell>
          <cell r="L22">
            <v>4.5830853300000003</v>
          </cell>
          <cell r="M22">
            <v>4.58297255</v>
          </cell>
          <cell r="N22">
            <v>4.4781256899999997</v>
          </cell>
          <cell r="O22">
            <v>50.148079590000002</v>
          </cell>
          <cell r="W22" t="str">
            <v xml:space="preserve"> Sellos</v>
          </cell>
          <cell r="Z22">
            <v>11.674353610000001</v>
          </cell>
          <cell r="AB22">
            <v>11.39935829</v>
          </cell>
          <cell r="AD22">
            <v>13.43018412</v>
          </cell>
          <cell r="AF22">
            <v>13.644183569999999</v>
          </cell>
          <cell r="AI22">
            <v>50.148079590000002</v>
          </cell>
        </row>
        <row r="23">
          <cell r="B23" t="str">
            <v xml:space="preserve"> Bienes personales</v>
          </cell>
          <cell r="C23">
            <v>8.3731950899999994</v>
          </cell>
          <cell r="D23">
            <v>4.1429105599999998</v>
          </cell>
          <cell r="E23">
            <v>5.4491122599999997</v>
          </cell>
          <cell r="F23">
            <v>57.378754610000001</v>
          </cell>
          <cell r="G23">
            <v>58.440684920000002</v>
          </cell>
          <cell r="H23">
            <v>89.83598843</v>
          </cell>
          <cell r="I23">
            <v>18.087029340000001</v>
          </cell>
          <cell r="J23">
            <v>88.539869749999994</v>
          </cell>
          <cell r="K23">
            <v>14.0448957</v>
          </cell>
          <cell r="L23">
            <v>96.809563929999996</v>
          </cell>
          <cell r="M23">
            <v>12.891826229999999</v>
          </cell>
          <cell r="N23">
            <v>91.538664449999999</v>
          </cell>
          <cell r="O23">
            <v>545.53249527000003</v>
          </cell>
          <cell r="W23" t="str">
            <v xml:space="preserve"> Bienes personales</v>
          </cell>
          <cell r="Z23">
            <v>17.96521791</v>
          </cell>
          <cell r="AB23">
            <v>205.65542796</v>
          </cell>
          <cell r="AD23">
            <v>120.67179478999999</v>
          </cell>
          <cell r="AF23">
            <v>201.24005460999999</v>
          </cell>
          <cell r="AI23">
            <v>545.53249527000003</v>
          </cell>
        </row>
        <row r="24">
          <cell r="B24" t="str">
            <v xml:space="preserve"> Combustibles - Naftas</v>
          </cell>
          <cell r="C24">
            <v>153.54764764000001</v>
          </cell>
          <cell r="D24">
            <v>208.52423831999999</v>
          </cell>
          <cell r="E24">
            <v>178.2431516</v>
          </cell>
          <cell r="F24">
            <v>170.98134275000001</v>
          </cell>
          <cell r="G24">
            <v>189.27952166</v>
          </cell>
          <cell r="H24">
            <v>168.50662316</v>
          </cell>
          <cell r="I24">
            <v>169.82151927999999</v>
          </cell>
          <cell r="J24">
            <v>178.93264692</v>
          </cell>
          <cell r="K24">
            <v>179.50032415000001</v>
          </cell>
          <cell r="L24">
            <v>175.73637421999999</v>
          </cell>
          <cell r="M24">
            <v>177.88181298999999</v>
          </cell>
          <cell r="N24">
            <v>225.55483599999999</v>
          </cell>
          <cell r="O24">
            <v>2176.5100386900003</v>
          </cell>
          <cell r="W24" t="str">
            <v xml:space="preserve"> Combustibles - Naftas</v>
          </cell>
          <cell r="Z24">
            <v>540.31503756000006</v>
          </cell>
          <cell r="AB24">
            <v>528.76748756999996</v>
          </cell>
          <cell r="AD24">
            <v>528.25449034999997</v>
          </cell>
          <cell r="AF24">
            <v>579.17302321</v>
          </cell>
          <cell r="AI24">
            <v>2176.5100386900003</v>
          </cell>
        </row>
        <row r="25">
          <cell r="B25" t="str">
            <v xml:space="preserve"> Combustibles - Otros</v>
          </cell>
          <cell r="C25">
            <v>63.294507930000002</v>
          </cell>
          <cell r="D25">
            <v>108.08562163000001</v>
          </cell>
          <cell r="E25">
            <v>78.816537729999993</v>
          </cell>
          <cell r="F25">
            <v>124.65286072000001</v>
          </cell>
          <cell r="G25">
            <v>138.00113934000001</v>
          </cell>
          <cell r="H25">
            <v>117.28596974</v>
          </cell>
          <cell r="I25">
            <v>124.39270974</v>
          </cell>
          <cell r="J25">
            <v>114.17654671</v>
          </cell>
          <cell r="K25">
            <v>116.98357872</v>
          </cell>
          <cell r="L25">
            <v>115.52614314</v>
          </cell>
          <cell r="M25">
            <v>117.06686829</v>
          </cell>
          <cell r="N25">
            <v>193.08228609</v>
          </cell>
          <cell r="O25">
            <v>1411.36476978</v>
          </cell>
          <cell r="W25" t="str">
            <v xml:space="preserve"> Combustibles - Otros</v>
          </cell>
          <cell r="Z25">
            <v>250.19666728999999</v>
          </cell>
          <cell r="AB25">
            <v>379.93996980000003</v>
          </cell>
          <cell r="AD25">
            <v>355.55283516999998</v>
          </cell>
          <cell r="AF25">
            <v>425.67529751999996</v>
          </cell>
          <cell r="AI25">
            <v>1411.36476978</v>
          </cell>
        </row>
        <row r="26">
          <cell r="B26" t="str">
            <v xml:space="preserve"> Internos seguros</v>
          </cell>
          <cell r="C26">
            <v>22.564476890000002</v>
          </cell>
          <cell r="D26">
            <v>21.370655639999999</v>
          </cell>
          <cell r="E26">
            <v>23.654253319999999</v>
          </cell>
          <cell r="F26">
            <v>25.959491199999999</v>
          </cell>
          <cell r="G26">
            <v>24.1244242</v>
          </cell>
          <cell r="H26">
            <v>23.11338099</v>
          </cell>
          <cell r="I26">
            <v>23.390021539999999</v>
          </cell>
          <cell r="J26">
            <v>17.591827819999999</v>
          </cell>
          <cell r="K26">
            <v>18.044989869999998</v>
          </cell>
          <cell r="L26">
            <v>17.90877244</v>
          </cell>
          <cell r="M26">
            <v>19.596516829999999</v>
          </cell>
          <cell r="N26">
            <v>18.001283560000001</v>
          </cell>
          <cell r="O26">
            <v>255.32009429999999</v>
          </cell>
          <cell r="W26" t="str">
            <v xml:space="preserve"> Internos seguros</v>
          </cell>
          <cell r="Z26">
            <v>67.589385849999999</v>
          </cell>
          <cell r="AB26">
            <v>73.197296389999991</v>
          </cell>
          <cell r="AD26">
            <v>59.026839229999993</v>
          </cell>
          <cell r="AF26">
            <v>55.506572829999996</v>
          </cell>
          <cell r="AI26">
            <v>255.32009429999999</v>
          </cell>
        </row>
        <row r="27">
          <cell r="B27" t="str">
            <v xml:space="preserve"> Internos automotores gasoleros</v>
          </cell>
          <cell r="C27">
            <v>12.526967580000001</v>
          </cell>
          <cell r="D27">
            <v>8.4568088400000008</v>
          </cell>
          <cell r="E27">
            <v>8.6977206099999993</v>
          </cell>
          <cell r="F27">
            <v>10.98024624</v>
          </cell>
          <cell r="G27">
            <v>8.3604681000000003</v>
          </cell>
          <cell r="H27">
            <v>6.5720830499999998</v>
          </cell>
          <cell r="I27">
            <v>12.41197391</v>
          </cell>
          <cell r="J27">
            <v>13.66535805</v>
          </cell>
          <cell r="K27">
            <v>4.7820535700000004</v>
          </cell>
          <cell r="L27">
            <v>5.7902974499999997</v>
          </cell>
          <cell r="M27">
            <v>5.9224450500000003</v>
          </cell>
          <cell r="N27">
            <v>1.58770674</v>
          </cell>
          <cell r="O27">
            <v>99.75412919</v>
          </cell>
          <cell r="W27" t="str">
            <v xml:space="preserve"> Internos automotores gasoleros</v>
          </cell>
          <cell r="Z27">
            <v>29.681497030000003</v>
          </cell>
          <cell r="AB27">
            <v>25.912797389999998</v>
          </cell>
          <cell r="AD27">
            <v>30.859385530000004</v>
          </cell>
          <cell r="AF27">
            <v>13.300449240000001</v>
          </cell>
          <cell r="AI27">
            <v>99.75412919</v>
          </cell>
        </row>
        <row r="28">
          <cell r="B28" t="str">
            <v xml:space="preserve"> Adicional s/cigarrillos</v>
          </cell>
          <cell r="C28">
            <v>14.583774999999999</v>
          </cell>
          <cell r="D28">
            <v>15.17854546</v>
          </cell>
          <cell r="E28">
            <v>19.947850809999998</v>
          </cell>
          <cell r="F28">
            <v>16.044148610000001</v>
          </cell>
          <cell r="G28">
            <v>16.336265999999998</v>
          </cell>
          <cell r="H28">
            <v>16.19096523</v>
          </cell>
          <cell r="I28">
            <v>15.288965060000001</v>
          </cell>
          <cell r="J28">
            <v>17.009517890000001</v>
          </cell>
          <cell r="K28">
            <v>15.595628939999999</v>
          </cell>
          <cell r="L28">
            <v>12.955415670000001</v>
          </cell>
          <cell r="M28">
            <v>20.7905753</v>
          </cell>
          <cell r="N28">
            <v>17.07081741</v>
          </cell>
          <cell r="O28">
            <v>196.99247138000001</v>
          </cell>
          <cell r="W28" t="str">
            <v xml:space="preserve"> Adicional s/cigarrillos</v>
          </cell>
          <cell r="Z28">
            <v>49.710171269999996</v>
          </cell>
          <cell r="AB28">
            <v>48.571379840000006</v>
          </cell>
          <cell r="AD28">
            <v>47.894111889999998</v>
          </cell>
          <cell r="AF28">
            <v>50.816808379999998</v>
          </cell>
          <cell r="AI28">
            <v>196.99247138000001</v>
          </cell>
        </row>
        <row r="29">
          <cell r="B29" t="str">
            <v xml:space="preserve"> Radiodifusión p/TV, AM y FM</v>
          </cell>
          <cell r="C29">
            <v>10.77572842</v>
          </cell>
          <cell r="D29">
            <v>9.0708328700000003</v>
          </cell>
          <cell r="E29">
            <v>9.7724049700000002</v>
          </cell>
          <cell r="F29">
            <v>11.043774750000001</v>
          </cell>
          <cell r="G29">
            <v>9.6312711600000007</v>
          </cell>
          <cell r="H29">
            <v>9.7930307699999997</v>
          </cell>
          <cell r="I29">
            <v>11.764573029999999</v>
          </cell>
          <cell r="J29">
            <v>11.8265972</v>
          </cell>
          <cell r="K29">
            <v>10.579588680000001</v>
          </cell>
          <cell r="L29">
            <v>10.689779379999999</v>
          </cell>
          <cell r="M29">
            <v>12.32252824</v>
          </cell>
          <cell r="N29">
            <v>6.8291977599999996</v>
          </cell>
          <cell r="O29">
            <v>124.09930722999999</v>
          </cell>
          <cell r="W29" t="str">
            <v xml:space="preserve"> Radiodifusión p/TV, AM y FM</v>
          </cell>
          <cell r="Z29">
            <v>29.618966260000001</v>
          </cell>
          <cell r="AB29">
            <v>30.468076680000003</v>
          </cell>
          <cell r="AD29">
            <v>34.170758910000004</v>
          </cell>
          <cell r="AF29">
            <v>29.841505380000001</v>
          </cell>
          <cell r="AI29">
            <v>124.09930722999999</v>
          </cell>
        </row>
        <row r="30">
          <cell r="B30" t="str">
            <v xml:space="preserve"> Otros impuestos (2)</v>
          </cell>
          <cell r="C30">
            <v>36.805590074999998</v>
          </cell>
          <cell r="D30">
            <v>38.059094259999995</v>
          </cell>
          <cell r="E30">
            <v>49.190046345000006</v>
          </cell>
          <cell r="F30">
            <v>47.242577310000001</v>
          </cell>
          <cell r="G30">
            <v>46.847232564999999</v>
          </cell>
          <cell r="H30">
            <v>284.22992570999997</v>
          </cell>
          <cell r="I30">
            <v>68.919116099999997</v>
          </cell>
          <cell r="J30">
            <v>47.916126840000004</v>
          </cell>
          <cell r="K30">
            <v>49.25772027</v>
          </cell>
          <cell r="L30">
            <v>45.486506859999992</v>
          </cell>
          <cell r="M30">
            <v>48.910150925000003</v>
          </cell>
          <cell r="N30">
            <v>42.690751435000003</v>
          </cell>
          <cell r="O30">
            <v>805.55483869500017</v>
          </cell>
          <cell r="W30" t="str">
            <v xml:space="preserve"> Otros impuestos (2)</v>
          </cell>
          <cell r="Z30">
            <v>124.05473068000001</v>
          </cell>
          <cell r="AB30">
            <v>378.31973558499999</v>
          </cell>
          <cell r="AD30">
            <v>166.09296320999999</v>
          </cell>
          <cell r="AF30">
            <v>137.08740922000001</v>
          </cell>
          <cell r="AI30">
            <v>805.55483869500017</v>
          </cell>
        </row>
        <row r="31">
          <cell r="B31">
            <v>805.5546875</v>
          </cell>
          <cell r="W31">
            <v>805.5546875</v>
          </cell>
        </row>
        <row r="32">
          <cell r="B32" t="str">
            <v xml:space="preserve"> 2-SISTEMA DE SEG. SOCIAL</v>
          </cell>
          <cell r="C32">
            <v>1145.1231064400004</v>
          </cell>
          <cell r="D32">
            <v>780.09458230000018</v>
          </cell>
          <cell r="E32">
            <v>737.90180076000001</v>
          </cell>
          <cell r="F32">
            <v>712.75665818999994</v>
          </cell>
          <cell r="G32">
            <v>690.7932015099999</v>
          </cell>
          <cell r="H32">
            <v>665.36254854000026</v>
          </cell>
          <cell r="I32">
            <v>1018.4695106799998</v>
          </cell>
          <cell r="J32">
            <v>690.7184242300001</v>
          </cell>
          <cell r="K32">
            <v>756.46287343999984</v>
          </cell>
          <cell r="L32">
            <v>605.0620234999999</v>
          </cell>
          <cell r="M32">
            <v>686.17800719999991</v>
          </cell>
          <cell r="N32">
            <v>652.47963787000003</v>
          </cell>
          <cell r="O32">
            <v>9141.4023746599996</v>
          </cell>
          <cell r="W32" t="str">
            <v xml:space="preserve"> 2-SISTEMA DE SEG. SOCIAL</v>
          </cell>
          <cell r="Z32">
            <v>2663.1194895000008</v>
          </cell>
          <cell r="AB32">
            <v>2068.9124082400003</v>
          </cell>
          <cell r="AD32">
            <v>2465.6508083499998</v>
          </cell>
          <cell r="AF32">
            <v>1943.7196685699998</v>
          </cell>
          <cell r="AI32">
            <v>9141.4023746599996</v>
          </cell>
        </row>
        <row r="33">
          <cell r="B33">
            <v>9141.3984375</v>
          </cell>
          <cell r="W33">
            <v>9141.3984375</v>
          </cell>
        </row>
        <row r="34">
          <cell r="B34" t="str">
            <v xml:space="preserve"> Aportes personales</v>
          </cell>
          <cell r="C34">
            <v>702.93974877000005</v>
          </cell>
          <cell r="D34">
            <v>496.03093596000002</v>
          </cell>
          <cell r="E34">
            <v>496.21269853000001</v>
          </cell>
          <cell r="F34">
            <v>471.32184842999999</v>
          </cell>
          <cell r="G34">
            <v>476.92492522999999</v>
          </cell>
          <cell r="H34">
            <v>471.05899232000002</v>
          </cell>
          <cell r="I34">
            <v>671.50123341999995</v>
          </cell>
          <cell r="J34">
            <v>479.62557004000001</v>
          </cell>
          <cell r="K34">
            <v>473.30772537000001</v>
          </cell>
          <cell r="L34">
            <v>466.05512693999998</v>
          </cell>
          <cell r="M34">
            <v>482.63714317</v>
          </cell>
          <cell r="N34">
            <v>464.32899264999998</v>
          </cell>
          <cell r="O34">
            <v>6151.9449408300006</v>
          </cell>
          <cell r="W34" t="str">
            <v xml:space="preserve"> Aportes personales</v>
          </cell>
          <cell r="Z34">
            <v>1695.18338326</v>
          </cell>
          <cell r="AB34">
            <v>1419.3057659799999</v>
          </cell>
          <cell r="AD34">
            <v>1624.4345288300001</v>
          </cell>
          <cell r="AF34">
            <v>1413.0212627599999</v>
          </cell>
          <cell r="AI34">
            <v>6151.9449408300006</v>
          </cell>
        </row>
        <row r="35">
          <cell r="B35" t="str">
            <v xml:space="preserve"> Contribuciones patronales</v>
          </cell>
          <cell r="C35">
            <v>916.14038773000004</v>
          </cell>
          <cell r="D35">
            <v>599.08962242000007</v>
          </cell>
          <cell r="E35">
            <v>576.61496289000013</v>
          </cell>
          <cell r="F35">
            <v>551.64160140000001</v>
          </cell>
          <cell r="G35">
            <v>523.64487922000001</v>
          </cell>
          <cell r="H35">
            <v>523.28511277000007</v>
          </cell>
          <cell r="I35">
            <v>775.72563639999987</v>
          </cell>
          <cell r="J35">
            <v>529.64469451000002</v>
          </cell>
          <cell r="K35">
            <v>523.41036569000005</v>
          </cell>
          <cell r="L35">
            <v>443.77686550999999</v>
          </cell>
          <cell r="M35">
            <v>525.11070902000006</v>
          </cell>
          <cell r="N35">
            <v>506.77891202000006</v>
          </cell>
          <cell r="O35">
            <v>6994.8637495800003</v>
          </cell>
          <cell r="W35" t="str">
            <v xml:space="preserve"> Contribuciones patronales</v>
          </cell>
          <cell r="Z35">
            <v>2091.8449730400002</v>
          </cell>
          <cell r="AB35">
            <v>1598.5715933900001</v>
          </cell>
          <cell r="AD35">
            <v>1828.7806965999998</v>
          </cell>
          <cell r="AF35">
            <v>1475.6664865500002</v>
          </cell>
          <cell r="AI35">
            <v>6994.8637495800003</v>
          </cell>
        </row>
        <row r="36">
          <cell r="B36" t="str">
            <v xml:space="preserve"> Facilidades de pago</v>
          </cell>
          <cell r="W36" t="str">
            <v xml:space="preserve"> Facilidades de pago</v>
          </cell>
        </row>
        <row r="37">
          <cell r="B37" t="str">
            <v xml:space="preserve"> Otros ingresos (3)</v>
          </cell>
          <cell r="C37">
            <v>38.343122699999995</v>
          </cell>
          <cell r="D37">
            <v>35.602095980000001</v>
          </cell>
          <cell r="E37">
            <v>40.112948500000002</v>
          </cell>
          <cell r="F37">
            <v>35.304697539999999</v>
          </cell>
          <cell r="G37">
            <v>34.406697000000001</v>
          </cell>
          <cell r="H37">
            <v>30.729828120000001</v>
          </cell>
          <cell r="I37">
            <v>31.547733270000002</v>
          </cell>
          <cell r="J37">
            <v>32.857277519999997</v>
          </cell>
          <cell r="K37">
            <v>29.30924109</v>
          </cell>
          <cell r="L37">
            <v>30.48014427</v>
          </cell>
          <cell r="M37">
            <v>34.581200080000002</v>
          </cell>
          <cell r="N37">
            <v>29.426185639999996</v>
          </cell>
          <cell r="O37">
            <v>402.70117171000004</v>
          </cell>
          <cell r="W37" t="str">
            <v xml:space="preserve"> Otros ingresos (3)</v>
          </cell>
          <cell r="Z37">
            <v>114.05816718</v>
          </cell>
          <cell r="AB37">
            <v>100.44122265999999</v>
          </cell>
          <cell r="AD37">
            <v>93.714251880000006</v>
          </cell>
          <cell r="AF37">
            <v>94.487529989999999</v>
          </cell>
          <cell r="AI37">
            <v>402.70117171000004</v>
          </cell>
        </row>
        <row r="38">
          <cell r="B38" t="str">
            <v xml:space="preserve"> Capitalización (-)</v>
          </cell>
          <cell r="C38">
            <v>480.51916040999998</v>
          </cell>
          <cell r="D38">
            <v>342.23095024999998</v>
          </cell>
          <cell r="E38">
            <v>351.33282702999998</v>
          </cell>
          <cell r="F38">
            <v>344.38214539000001</v>
          </cell>
          <cell r="G38">
            <v>336.44545319999997</v>
          </cell>
          <cell r="H38">
            <v>325.54368168000002</v>
          </cell>
          <cell r="I38">
            <v>478.13134377</v>
          </cell>
          <cell r="J38">
            <v>338.59473580999997</v>
          </cell>
          <cell r="K38">
            <v>352.15121536999999</v>
          </cell>
          <cell r="L38">
            <v>333.10977829000001</v>
          </cell>
          <cell r="M38">
            <v>339.69092423000001</v>
          </cell>
          <cell r="N38">
            <v>329.63636638000003</v>
          </cell>
          <cell r="O38">
            <v>4351.7685818100008</v>
          </cell>
          <cell r="W38" t="str">
            <v xml:space="preserve"> Capitalización (-)</v>
          </cell>
          <cell r="Z38">
            <v>1174.0829376900001</v>
          </cell>
          <cell r="AB38">
            <v>1006.3712802699999</v>
          </cell>
          <cell r="AD38">
            <v>1168.8772949500001</v>
          </cell>
          <cell r="AF38">
            <v>1002.4370689</v>
          </cell>
          <cell r="AI38">
            <v>4351.7685818100008</v>
          </cell>
        </row>
        <row r="39">
          <cell r="B39" t="str">
            <v xml:space="preserve"> Rezagos, transitorios y otros (-)</v>
          </cell>
          <cell r="C39">
            <v>31.780992349999998</v>
          </cell>
          <cell r="D39">
            <v>8.3971218099999998</v>
          </cell>
          <cell r="E39">
            <v>23.705982129999999</v>
          </cell>
          <cell r="F39">
            <v>1.1293437900000001</v>
          </cell>
          <cell r="G39">
            <v>7.7378467400000002</v>
          </cell>
          <cell r="H39">
            <v>34.167702990000002</v>
          </cell>
          <cell r="I39">
            <v>-17.826251360000001</v>
          </cell>
          <cell r="J39">
            <v>12.814382030000001</v>
          </cell>
          <cell r="K39">
            <v>-82.586756660000006</v>
          </cell>
          <cell r="L39">
            <v>2.1403349299999999</v>
          </cell>
          <cell r="M39">
            <v>16.460120839999998</v>
          </cell>
          <cell r="N39">
            <v>18.41808606</v>
          </cell>
          <cell r="O39">
            <v>56.338905649999994</v>
          </cell>
          <cell r="W39" t="str">
            <v xml:space="preserve"> Rezagos, transitorios y otros (-)</v>
          </cell>
          <cell r="Z39">
            <v>63.884096290000002</v>
          </cell>
          <cell r="AB39">
            <v>43.034893520000004</v>
          </cell>
          <cell r="AD39">
            <v>-87.598625990000002</v>
          </cell>
          <cell r="AF39">
            <v>37.018541829999997</v>
          </cell>
          <cell r="AI39">
            <v>56.338905649999994</v>
          </cell>
        </row>
        <row r="40">
          <cell r="B40">
            <v>56.338897705078125</v>
          </cell>
          <cell r="W40">
            <v>56.338897705078125</v>
          </cell>
        </row>
        <row r="41">
          <cell r="B41" t="str">
            <v xml:space="preserve"> 3-COMERCIO EXTERIOR</v>
          </cell>
          <cell r="C41">
            <v>189.75932001000001</v>
          </cell>
          <cell r="D41">
            <v>165.58271429000001</v>
          </cell>
          <cell r="E41">
            <v>205.82796614999998</v>
          </cell>
          <cell r="F41">
            <v>180.55259097000001</v>
          </cell>
          <cell r="G41">
            <v>171.98858965000002</v>
          </cell>
          <cell r="H41">
            <v>190.0073893</v>
          </cell>
          <cell r="I41">
            <v>205.18224969000002</v>
          </cell>
          <cell r="J41">
            <v>196.83126699000002</v>
          </cell>
          <cell r="K41">
            <v>190.89900495999998</v>
          </cell>
          <cell r="L41">
            <v>189.86650822000001</v>
          </cell>
          <cell r="M41">
            <v>213.82880664999999</v>
          </cell>
          <cell r="N41">
            <v>202.49717573000001</v>
          </cell>
          <cell r="O41">
            <v>2302.8235826099999</v>
          </cell>
          <cell r="W41" t="str">
            <v xml:space="preserve"> 3-COMERCIO EXTERIOR</v>
          </cell>
          <cell r="Z41">
            <v>561.17000044999997</v>
          </cell>
          <cell r="AB41">
            <v>542.54856992000009</v>
          </cell>
          <cell r="AD41">
            <v>592.91252164000002</v>
          </cell>
          <cell r="AF41">
            <v>606.19249060000004</v>
          </cell>
          <cell r="AI41">
            <v>2302.8235826099999</v>
          </cell>
        </row>
        <row r="42">
          <cell r="B42">
            <v>2302.822265625</v>
          </cell>
          <cell r="W42">
            <v>2302.822265625</v>
          </cell>
        </row>
        <row r="43">
          <cell r="B43" t="str">
            <v xml:space="preserve"> Derechos de importación</v>
          </cell>
          <cell r="C43">
            <v>185.26380351</v>
          </cell>
          <cell r="D43">
            <v>159.54815608000001</v>
          </cell>
          <cell r="E43">
            <v>198.29346391999999</v>
          </cell>
          <cell r="F43">
            <v>173.37091842999999</v>
          </cell>
          <cell r="G43">
            <v>162.50039065000001</v>
          </cell>
          <cell r="H43">
            <v>181.22875658000001</v>
          </cell>
          <cell r="I43">
            <v>198.60854763</v>
          </cell>
          <cell r="J43">
            <v>190.20533087000001</v>
          </cell>
          <cell r="K43">
            <v>184.97662462</v>
          </cell>
          <cell r="L43">
            <v>185.45563489</v>
          </cell>
          <cell r="M43">
            <v>209.33001809000001</v>
          </cell>
          <cell r="N43">
            <v>198.37549652000001</v>
          </cell>
          <cell r="O43">
            <v>2227.15714179</v>
          </cell>
          <cell r="W43" t="str">
            <v xml:space="preserve"> Derechos de importación</v>
          </cell>
          <cell r="Z43">
            <v>543.10542351000004</v>
          </cell>
          <cell r="AB43">
            <v>517.10006566000004</v>
          </cell>
          <cell r="AD43">
            <v>573.79050312000004</v>
          </cell>
          <cell r="AF43">
            <v>593.16114949999996</v>
          </cell>
          <cell r="AI43">
            <v>2227.15714179</v>
          </cell>
        </row>
        <row r="44">
          <cell r="B44" t="str">
            <v xml:space="preserve"> Derechos de exportación</v>
          </cell>
          <cell r="C44">
            <v>6.7394679999999998E-2</v>
          </cell>
          <cell r="D44">
            <v>0.21361881999999999</v>
          </cell>
          <cell r="E44">
            <v>2.6378600400000001</v>
          </cell>
          <cell r="F44">
            <v>2.9760081500000002</v>
          </cell>
          <cell r="G44">
            <v>5.4923151299999997</v>
          </cell>
          <cell r="H44">
            <v>5.2615034100000004</v>
          </cell>
          <cell r="I44">
            <v>2.8436313900000001</v>
          </cell>
          <cell r="J44">
            <v>2.7161349800000001</v>
          </cell>
          <cell r="K44">
            <v>2.3378180400000002</v>
          </cell>
          <cell r="L44">
            <v>0.25645896000000001</v>
          </cell>
          <cell r="M44">
            <v>0.13662688000000001</v>
          </cell>
          <cell r="N44">
            <v>0.13959566000000001</v>
          </cell>
          <cell r="O44">
            <v>25.078966139999999</v>
          </cell>
          <cell r="W44" t="str">
            <v xml:space="preserve"> Derechos de exportación</v>
          </cell>
          <cell r="Z44">
            <v>2.9188735399999999</v>
          </cell>
          <cell r="AB44">
            <v>13.729826689999999</v>
          </cell>
          <cell r="AD44">
            <v>7.8975844100000003</v>
          </cell>
          <cell r="AF44">
            <v>0.53268150000000003</v>
          </cell>
          <cell r="AI44">
            <v>25.078966139999999</v>
          </cell>
        </row>
        <row r="45">
          <cell r="B45" t="str">
            <v xml:space="preserve"> Tasa de estadística</v>
          </cell>
          <cell r="C45">
            <v>4.4281218200000003</v>
          </cell>
          <cell r="D45">
            <v>5.8209393900000004</v>
          </cell>
          <cell r="E45">
            <v>4.8966421899999997</v>
          </cell>
          <cell r="F45">
            <v>4.2056643899999999</v>
          </cell>
          <cell r="G45">
            <v>3.9958838700000001</v>
          </cell>
          <cell r="H45">
            <v>3.5171293100000001</v>
          </cell>
          <cell r="I45">
            <v>3.7300706699999999</v>
          </cell>
          <cell r="J45">
            <v>3.9098011399999999</v>
          </cell>
          <cell r="K45">
            <v>3.5845623</v>
          </cell>
          <cell r="L45">
            <v>4.1544143699999996</v>
          </cell>
          <cell r="M45">
            <v>4.3621616799999998</v>
          </cell>
          <cell r="N45">
            <v>3.98208355</v>
          </cell>
          <cell r="O45">
            <v>50.58747468</v>
          </cell>
          <cell r="W45" t="str">
            <v xml:space="preserve"> Tasa de estadística</v>
          </cell>
          <cell r="Z45">
            <v>15.1457034</v>
          </cell>
          <cell r="AB45">
            <v>11.718677569999999</v>
          </cell>
          <cell r="AD45">
            <v>11.224434110000001</v>
          </cell>
          <cell r="AF45">
            <v>12.4986596</v>
          </cell>
          <cell r="AI45">
            <v>50.58747468</v>
          </cell>
        </row>
        <row r="46">
          <cell r="B46">
            <v>50.58746337890625</v>
          </cell>
          <cell r="W46">
            <v>50.58746337890625</v>
          </cell>
        </row>
        <row r="47">
          <cell r="B47">
            <v>50.58746337890625</v>
          </cell>
          <cell r="W47">
            <v>50.58746337890625</v>
          </cell>
        </row>
        <row r="48">
          <cell r="B48" t="str">
            <v xml:space="preserve"> TOTAL REC. TRIBUTARIOS</v>
          </cell>
          <cell r="C48">
            <v>4179.7166092700008</v>
          </cell>
          <cell r="D48">
            <v>3753.3791592600001</v>
          </cell>
          <cell r="E48">
            <v>3904.7960953499996</v>
          </cell>
          <cell r="F48">
            <v>3807.6217490800004</v>
          </cell>
          <cell r="G48">
            <v>4166.50943456</v>
          </cell>
          <cell r="H48">
            <v>4179.081979810001</v>
          </cell>
          <cell r="I48">
            <v>4074.5277891299993</v>
          </cell>
          <cell r="J48">
            <v>3990.1056930899999</v>
          </cell>
          <cell r="K48">
            <v>3921.4833979300001</v>
          </cell>
          <cell r="L48">
            <v>3795.4193454099996</v>
          </cell>
          <cell r="M48">
            <v>3984.1708582900001</v>
          </cell>
          <cell r="N48">
            <v>3886.2244478000002</v>
          </cell>
          <cell r="O48">
            <v>47643.036558980006</v>
          </cell>
          <cell r="W48" t="str">
            <v xml:space="preserve"> TOTAL REC. TRIBUTARIOS</v>
          </cell>
          <cell r="Z48">
            <v>11837.891863880001</v>
          </cell>
          <cell r="AB48">
            <v>12153.21316345</v>
          </cell>
          <cell r="AD48">
            <v>11986.116880149999</v>
          </cell>
          <cell r="AF48">
            <v>11665.814651500001</v>
          </cell>
          <cell r="AI48">
            <v>47643.036558980006</v>
          </cell>
        </row>
        <row r="49">
          <cell r="B49">
            <v>47643.03125</v>
          </cell>
          <cell r="W49">
            <v>47643.03125</v>
          </cell>
        </row>
        <row r="50">
          <cell r="B50">
            <v>47643.03125</v>
          </cell>
          <cell r="W50">
            <v>47643.03125</v>
          </cell>
        </row>
        <row r="51">
          <cell r="B51" t="str">
            <v xml:space="preserve"> TOTAL CON CAP.Y TRANSIT.</v>
          </cell>
          <cell r="C51">
            <v>4692.0167620300008</v>
          </cell>
          <cell r="D51">
            <v>4104.0072313199998</v>
          </cell>
          <cell r="E51">
            <v>4279.8349045099994</v>
          </cell>
          <cell r="F51">
            <v>4153.1332382600012</v>
          </cell>
          <cell r="G51">
            <v>4510.6927345000004</v>
          </cell>
          <cell r="H51">
            <v>4538.7933644800014</v>
          </cell>
          <cell r="I51">
            <v>4534.8328815399991</v>
          </cell>
          <cell r="J51">
            <v>4341.5148109299998</v>
          </cell>
          <cell r="K51">
            <v>4191.0478566399997</v>
          </cell>
          <cell r="L51">
            <v>4130.6694586299991</v>
          </cell>
          <cell r="M51">
            <v>4340.3219033599999</v>
          </cell>
          <cell r="N51">
            <v>4234.2789002400004</v>
          </cell>
          <cell r="O51">
            <v>52051.14404644</v>
          </cell>
          <cell r="W51" t="str">
            <v xml:space="preserve"> TOTAL CON CAP.Y TRANSIT.</v>
          </cell>
          <cell r="Z51">
            <v>13075.858897860002</v>
          </cell>
          <cell r="AB51">
            <v>13202.619337240003</v>
          </cell>
          <cell r="AD51">
            <v>13067.395549109999</v>
          </cell>
          <cell r="AF51">
            <v>12705.27026223</v>
          </cell>
          <cell r="AI51">
            <v>52051.14404644</v>
          </cell>
        </row>
        <row r="52">
          <cell r="B52">
            <v>52051.125</v>
          </cell>
          <cell r="W52">
            <v>52051.125</v>
          </cell>
        </row>
        <row r="53">
          <cell r="B53">
            <v>52051.125</v>
          </cell>
          <cell r="W53">
            <v>52051.125</v>
          </cell>
        </row>
        <row r="54">
          <cell r="B54" t="str">
            <v xml:space="preserve"> COPARTICIPADO (Bruto)</v>
          </cell>
          <cell r="C54">
            <v>2045.5995287285741</v>
          </cell>
          <cell r="D54">
            <v>1963.3528792882164</v>
          </cell>
          <cell r="E54">
            <v>2138.0915886673442</v>
          </cell>
          <cell r="F54">
            <v>2008.0880462361858</v>
          </cell>
          <cell r="G54">
            <v>2213.1033418346356</v>
          </cell>
          <cell r="H54">
            <v>2112.9666038755636</v>
          </cell>
          <cell r="I54">
            <v>1942.7576822253279</v>
          </cell>
          <cell r="J54">
            <v>2119.4749806538075</v>
          </cell>
          <cell r="K54">
            <v>2099.3683014740336</v>
          </cell>
          <cell r="L54">
            <v>2042.0213760301669</v>
          </cell>
          <cell r="M54">
            <v>2156.2198346034174</v>
          </cell>
          <cell r="N54">
            <v>1976.1536681123523</v>
          </cell>
          <cell r="O54">
            <v>24817.197831729623</v>
          </cell>
          <cell r="W54" t="str">
            <v xml:space="preserve"> COPARTICIPADO (Bruto)</v>
          </cell>
          <cell r="Z54">
            <v>6147.043996684135</v>
          </cell>
          <cell r="AB54">
            <v>6334.1579919463857</v>
          </cell>
          <cell r="AD54">
            <v>6161.6009643531688</v>
          </cell>
          <cell r="AF54">
            <v>6174.3948787459367</v>
          </cell>
          <cell r="AI54">
            <v>24817.197831729623</v>
          </cell>
        </row>
        <row r="55">
          <cell r="B55" t="str">
            <v xml:space="preserve"> COPARTICIPADO (Neto) (4)</v>
          </cell>
          <cell r="C55">
            <v>1692.959599419288</v>
          </cell>
          <cell r="D55">
            <v>1623.049947394984</v>
          </cell>
          <cell r="E55">
            <v>1771.5778503672425</v>
          </cell>
          <cell r="F55">
            <v>1661.074839300758</v>
          </cell>
          <cell r="G55">
            <v>1835.3378405594401</v>
          </cell>
          <cell r="H55">
            <v>1750.221613294229</v>
          </cell>
          <cell r="I55">
            <v>1605.5440298915287</v>
          </cell>
          <cell r="J55">
            <v>1755.7537335557363</v>
          </cell>
          <cell r="K55">
            <v>1738.6630562529285</v>
          </cell>
          <cell r="L55">
            <v>1689.9181696256419</v>
          </cell>
          <cell r="M55">
            <v>1786.9868594129048</v>
          </cell>
          <cell r="N55">
            <v>1633.9306178954994</v>
          </cell>
          <cell r="O55">
            <v>20545.018156970182</v>
          </cell>
          <cell r="W55" t="str">
            <v xml:space="preserve"> COPARTICIPADO (Neto) (4)</v>
          </cell>
          <cell r="Z55">
            <v>5087.5873971815145</v>
          </cell>
          <cell r="AB55">
            <v>5246.6342931544277</v>
          </cell>
          <cell r="AD55">
            <v>5099.9608197001935</v>
          </cell>
          <cell r="AF55">
            <v>5110.8356469340461</v>
          </cell>
          <cell r="AI55">
            <v>20545.018156970182</v>
          </cell>
        </row>
        <row r="56">
          <cell r="B56">
            <v>20545.015625</v>
          </cell>
          <cell r="W56">
            <v>20545.015625</v>
          </cell>
        </row>
        <row r="57">
          <cell r="B57">
            <v>20545.015625</v>
          </cell>
          <cell r="W57">
            <v>20545.015625</v>
          </cell>
        </row>
        <row r="58">
          <cell r="B58" t="str">
            <v xml:space="preserve"> CLASIF. PRESUPUEST.</v>
          </cell>
          <cell r="C58">
            <v>4179.7166092700008</v>
          </cell>
          <cell r="D58">
            <v>3753.3791592599996</v>
          </cell>
          <cell r="E58">
            <v>3904.7960953499996</v>
          </cell>
          <cell r="F58">
            <v>3807.62174908</v>
          </cell>
          <cell r="G58">
            <v>4166.50943456</v>
          </cell>
          <cell r="H58">
            <v>4179.081979810001</v>
          </cell>
          <cell r="I58">
            <v>4074.5277891299993</v>
          </cell>
          <cell r="J58">
            <v>3990.1056930899999</v>
          </cell>
          <cell r="K58">
            <v>3921.4833979300001</v>
          </cell>
          <cell r="L58">
            <v>3795.4193454099996</v>
          </cell>
          <cell r="M58">
            <v>3984.1708582900001</v>
          </cell>
          <cell r="N58">
            <v>3886.2244478000002</v>
          </cell>
          <cell r="O58">
            <v>47643.036558980006</v>
          </cell>
          <cell r="W58" t="str">
            <v xml:space="preserve"> CLASIF. PRESUPUEST.</v>
          </cell>
          <cell r="Z58">
            <v>11837.891863879999</v>
          </cell>
          <cell r="AB58">
            <v>12153.21316345</v>
          </cell>
          <cell r="AD58">
            <v>11986.116880149999</v>
          </cell>
          <cell r="AF58">
            <v>11665.814651500001</v>
          </cell>
          <cell r="AI58">
            <v>47643.036558980006</v>
          </cell>
        </row>
        <row r="59">
          <cell r="B59">
            <v>47643.03125</v>
          </cell>
          <cell r="W59">
            <v>47643.03125</v>
          </cell>
        </row>
        <row r="60">
          <cell r="B60" t="str">
            <v xml:space="preserve"> Administración Nacional</v>
          </cell>
          <cell r="C60">
            <v>1978.4754774879634</v>
          </cell>
          <cell r="D60">
            <v>1959.2436329288701</v>
          </cell>
          <cell r="E60">
            <v>2067.0844753870456</v>
          </cell>
          <cell r="F60">
            <v>2031.1240998135975</v>
          </cell>
          <cell r="G60">
            <v>2312.7406813218277</v>
          </cell>
          <cell r="H60">
            <v>2382.8569699858722</v>
          </cell>
          <cell r="I60">
            <v>2044.4893922054164</v>
          </cell>
          <cell r="J60">
            <v>2165.5330926388651</v>
          </cell>
          <cell r="K60">
            <v>2080.2890400823608</v>
          </cell>
          <cell r="L60">
            <v>2089.8551366001616</v>
          </cell>
          <cell r="M60">
            <v>2186.5120623821813</v>
          </cell>
          <cell r="N60">
            <v>2167.6819947186641</v>
          </cell>
          <cell r="O60">
            <v>25465.886055552823</v>
          </cell>
          <cell r="W60" t="str">
            <v xml:space="preserve"> Administración Nacional</v>
          </cell>
          <cell r="Z60">
            <v>6004.8035858038784</v>
          </cell>
          <cell r="AB60">
            <v>6726.7217511212966</v>
          </cell>
          <cell r="AD60">
            <v>6290.3115249266421</v>
          </cell>
          <cell r="AF60">
            <v>6444.0491937010074</v>
          </cell>
          <cell r="AI60">
            <v>25465.886055552823</v>
          </cell>
        </row>
        <row r="61">
          <cell r="B61" t="str">
            <v xml:space="preserve"> Contribuciones Seguridad Social (4)</v>
          </cell>
          <cell r="C61">
            <v>1116.3889074100005</v>
          </cell>
          <cell r="D61">
            <v>761.9286471700002</v>
          </cell>
          <cell r="E61">
            <v>730.31683853000004</v>
          </cell>
          <cell r="F61">
            <v>696.97604476999993</v>
          </cell>
          <cell r="G61">
            <v>676.17135007999991</v>
          </cell>
          <cell r="H61">
            <v>651.11920243000031</v>
          </cell>
          <cell r="I61">
            <v>992.01386981999974</v>
          </cell>
          <cell r="J61">
            <v>675.50314681000009</v>
          </cell>
          <cell r="K61">
            <v>739.3105934099998</v>
          </cell>
          <cell r="L61">
            <v>589.80981522999991</v>
          </cell>
          <cell r="M61">
            <v>670.31682764999994</v>
          </cell>
          <cell r="N61">
            <v>636.84395827000003</v>
          </cell>
          <cell r="O61">
            <v>8936.6992015799988</v>
          </cell>
          <cell r="W61" t="str">
            <v xml:space="preserve"> Contribuciones Seguridad Social (4)</v>
          </cell>
          <cell r="Z61">
            <v>2608.6343931100009</v>
          </cell>
          <cell r="AB61">
            <v>2024.26659728</v>
          </cell>
          <cell r="AD61">
            <v>2406.8276100399999</v>
          </cell>
          <cell r="AF61">
            <v>1896.97060115</v>
          </cell>
          <cell r="AI61">
            <v>8936.6992015799988</v>
          </cell>
        </row>
        <row r="62">
          <cell r="B62" t="str">
            <v xml:space="preserve"> Provincias (5)</v>
          </cell>
          <cell r="C62">
            <v>1056.1180253420368</v>
          </cell>
          <cell r="D62">
            <v>1014.0409440311298</v>
          </cell>
          <cell r="E62">
            <v>1099.8098192029538</v>
          </cell>
          <cell r="F62">
            <v>1063.7409910764029</v>
          </cell>
          <cell r="G62">
            <v>1162.9755517281726</v>
          </cell>
          <cell r="H62">
            <v>1130.8624612841286</v>
          </cell>
          <cell r="I62">
            <v>1011.5688862445832</v>
          </cell>
          <cell r="J62">
            <v>1133.8541762211348</v>
          </cell>
          <cell r="K62">
            <v>1084.7314844076393</v>
          </cell>
          <cell r="L62">
            <v>1100.5021853098378</v>
          </cell>
          <cell r="M62">
            <v>1111.4807887078184</v>
          </cell>
          <cell r="N62">
            <v>1066.0628152113356</v>
          </cell>
          <cell r="O62">
            <v>13035.748128767174</v>
          </cell>
          <cell r="W62" t="str">
            <v xml:space="preserve"> Provincias (5)</v>
          </cell>
          <cell r="Z62">
            <v>3169.9687885761205</v>
          </cell>
          <cell r="AB62">
            <v>3357.5790040887041</v>
          </cell>
          <cell r="AD62">
            <v>3230.1545468733575</v>
          </cell>
          <cell r="AF62">
            <v>3278.0457892289924</v>
          </cell>
          <cell r="AI62">
            <v>13035.748128767174</v>
          </cell>
        </row>
        <row r="63">
          <cell r="B63" t="str">
            <v xml:space="preserve"> No presupuestarios (7)</v>
          </cell>
          <cell r="C63">
            <v>28.734199030000003</v>
          </cell>
          <cell r="D63">
            <v>18.165935129999998</v>
          </cell>
          <cell r="E63">
            <v>7.5849622299999986</v>
          </cell>
          <cell r="F63">
            <v>15.780613419999998</v>
          </cell>
          <cell r="G63">
            <v>14.62185143</v>
          </cell>
          <cell r="H63">
            <v>14.243346110000001</v>
          </cell>
          <cell r="I63">
            <v>26.455640859999999</v>
          </cell>
          <cell r="J63">
            <v>15.21527742</v>
          </cell>
          <cell r="K63">
            <v>17.15228003</v>
          </cell>
          <cell r="L63">
            <v>15.252208270000001</v>
          </cell>
          <cell r="M63">
            <v>15.861179549999999</v>
          </cell>
          <cell r="N63">
            <v>15.6356796</v>
          </cell>
          <cell r="O63">
            <v>204.70317308</v>
          </cell>
          <cell r="W63" t="str">
            <v xml:space="preserve"> No presupuestarios (7)</v>
          </cell>
          <cell r="Z63">
            <v>54.485096389999995</v>
          </cell>
          <cell r="AB63">
            <v>44.645810959999999</v>
          </cell>
          <cell r="AD63">
            <v>58.823198309999995</v>
          </cell>
          <cell r="AF63">
            <v>46.749067420000003</v>
          </cell>
          <cell r="AI63">
            <v>204.70317308</v>
          </cell>
        </row>
        <row r="64">
          <cell r="B64">
            <v>204.703125</v>
          </cell>
          <cell r="W64">
            <v>204.703125</v>
          </cell>
        </row>
        <row r="65">
          <cell r="B65">
            <v>204.703125</v>
          </cell>
          <cell r="W65">
            <v>204.703125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y otros menores.</v>
          </cell>
          <cell r="W68" t="str">
            <v>(2)  : Entradas de Cine, Monotributo Impositivo, Emerg. s/Automotores, Motos, Embarcaciones y Aeronaves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netos de Asignaciones Familiares Compensables.</v>
          </cell>
          <cell r="W71" t="str">
            <v>(4)  : Datos netos de Asignaciones Familiares Compensables.</v>
          </cell>
        </row>
        <row r="72">
          <cell r="B72" t="str">
            <v>(5)  : 56,66% de Coparticipados (neto), 56,66% del 93,73% de Bienes Personales, 30% de Monotributo impositivo, y sumas fijas por Pacto Fiscal y Ganancias.</v>
          </cell>
          <cell r="W72" t="str">
            <v>(5)  : 56,66% de Coparticipados (neto), 56,66% del 93,73% de Bienes Personales, 30% de Monotributo impositivo, y sumas fijas por Pacto Fiscal y Ganancias.</v>
          </cell>
        </row>
        <row r="73">
          <cell r="B73" t="str">
            <v>(6)  : Fondo Solidario de Redistribución.</v>
          </cell>
          <cell r="W73" t="str">
            <v>(6)  : Fondo Solidario de Redistribución.</v>
          </cell>
        </row>
        <row r="74">
          <cell r="W74">
            <v>204.703125</v>
          </cell>
        </row>
        <row r="274">
          <cell r="W274">
            <v>204.703125</v>
          </cell>
        </row>
      </sheetData>
      <sheetData sheetId="2" refreshError="1">
        <row r="1">
          <cell r="B1" t="str">
            <v>(L:\Y\MENSUAL\RECIMP2000)</v>
          </cell>
          <cell r="D1" t="str">
            <v xml:space="preserve">                      Dirección Nacional de Investigaciones y Análisis Fiscal</v>
          </cell>
          <cell r="O1">
            <v>37075.568050925925</v>
          </cell>
          <cell r="W1" t="str">
            <v>(L:\Y\MENSUAL\RECIMP2000)</v>
          </cell>
          <cell r="Y1" t="str">
            <v xml:space="preserve">                                    Dirección Nacional de Investigaciones y Análisis Fiscal</v>
          </cell>
          <cell r="AI1">
            <v>37075.568050925925</v>
          </cell>
        </row>
        <row r="5">
          <cell r="B5" t="str">
            <v>RECURSOS TRIBUTARIOS AÑO 2000 (1)</v>
          </cell>
          <cell r="W5" t="str">
            <v>RECURSOS TRIBUTARIOS AÑO 2000 (1)</v>
          </cell>
        </row>
        <row r="6">
          <cell r="B6" t="str">
            <v>en millones de pesos de julio de 1999</v>
          </cell>
          <cell r="W6" t="str">
            <v>en millones de pesos de julio de 1999</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Diciembre</v>
          </cell>
          <cell r="O9" t="str">
            <v>Total</v>
          </cell>
          <cell r="Z9" t="str">
            <v>I TRIM</v>
          </cell>
          <cell r="AB9" t="str">
            <v>II TRIM</v>
          </cell>
          <cell r="AD9" t="str">
            <v>III TRIM</v>
          </cell>
          <cell r="AF9" t="str">
            <v>IV TRIM</v>
          </cell>
          <cell r="AI9" t="str">
            <v>TOTAL</v>
          </cell>
        </row>
        <row r="11">
          <cell r="B11" t="str">
            <v xml:space="preserve"> 1- DGI (Excl. Sist. Seg. Social)</v>
          </cell>
          <cell r="C11">
            <v>2957.6760339860011</v>
          </cell>
          <cell r="D11">
            <v>2771.1221759304572</v>
          </cell>
          <cell r="E11">
            <v>2885.7778859465839</v>
          </cell>
          <cell r="F11">
            <v>3077.8289044969442</v>
          </cell>
          <cell r="G11">
            <v>3466.2527440903182</v>
          </cell>
          <cell r="H11">
            <v>3908.4934524540809</v>
          </cell>
          <cell r="I11">
            <v>3038.8917503237763</v>
          </cell>
          <cell r="J11">
            <v>3324.7859140529786</v>
          </cell>
          <cell r="K11">
            <v>3057.6212758320112</v>
          </cell>
          <cell r="L11">
            <v>3143.6928939258387</v>
          </cell>
          <cell r="M11">
            <v>3072.6882992267101</v>
          </cell>
          <cell r="N11">
            <v>3131.0161508800002</v>
          </cell>
          <cell r="O11">
            <v>37835.847481145705</v>
          </cell>
          <cell r="W11" t="str">
            <v xml:space="preserve"> 1- DGI (Excl. Sist. Seg. Social)</v>
          </cell>
          <cell r="Z11">
            <v>8614.5760958630417</v>
          </cell>
          <cell r="AB11">
            <v>10452.575101041342</v>
          </cell>
          <cell r="AD11">
            <v>9421.298940208766</v>
          </cell>
          <cell r="AF11">
            <v>9347.3973440325499</v>
          </cell>
          <cell r="AI11">
            <v>37835.847481145705</v>
          </cell>
        </row>
        <row r="12">
          <cell r="B12">
            <v>37835.84375</v>
          </cell>
          <cell r="W12">
            <v>37835.84375</v>
          </cell>
        </row>
        <row r="13">
          <cell r="B13" t="str">
            <v xml:space="preserve"> Ganancias</v>
          </cell>
          <cell r="C13">
            <v>728.09214022685444</v>
          </cell>
          <cell r="D13">
            <v>695.74000832114984</v>
          </cell>
          <cell r="E13">
            <v>688.37035961558115</v>
          </cell>
          <cell r="F13">
            <v>766.86139237126349</v>
          </cell>
          <cell r="G13">
            <v>1182.8214198426192</v>
          </cell>
          <cell r="H13">
            <v>1356.760955072619</v>
          </cell>
          <cell r="I13">
            <v>796.00853439602668</v>
          </cell>
          <cell r="J13">
            <v>895.2280369973862</v>
          </cell>
          <cell r="K13">
            <v>728.92158713784954</v>
          </cell>
          <cell r="L13">
            <v>855.34616112593187</v>
          </cell>
          <cell r="M13">
            <v>816.76865581793993</v>
          </cell>
          <cell r="N13">
            <v>875.75183126000002</v>
          </cell>
          <cell r="O13">
            <v>10386.671082185221</v>
          </cell>
          <cell r="W13" t="str">
            <v xml:space="preserve"> Ganancias</v>
          </cell>
          <cell r="Z13">
            <v>2112.2025081635852</v>
          </cell>
          <cell r="AB13">
            <v>3306.4437672865015</v>
          </cell>
          <cell r="AD13">
            <v>2420.1581585312624</v>
          </cell>
          <cell r="AF13">
            <v>2547.8666482038716</v>
          </cell>
          <cell r="AI13">
            <v>10386.671082185221</v>
          </cell>
        </row>
        <row r="14">
          <cell r="B14" t="str">
            <v xml:space="preserve"> IVA      </v>
          </cell>
          <cell r="C14">
            <v>1624.9819272046288</v>
          </cell>
          <cell r="D14">
            <v>1357.4253563320028</v>
          </cell>
          <cell r="E14">
            <v>1598.6246185491545</v>
          </cell>
          <cell r="F14">
            <v>1545.2002340319605</v>
          </cell>
          <cell r="G14">
            <v>1539.4687180112048</v>
          </cell>
          <cell r="H14">
            <v>1703.9170801965399</v>
          </cell>
          <cell r="I14">
            <v>1617.549658782983</v>
          </cell>
          <cell r="J14">
            <v>1630.7127290446222</v>
          </cell>
          <cell r="K14">
            <v>1659.9836193339631</v>
          </cell>
          <cell r="L14">
            <v>1499.3301358134197</v>
          </cell>
          <cell r="M14">
            <v>1556.3516433471</v>
          </cell>
          <cell r="N14">
            <v>1542.7499218400001</v>
          </cell>
          <cell r="O14">
            <v>18876.295642487581</v>
          </cell>
          <cell r="W14" t="str">
            <v xml:space="preserve"> IVA      </v>
          </cell>
          <cell r="Z14">
            <v>4581.031902085786</v>
          </cell>
          <cell r="AB14">
            <v>4788.5860322397057</v>
          </cell>
          <cell r="AD14">
            <v>4908.2460071615687</v>
          </cell>
          <cell r="AF14">
            <v>4598.4317010005198</v>
          </cell>
          <cell r="AI14">
            <v>18876.295642487581</v>
          </cell>
        </row>
        <row r="15">
          <cell r="B15" t="str">
            <v xml:space="preserve"> Reintegros (-)         </v>
          </cell>
          <cell r="C15">
            <v>33.841380760516302</v>
          </cell>
          <cell r="D15">
            <v>41.73003606927255</v>
          </cell>
          <cell r="E15">
            <v>64.587816303363198</v>
          </cell>
          <cell r="F15">
            <v>42.902602968978435</v>
          </cell>
          <cell r="G15">
            <v>52.096490657172559</v>
          </cell>
          <cell r="H15">
            <v>50.187947963558585</v>
          </cell>
          <cell r="I15">
            <v>45.092816000394066</v>
          </cell>
          <cell r="J15">
            <v>52.664251934191832</v>
          </cell>
          <cell r="K15">
            <v>53.79124170609289</v>
          </cell>
          <cell r="L15">
            <v>49.155109968306355</v>
          </cell>
          <cell r="M15">
            <v>48.224671006049995</v>
          </cell>
          <cell r="N15">
            <v>44.427730930000003</v>
          </cell>
          <cell r="O15">
            <v>578.70209626789676</v>
          </cell>
          <cell r="W15" t="str">
            <v xml:space="preserve"> Reintegros (-)         </v>
          </cell>
          <cell r="Z15">
            <v>140.15923313315204</v>
          </cell>
          <cell r="AB15">
            <v>145.18704158970957</v>
          </cell>
          <cell r="AD15">
            <v>151.54830964067878</v>
          </cell>
          <cell r="AF15">
            <v>141.80751190435635</v>
          </cell>
          <cell r="AI15">
            <v>578.70209626789676</v>
          </cell>
        </row>
        <row r="16">
          <cell r="B16" t="str">
            <v xml:space="preserve"> Internos coparticipados</v>
          </cell>
          <cell r="C16">
            <v>176.28976202825183</v>
          </cell>
          <cell r="D16">
            <v>88.631606228295922</v>
          </cell>
          <cell r="E16">
            <v>117.96108956760649</v>
          </cell>
          <cell r="F16">
            <v>129.55936548448929</v>
          </cell>
          <cell r="G16">
            <v>110.76704980929063</v>
          </cell>
          <cell r="H16">
            <v>114.63455389995427</v>
          </cell>
          <cell r="I16">
            <v>124.5349779131879</v>
          </cell>
          <cell r="J16">
            <v>128.29155403769067</v>
          </cell>
          <cell r="K16">
            <v>124.0155080767256</v>
          </cell>
          <cell r="L16">
            <v>148.23830747864181</v>
          </cell>
          <cell r="M16">
            <v>116.26920191249999</v>
          </cell>
          <cell r="N16">
            <v>138.36836915999999</v>
          </cell>
          <cell r="O16">
            <v>1517.5613455966345</v>
          </cell>
          <cell r="W16" t="str">
            <v xml:space="preserve"> Internos coparticipados</v>
          </cell>
          <cell r="Z16">
            <v>382.88245782415424</v>
          </cell>
          <cell r="AB16">
            <v>354.96096919373417</v>
          </cell>
          <cell r="AD16">
            <v>376.84204002760418</v>
          </cell>
          <cell r="AF16">
            <v>402.8758785511418</v>
          </cell>
          <cell r="AI16">
            <v>1517.5613455966345</v>
          </cell>
        </row>
        <row r="17">
          <cell r="B17" t="str">
            <v xml:space="preserve"> Premios de juegos</v>
          </cell>
          <cell r="C17">
            <v>8.1783764750212544</v>
          </cell>
          <cell r="D17">
            <v>7.2640901486440947</v>
          </cell>
          <cell r="E17">
            <v>13.28232442518024</v>
          </cell>
          <cell r="F17">
            <v>3.9241545854841409</v>
          </cell>
          <cell r="G17">
            <v>5.8364855706244478</v>
          </cell>
          <cell r="H17">
            <v>3.9566217583808587</v>
          </cell>
          <cell r="I17">
            <v>2.9150529534159744</v>
          </cell>
          <cell r="J17">
            <v>9.0524378175759264</v>
          </cell>
          <cell r="K17">
            <v>3.2262918752401957</v>
          </cell>
          <cell r="L17">
            <v>11.660217559049151</v>
          </cell>
          <cell r="M17">
            <v>7.3676060889299988</v>
          </cell>
          <cell r="N17">
            <v>5.0310916299999997</v>
          </cell>
          <cell r="O17">
            <v>81.694750887546292</v>
          </cell>
          <cell r="W17" t="str">
            <v xml:space="preserve"> Premios de juegos</v>
          </cell>
          <cell r="Z17">
            <v>28.724791048845589</v>
          </cell>
          <cell r="AB17">
            <v>13.717261914489448</v>
          </cell>
          <cell r="AD17">
            <v>15.193782646232098</v>
          </cell>
          <cell r="AF17">
            <v>24.05891527797915</v>
          </cell>
          <cell r="AI17">
            <v>81.694750887546292</v>
          </cell>
        </row>
        <row r="18">
          <cell r="B18" t="str">
            <v xml:space="preserve"> Transferencias de inmuebles</v>
          </cell>
          <cell r="C18">
            <v>5.7343453692204003</v>
          </cell>
          <cell r="D18">
            <v>2.723570185853418</v>
          </cell>
          <cell r="E18">
            <v>3.8789245719973886</v>
          </cell>
          <cell r="F18">
            <v>4.4675938460464213</v>
          </cell>
          <cell r="G18">
            <v>3.907036917668453</v>
          </cell>
          <cell r="H18">
            <v>4.6328955298093959</v>
          </cell>
          <cell r="I18">
            <v>4.8653365962600006</v>
          </cell>
          <cell r="J18">
            <v>4.5321103723765361</v>
          </cell>
          <cell r="K18">
            <v>5.1279746910631543</v>
          </cell>
          <cell r="L18">
            <v>4.7063004891895845</v>
          </cell>
          <cell r="M18">
            <v>4.5349535469599997</v>
          </cell>
          <cell r="N18">
            <v>4.9120901300000002</v>
          </cell>
          <cell r="O18">
            <v>54.023132246444746</v>
          </cell>
          <cell r="W18" t="str">
            <v xml:space="preserve"> Transferencias de inmuebles</v>
          </cell>
          <cell r="Z18">
            <v>12.336840127071206</v>
          </cell>
          <cell r="AB18">
            <v>13.00752629352427</v>
          </cell>
          <cell r="AD18">
            <v>14.525421659699692</v>
          </cell>
          <cell r="AF18">
            <v>14.153344166149584</v>
          </cell>
          <cell r="AI18">
            <v>54.023132246444746</v>
          </cell>
        </row>
        <row r="19">
          <cell r="B19" t="str">
            <v xml:space="preserve"> Ganancia mínima presunta</v>
          </cell>
          <cell r="C19">
            <v>47.577764268395192</v>
          </cell>
          <cell r="D19">
            <v>49.674379509997564</v>
          </cell>
          <cell r="E19">
            <v>46.439178427914179</v>
          </cell>
          <cell r="F19">
            <v>47.742197215775867</v>
          </cell>
          <cell r="G19">
            <v>54.981786263094797</v>
          </cell>
          <cell r="H19">
            <v>48.240587338480779</v>
          </cell>
          <cell r="I19">
            <v>44.587984770966507</v>
          </cell>
          <cell r="J19">
            <v>47.289659519399343</v>
          </cell>
          <cell r="K19">
            <v>45.487853379628902</v>
          </cell>
          <cell r="L19">
            <v>48.906616165748943</v>
          </cell>
          <cell r="M19">
            <v>51.144640044119996</v>
          </cell>
          <cell r="N19">
            <v>63.967491780000003</v>
          </cell>
          <cell r="O19">
            <v>596.04013868352217</v>
          </cell>
          <cell r="W19" t="str">
            <v xml:space="preserve"> Ganancia mínima presunta</v>
          </cell>
          <cell r="Z19">
            <v>143.69132220630695</v>
          </cell>
          <cell r="AB19">
            <v>150.96457081735144</v>
          </cell>
          <cell r="AD19">
            <v>137.36549766999474</v>
          </cell>
          <cell r="AF19">
            <v>164.01874798986893</v>
          </cell>
          <cell r="AI19">
            <v>596.04013868352217</v>
          </cell>
        </row>
        <row r="20">
          <cell r="B20" t="str">
            <v xml:space="preserve"> Intereses pagados</v>
          </cell>
          <cell r="C20">
            <v>60.712505547857887</v>
          </cell>
          <cell r="D20">
            <v>68.405201869687005</v>
          </cell>
          <cell r="E20">
            <v>89.321297998759846</v>
          </cell>
          <cell r="F20">
            <v>72.886478343497572</v>
          </cell>
          <cell r="G20">
            <v>74.215963219450629</v>
          </cell>
          <cell r="H20">
            <v>73.516835643021423</v>
          </cell>
          <cell r="I20">
            <v>65.613608759042933</v>
          </cell>
          <cell r="J20">
            <v>70.546171624303156</v>
          </cell>
          <cell r="K20">
            <v>72.038570117281608</v>
          </cell>
          <cell r="L20">
            <v>61.078962182910885</v>
          </cell>
          <cell r="M20">
            <v>79.185554001179995</v>
          </cell>
          <cell r="N20">
            <v>61.60634718</v>
          </cell>
          <cell r="O20">
            <v>849.12749648699287</v>
          </cell>
          <cell r="W20" t="str">
            <v xml:space="preserve"> Intereses pagados</v>
          </cell>
          <cell r="Z20">
            <v>218.43900541630472</v>
          </cell>
          <cell r="AB20">
            <v>220.61927720596964</v>
          </cell>
          <cell r="AD20">
            <v>208.1983505006277</v>
          </cell>
          <cell r="AF20">
            <v>201.87086336409089</v>
          </cell>
          <cell r="AI20">
            <v>849.12749648699287</v>
          </cell>
        </row>
        <row r="21">
          <cell r="B21" t="str">
            <v xml:space="preserve"> Otros coparticipados</v>
          </cell>
          <cell r="C21">
            <v>4.4031187277064578</v>
          </cell>
          <cell r="D21">
            <v>5.396956229979005</v>
          </cell>
          <cell r="E21">
            <v>7.389491634525549</v>
          </cell>
          <cell r="F21">
            <v>43.081209757422648</v>
          </cell>
          <cell r="G21">
            <v>30.841424089341235</v>
          </cell>
          <cell r="H21">
            <v>29.478274751721905</v>
          </cell>
          <cell r="I21">
            <v>27.103422389211332</v>
          </cell>
          <cell r="J21">
            <v>25.556791609523092</v>
          </cell>
          <cell r="K21">
            <v>24.202797188191017</v>
          </cell>
          <cell r="L21">
            <v>15.153095933777966</v>
          </cell>
          <cell r="M21">
            <v>6.2375911699949977</v>
          </cell>
          <cell r="N21">
            <v>6.5602509500000004</v>
          </cell>
          <cell r="O21">
            <v>225.40442443139523</v>
          </cell>
          <cell r="W21" t="str">
            <v xml:space="preserve"> Otros coparticipados</v>
          </cell>
          <cell r="Z21">
            <v>17.189566592211012</v>
          </cell>
          <cell r="AB21">
            <v>103.40090859848578</v>
          </cell>
          <cell r="AD21">
            <v>76.863011186925434</v>
          </cell>
          <cell r="AF21">
            <v>27.950938053772962</v>
          </cell>
          <cell r="AI21">
            <v>225.40442443139523</v>
          </cell>
        </row>
        <row r="22">
          <cell r="B22" t="str">
            <v xml:space="preserve"> Sellos</v>
          </cell>
          <cell r="C22">
            <v>4.172685066979577</v>
          </cell>
          <cell r="D22">
            <v>3.0317648956610954</v>
          </cell>
          <cell r="E22">
            <v>3.1706447061952292</v>
          </cell>
          <cell r="F22">
            <v>4.9654379632422989</v>
          </cell>
          <cell r="G22">
            <v>3.0389559989832557</v>
          </cell>
          <cell r="H22">
            <v>3.7145110329955089</v>
          </cell>
          <cell r="I22">
            <v>3.7275774470002565</v>
          </cell>
          <cell r="J22">
            <v>3.6335677734337501</v>
          </cell>
          <cell r="K22">
            <v>3.6501756256168938</v>
          </cell>
          <cell r="L22">
            <v>4.0718224716141105</v>
          </cell>
          <cell r="M22">
            <v>3.7536772053599998</v>
          </cell>
          <cell r="N22">
            <v>4.6633258499999997</v>
          </cell>
          <cell r="O22">
            <v>45.594146037081977</v>
          </cell>
          <cell r="W22" t="str">
            <v xml:space="preserve"> Sellos</v>
          </cell>
          <cell r="Z22">
            <v>10.375094668835901</v>
          </cell>
          <cell r="AB22">
            <v>11.718904995221063</v>
          </cell>
          <cell r="AD22">
            <v>11.0113208460509</v>
          </cell>
          <cell r="AF22">
            <v>12.488825526974111</v>
          </cell>
          <cell r="AI22">
            <v>45.594146037081977</v>
          </cell>
        </row>
        <row r="23">
          <cell r="B23" t="str">
            <v xml:space="preserve"> Bienes personales</v>
          </cell>
          <cell r="C23">
            <v>9.7399851520382974</v>
          </cell>
          <cell r="D23">
            <v>87.211560368862195</v>
          </cell>
          <cell r="E23">
            <v>10.503712911448048</v>
          </cell>
          <cell r="F23">
            <v>78.229445801496581</v>
          </cell>
          <cell r="G23">
            <v>89.156296147196599</v>
          </cell>
          <cell r="H23">
            <v>180.7971152516653</v>
          </cell>
          <cell r="I23">
            <v>42.460853743380248</v>
          </cell>
          <cell r="J23">
            <v>167.9602903029492</v>
          </cell>
          <cell r="K23">
            <v>36.39793904920522</v>
          </cell>
          <cell r="L23">
            <v>158.91028118071682</v>
          </cell>
          <cell r="M23">
            <v>12.382416678509999</v>
          </cell>
          <cell r="N23">
            <v>144.56633934999999</v>
          </cell>
          <cell r="O23">
            <v>1018.3162359374686</v>
          </cell>
          <cell r="W23" t="str">
            <v xml:space="preserve"> Bienes personales</v>
          </cell>
          <cell r="Z23">
            <v>107.45525843234854</v>
          </cell>
          <cell r="AB23">
            <v>348.18285720035851</v>
          </cell>
          <cell r="AD23">
            <v>246.81908309553467</v>
          </cell>
          <cell r="AF23">
            <v>315.85903720922681</v>
          </cell>
          <cell r="AI23">
            <v>1018.3162359374686</v>
          </cell>
        </row>
        <row r="24">
          <cell r="B24" t="str">
            <v xml:space="preserve"> Combustibles - Naftas</v>
          </cell>
          <cell r="C24">
            <v>158.58335528856244</v>
          </cell>
          <cell r="D24">
            <v>195.81856405110136</v>
          </cell>
          <cell r="E24">
            <v>179.31908743543474</v>
          </cell>
          <cell r="F24">
            <v>197.17368161316426</v>
          </cell>
          <cell r="G24">
            <v>161.39773069746983</v>
          </cell>
          <cell r="H24">
            <v>177.43059167047824</v>
          </cell>
          <cell r="I24">
            <v>169.81189425998556</v>
          </cell>
          <cell r="J24">
            <v>171.25191455534187</v>
          </cell>
          <cell r="K24">
            <v>197.87718617105571</v>
          </cell>
          <cell r="L24">
            <v>171.15883399203162</v>
          </cell>
          <cell r="M24">
            <v>161.73018055736998</v>
          </cell>
          <cell r="N24">
            <v>196.91746465</v>
          </cell>
          <cell r="O24">
            <v>2138.4704849419954</v>
          </cell>
          <cell r="W24" t="str">
            <v xml:space="preserve"> Combustibles - Naftas</v>
          </cell>
          <cell r="Z24">
            <v>533.72100677509854</v>
          </cell>
          <cell r="AB24">
            <v>536.00200398111224</v>
          </cell>
          <cell r="AD24">
            <v>538.9409949863832</v>
          </cell>
          <cell r="AF24">
            <v>529.80647919940156</v>
          </cell>
          <cell r="AI24">
            <v>2138.4704849419954</v>
          </cell>
        </row>
        <row r="25">
          <cell r="B25" t="str">
            <v xml:space="preserve"> Combustibles - Otros</v>
          </cell>
          <cell r="C25">
            <v>57.043692667116261</v>
          </cell>
          <cell r="D25">
            <v>106.45538832291001</v>
          </cell>
          <cell r="E25">
            <v>77.690576593653262</v>
          </cell>
          <cell r="F25">
            <v>113.88025881841035</v>
          </cell>
          <cell r="G25">
            <v>103.03523961792243</v>
          </cell>
          <cell r="H25">
            <v>120.08589616351819</v>
          </cell>
          <cell r="I25">
            <v>116.78168975745028</v>
          </cell>
          <cell r="J25">
            <v>124.94764027494911</v>
          </cell>
          <cell r="K25">
            <v>123.76778353220085</v>
          </cell>
          <cell r="L25">
            <v>105.13453437151394</v>
          </cell>
          <cell r="M25">
            <v>89.672004084149989</v>
          </cell>
          <cell r="N25">
            <v>177.77194155000001</v>
          </cell>
          <cell r="O25">
            <v>1316.2666457537948</v>
          </cell>
          <cell r="W25" t="str">
            <v xml:space="preserve"> Combustibles - Otros</v>
          </cell>
          <cell r="Z25">
            <v>241.18965758367955</v>
          </cell>
          <cell r="AB25">
            <v>337.00139459985098</v>
          </cell>
          <cell r="AD25">
            <v>365.49711356460023</v>
          </cell>
          <cell r="AF25">
            <v>372.57848000566395</v>
          </cell>
          <cell r="AI25">
            <v>1316.2666457537948</v>
          </cell>
        </row>
        <row r="26">
          <cell r="B26" t="str">
            <v xml:space="preserve"> Internos seguros</v>
          </cell>
          <cell r="C26">
            <v>19.90319379018225</v>
          </cell>
          <cell r="D26">
            <v>15.831234532472921</v>
          </cell>
          <cell r="E26">
            <v>19.148025235400276</v>
          </cell>
          <cell r="F26">
            <v>18.682984426845387</v>
          </cell>
          <cell r="G26">
            <v>17.651830873468057</v>
          </cell>
          <cell r="H26">
            <v>19.135048907965505</v>
          </cell>
          <cell r="I26">
            <v>19.831051745136847</v>
          </cell>
          <cell r="J26">
            <v>13.358418158829007</v>
          </cell>
          <cell r="K26">
            <v>13.485177331929991</v>
          </cell>
          <cell r="L26">
            <v>11.981292244234739</v>
          </cell>
          <cell r="M26">
            <v>12.203767406609998</v>
          </cell>
          <cell r="N26">
            <v>11.41717427</v>
          </cell>
          <cell r="O26">
            <v>192.62919892307499</v>
          </cell>
          <cell r="W26" t="str">
            <v xml:space="preserve"> Internos seguros</v>
          </cell>
          <cell r="Z26">
            <v>54.882453558055445</v>
          </cell>
          <cell r="AB26">
            <v>55.469864208278949</v>
          </cell>
          <cell r="AD26">
            <v>46.674647235895847</v>
          </cell>
          <cell r="AF26">
            <v>35.602233920844739</v>
          </cell>
          <cell r="AI26">
            <v>192.62919892307499</v>
          </cell>
        </row>
        <row r="27">
          <cell r="B27" t="str">
            <v xml:space="preserve"> Internos automotores gasoleros</v>
          </cell>
          <cell r="C27">
            <v>0.47891532839089096</v>
          </cell>
          <cell r="D27">
            <v>1.4969511434558944</v>
          </cell>
          <cell r="E27">
            <v>1.7563795006937406</v>
          </cell>
          <cell r="F27">
            <v>1.4237368963044548</v>
          </cell>
          <cell r="G27">
            <v>1.5789427626403145</v>
          </cell>
          <cell r="H27">
            <v>1.6402975412687131</v>
          </cell>
          <cell r="I27">
            <v>1.7535470478579556</v>
          </cell>
          <cell r="J27">
            <v>1.2698427994710857</v>
          </cell>
          <cell r="K27">
            <v>1.0453558604529953</v>
          </cell>
          <cell r="L27">
            <v>1.0492339555482539</v>
          </cell>
          <cell r="M27">
            <v>0.99051618230999994</v>
          </cell>
          <cell r="N27">
            <v>1.0104833499999999</v>
          </cell>
          <cell r="O27">
            <v>15.494202368394296</v>
          </cell>
          <cell r="W27" t="str">
            <v xml:space="preserve"> Internos automotores gasoleros</v>
          </cell>
          <cell r="Z27">
            <v>3.7322459725405261</v>
          </cell>
          <cell r="AB27">
            <v>4.6429772002134824</v>
          </cell>
          <cell r="AD27">
            <v>4.0687457077820373</v>
          </cell>
          <cell r="AF27">
            <v>3.0502334878582538</v>
          </cell>
          <cell r="AI27">
            <v>15.494202368394296</v>
          </cell>
        </row>
        <row r="28">
          <cell r="B28" t="str">
            <v xml:space="preserve"> Adicional s/cigarrillos</v>
          </cell>
          <cell r="C28">
            <v>30.564454923957989</v>
          </cell>
          <cell r="D28">
            <v>48.502575519399628</v>
          </cell>
          <cell r="E28">
            <v>39.781967393121612</v>
          </cell>
          <cell r="F28">
            <v>50.362285103984789</v>
          </cell>
          <cell r="G28">
            <v>56.869829137772214</v>
          </cell>
          <cell r="H28">
            <v>47.404176236526389</v>
          </cell>
          <cell r="I28">
            <v>41.123500654256809</v>
          </cell>
          <cell r="J28">
            <v>39.171683076874515</v>
          </cell>
          <cell r="K28">
            <v>28.72994212024966</v>
          </cell>
          <cell r="L28">
            <v>55.862068436556321</v>
          </cell>
          <cell r="M28">
            <v>18.645365390579997</v>
          </cell>
          <cell r="N28">
            <v>26.601916150000001</v>
          </cell>
          <cell r="O28">
            <v>483.61976414327995</v>
          </cell>
          <cell r="W28" t="str">
            <v xml:space="preserve"> Adicional s/cigarrillos</v>
          </cell>
          <cell r="Z28">
            <v>118.84899783647924</v>
          </cell>
          <cell r="AB28">
            <v>154.6362904782834</v>
          </cell>
          <cell r="AD28">
            <v>109.02512585138098</v>
          </cell>
          <cell r="AF28">
            <v>101.1093499771363</v>
          </cell>
          <cell r="AI28">
            <v>483.61976414327995</v>
          </cell>
        </row>
        <row r="29">
          <cell r="B29" t="str">
            <v xml:space="preserve"> Radiodifusión p/TV, AM y FM</v>
          </cell>
          <cell r="C29">
            <v>12.515375887265186</v>
          </cell>
          <cell r="D29">
            <v>10.993691459499608</v>
          </cell>
          <cell r="E29">
            <v>10.384469551225752</v>
          </cell>
          <cell r="F29">
            <v>9.724914100922982</v>
          </cell>
          <cell r="G29">
            <v>11.275998101896317</v>
          </cell>
          <cell r="H29">
            <v>12.346927421059613</v>
          </cell>
          <cell r="I29">
            <v>10.635564166355158</v>
          </cell>
          <cell r="J29">
            <v>12.393593331955534</v>
          </cell>
          <cell r="K29">
            <v>13.939094154720102</v>
          </cell>
          <cell r="L29">
            <v>12.678713331689645</v>
          </cell>
          <cell r="M29">
            <v>11.004402042539999</v>
          </cell>
          <cell r="N29">
            <v>9.6467378799999999</v>
          </cell>
          <cell r="O29">
            <v>137.53948142912989</v>
          </cell>
          <cell r="W29" t="str">
            <v xml:space="preserve"> Radiodifusión p/TV, AM y FM</v>
          </cell>
          <cell r="Z29">
            <v>33.893536897990543</v>
          </cell>
          <cell r="AB29">
            <v>33.347839623878912</v>
          </cell>
          <cell r="AD29">
            <v>36.968251653030791</v>
          </cell>
          <cell r="AF29">
            <v>33.329853254229647</v>
          </cell>
          <cell r="AI29">
            <v>137.53948142912989</v>
          </cell>
        </row>
        <row r="30">
          <cell r="B30" t="str">
            <v xml:space="preserve"> Otros impuestos (2)</v>
          </cell>
          <cell r="C30">
            <v>42.54581679408836</v>
          </cell>
          <cell r="D30">
            <v>68.249312880757557</v>
          </cell>
          <cell r="E30">
            <v>43.34355413205504</v>
          </cell>
          <cell r="F30">
            <v>32.566137105611652</v>
          </cell>
          <cell r="G30">
            <v>71.504527686847652</v>
          </cell>
          <cell r="H30">
            <v>60.989032001634953</v>
          </cell>
          <cell r="I30">
            <v>-5.3196890583475902</v>
          </cell>
          <cell r="J30">
            <v>32.253724690489719</v>
          </cell>
          <cell r="K30">
            <v>29.515661892729149</v>
          </cell>
          <cell r="L30">
            <v>27.581427161569568</v>
          </cell>
          <cell r="M30">
            <v>172.67079475660501</v>
          </cell>
          <cell r="N30">
            <v>-96.098895170000006</v>
          </cell>
          <cell r="O30">
            <v>479.80140487404117</v>
          </cell>
          <cell r="W30" t="str">
            <v xml:space="preserve"> Otros impuestos (2)</v>
          </cell>
          <cell r="Z30">
            <v>154.13868380690096</v>
          </cell>
          <cell r="AB30">
            <v>165.05969679409424</v>
          </cell>
          <cell r="AD30">
            <v>56.449697524871276</v>
          </cell>
          <cell r="AF30">
            <v>104.15332674817456</v>
          </cell>
          <cell r="AI30">
            <v>479.80140487404117</v>
          </cell>
        </row>
        <row r="31">
          <cell r="B31">
            <v>479.80126953125</v>
          </cell>
          <cell r="W31">
            <v>479.80126953125</v>
          </cell>
        </row>
        <row r="32">
          <cell r="B32" t="str">
            <v xml:space="preserve"> 2-SISTEMA DE SEG. SOCIAL</v>
          </cell>
          <cell r="C32">
            <v>923.7454631039476</v>
          </cell>
          <cell r="D32">
            <v>755.33288352303236</v>
          </cell>
          <cell r="E32">
            <v>710.99827151890031</v>
          </cell>
          <cell r="F32">
            <v>627.22320513484078</v>
          </cell>
          <cell r="G32">
            <v>670.19868291764885</v>
          </cell>
          <cell r="H32">
            <v>726.60851277381175</v>
          </cell>
          <cell r="I32">
            <v>986.43181598807564</v>
          </cell>
          <cell r="J32">
            <v>686.51687485000423</v>
          </cell>
          <cell r="K32">
            <v>831.54772269963041</v>
          </cell>
          <cell r="L32">
            <v>683.12000466319455</v>
          </cell>
          <cell r="M32">
            <v>674.08968194361</v>
          </cell>
          <cell r="N32">
            <v>656.63556430999984</v>
          </cell>
          <cell r="O32">
            <v>8932.4486834266972</v>
          </cell>
          <cell r="W32" t="str">
            <v xml:space="preserve"> 2-SISTEMA DE SEG. SOCIAL</v>
          </cell>
          <cell r="Z32">
            <v>2390.0766181458803</v>
          </cell>
          <cell r="AB32">
            <v>2024.0304008263013</v>
          </cell>
          <cell r="AD32">
            <v>2504.4964135377104</v>
          </cell>
          <cell r="AF32">
            <v>2013.8452509168044</v>
          </cell>
          <cell r="AI32">
            <v>8932.4486834266972</v>
          </cell>
        </row>
        <row r="33">
          <cell r="B33">
            <v>8932.4453125</v>
          </cell>
          <cell r="W33">
            <v>8932.4453125</v>
          </cell>
        </row>
        <row r="34">
          <cell r="B34" t="str">
            <v xml:space="preserve"> Aportes personales</v>
          </cell>
          <cell r="C34">
            <v>671.93544071099495</v>
          </cell>
          <cell r="D34">
            <v>490.76820361515752</v>
          </cell>
          <cell r="E34">
            <v>501.71802337344599</v>
          </cell>
          <cell r="F34">
            <v>483.79250154938194</v>
          </cell>
          <cell r="G34">
            <v>485.76308665359852</v>
          </cell>
          <cell r="H34">
            <v>496.78024237276423</v>
          </cell>
          <cell r="I34">
            <v>684.71740317063109</v>
          </cell>
          <cell r="J34">
            <v>492.65198548020203</v>
          </cell>
          <cell r="K34">
            <v>474.9962487664385</v>
          </cell>
          <cell r="L34">
            <v>479.50313390797982</v>
          </cell>
          <cell r="M34">
            <v>464.37029969516999</v>
          </cell>
          <cell r="N34">
            <v>487.21864364999999</v>
          </cell>
          <cell r="O34">
            <v>6214.2152129457636</v>
          </cell>
          <cell r="W34" t="str">
            <v xml:space="preserve"> Aportes personales</v>
          </cell>
          <cell r="Z34">
            <v>1664.4216676995984</v>
          </cell>
          <cell r="AB34">
            <v>1466.3358305757447</v>
          </cell>
          <cell r="AD34">
            <v>1652.3656374172715</v>
          </cell>
          <cell r="AF34">
            <v>1431.0920772531499</v>
          </cell>
          <cell r="AI34">
            <v>6214.2152129457636</v>
          </cell>
        </row>
        <row r="35">
          <cell r="B35" t="str">
            <v xml:space="preserve"> Contribuciones patronales</v>
          </cell>
          <cell r="C35">
            <v>708.47889163033346</v>
          </cell>
          <cell r="D35">
            <v>519.81165599052986</v>
          </cell>
          <cell r="E35">
            <v>490.335942015282</v>
          </cell>
          <cell r="F35">
            <v>461.75191726126656</v>
          </cell>
          <cell r="G35">
            <v>495.94432191456514</v>
          </cell>
          <cell r="H35">
            <v>536.53886761975446</v>
          </cell>
          <cell r="I35">
            <v>751.99167626409553</v>
          </cell>
          <cell r="J35">
            <v>507.98570980270426</v>
          </cell>
          <cell r="K35">
            <v>515.95960736994346</v>
          </cell>
          <cell r="L35">
            <v>515.25648766642178</v>
          </cell>
          <cell r="M35">
            <v>472.26046631048996</v>
          </cell>
          <cell r="N35">
            <v>502.50508524999998</v>
          </cell>
          <cell r="O35">
            <v>6478.8206290953867</v>
          </cell>
          <cell r="W35" t="str">
            <v xml:space="preserve"> Contribuciones patronales</v>
          </cell>
          <cell r="Z35">
            <v>1718.6264896361454</v>
          </cell>
          <cell r="AB35">
            <v>1494.235106795586</v>
          </cell>
          <cell r="AD35">
            <v>1775.9369934367433</v>
          </cell>
          <cell r="AF35">
            <v>1490.0220392269116</v>
          </cell>
          <cell r="AI35">
            <v>6478.8206290953867</v>
          </cell>
        </row>
        <row r="36">
          <cell r="B36" t="str">
            <v xml:space="preserve"> Facilidades de pago</v>
          </cell>
          <cell r="C36">
            <v>0</v>
          </cell>
          <cell r="D36">
            <v>0</v>
          </cell>
          <cell r="E36">
            <v>0</v>
          </cell>
          <cell r="F36">
            <v>0</v>
          </cell>
          <cell r="G36">
            <v>0</v>
          </cell>
          <cell r="H36">
            <v>0</v>
          </cell>
          <cell r="I36">
            <v>0</v>
          </cell>
          <cell r="J36">
            <v>0</v>
          </cell>
          <cell r="K36">
            <v>0</v>
          </cell>
          <cell r="L36">
            <v>0</v>
          </cell>
          <cell r="M36">
            <v>0</v>
          </cell>
          <cell r="N36">
            <v>0</v>
          </cell>
          <cell r="O36">
            <v>0</v>
          </cell>
          <cell r="W36" t="str">
            <v xml:space="preserve"> Facilidades de pago</v>
          </cell>
          <cell r="Z36">
            <v>0</v>
          </cell>
          <cell r="AB36">
            <v>0</v>
          </cell>
          <cell r="AD36">
            <v>0</v>
          </cell>
          <cell r="AF36">
            <v>0</v>
          </cell>
          <cell r="AI36">
            <v>0</v>
          </cell>
        </row>
        <row r="37">
          <cell r="B37" t="str">
            <v xml:space="preserve"> Otros ingresos (3)</v>
          </cell>
          <cell r="C37">
            <v>27.362876416535276</v>
          </cell>
          <cell r="D37">
            <v>24.239788180059378</v>
          </cell>
          <cell r="E37">
            <v>41.52067725551349</v>
          </cell>
          <cell r="F37">
            <v>31.116462917562334</v>
          </cell>
          <cell r="G37">
            <v>34.879397146443139</v>
          </cell>
          <cell r="H37">
            <v>45.009316110077812</v>
          </cell>
          <cell r="I37">
            <v>40.382189432767419</v>
          </cell>
          <cell r="J37">
            <v>39.568590268356971</v>
          </cell>
          <cell r="K37">
            <v>36.265107238243864</v>
          </cell>
          <cell r="L37">
            <v>35.424065957920682</v>
          </cell>
          <cell r="M37">
            <v>31.59913780143</v>
          </cell>
          <cell r="N37">
            <v>33.760975330000001</v>
          </cell>
          <cell r="O37">
            <v>421.12858405491033</v>
          </cell>
          <cell r="W37" t="str">
            <v xml:space="preserve"> Otros ingresos (3)</v>
          </cell>
          <cell r="Z37">
            <v>93.12334185210814</v>
          </cell>
          <cell r="AB37">
            <v>111.00517617408329</v>
          </cell>
          <cell r="AD37">
            <v>116.21588693936826</v>
          </cell>
          <cell r="AF37">
            <v>100.78417908935069</v>
          </cell>
          <cell r="AI37">
            <v>421.12858405491033</v>
          </cell>
        </row>
        <row r="38">
          <cell r="B38" t="str">
            <v xml:space="preserve"> Capitalización (-)</v>
          </cell>
          <cell r="C38">
            <v>470.04843864162774</v>
          </cell>
          <cell r="D38">
            <v>360.41013314665184</v>
          </cell>
          <cell r="E38">
            <v>337.78203371175766</v>
          </cell>
          <cell r="F38">
            <v>330.12761190329627</v>
          </cell>
          <cell r="G38">
            <v>330.66431743797438</v>
          </cell>
          <cell r="H38">
            <v>329.72389711133974</v>
          </cell>
          <cell r="I38">
            <v>457.99198705565539</v>
          </cell>
          <cell r="J38">
            <v>334.03304247086101</v>
          </cell>
          <cell r="K38">
            <v>321.53816888065575</v>
          </cell>
          <cell r="L38">
            <v>325.69274609237158</v>
          </cell>
          <cell r="M38">
            <v>364.12327077146995</v>
          </cell>
          <cell r="N38">
            <v>314.16430431999999</v>
          </cell>
          <cell r="O38">
            <v>4276.2999515436613</v>
          </cell>
          <cell r="W38" t="str">
            <v xml:space="preserve"> Capitalización (-)</v>
          </cell>
          <cell r="Z38">
            <v>1168.2406055000374</v>
          </cell>
          <cell r="AB38">
            <v>990.51582645261033</v>
          </cell>
          <cell r="AD38">
            <v>1113.5631984071722</v>
          </cell>
          <cell r="AF38">
            <v>1003.9803211838414</v>
          </cell>
          <cell r="AI38">
            <v>4276.2999515436613</v>
          </cell>
        </row>
        <row r="39">
          <cell r="B39" t="str">
            <v xml:space="preserve"> Rezagos, transitorios y otros (-)</v>
          </cell>
          <cell r="C39">
            <v>13.983307012288433</v>
          </cell>
          <cell r="D39">
            <v>-80.923368883937542</v>
          </cell>
          <cell r="E39">
            <v>-15.205662586416588</v>
          </cell>
          <cell r="F39">
            <v>19.310064690073876</v>
          </cell>
          <cell r="G39">
            <v>15.723805358983538</v>
          </cell>
          <cell r="H39">
            <v>21.996016217445163</v>
          </cell>
          <cell r="I39">
            <v>32.667465823763102</v>
          </cell>
          <cell r="J39">
            <v>19.656368230397963</v>
          </cell>
          <cell r="K39">
            <v>-125.86492820566026</v>
          </cell>
          <cell r="L39">
            <v>21.370936776756057</v>
          </cell>
          <cell r="M39">
            <v>-69.983048907989996</v>
          </cell>
          <cell r="N39">
            <v>52.6848356</v>
          </cell>
          <cell r="O39">
            <v>-94.584208874296266</v>
          </cell>
          <cell r="W39" t="str">
            <v xml:space="preserve"> Rezagos, transitorios y otros (-)</v>
          </cell>
          <cell r="Z39">
            <v>-82.1457244580657</v>
          </cell>
          <cell r="AB39">
            <v>57.029886266502572</v>
          </cell>
          <cell r="AD39">
            <v>-73.541094151499195</v>
          </cell>
          <cell r="AF39">
            <v>4.072723468766057</v>
          </cell>
          <cell r="AI39">
            <v>-94.584208874296266</v>
          </cell>
        </row>
        <row r="40">
          <cell r="B40">
            <v>-94.58416748046875</v>
          </cell>
          <cell r="W40">
            <v>-94.58416748046875</v>
          </cell>
        </row>
        <row r="41">
          <cell r="B41" t="str">
            <v xml:space="preserve"> 3-COMERCIO EXTERIOR</v>
          </cell>
          <cell r="C41">
            <v>165.29131131634264</v>
          </cell>
          <cell r="D41">
            <v>154.63419868070059</v>
          </cell>
          <cell r="E41">
            <v>176.66194078166552</v>
          </cell>
          <cell r="F41">
            <v>151.57294745780658</v>
          </cell>
          <cell r="G41">
            <v>181.56416878357015</v>
          </cell>
          <cell r="H41">
            <v>172.16132737453177</v>
          </cell>
          <cell r="I41">
            <v>167.44890437509068</v>
          </cell>
          <cell r="J41">
            <v>173.4335368413868</v>
          </cell>
          <cell r="K41">
            <v>165.72943441461913</v>
          </cell>
          <cell r="L41">
            <v>171.95418448098246</v>
          </cell>
          <cell r="M41">
            <v>170.10112089771002</v>
          </cell>
          <cell r="N41">
            <v>143.64861069</v>
          </cell>
          <cell r="O41">
            <v>1994.2016860944063</v>
          </cell>
          <cell r="W41" t="str">
            <v xml:space="preserve"> 3-COMERCIO EXTERIOR</v>
          </cell>
          <cell r="Z41">
            <v>496.58745077870879</v>
          </cell>
          <cell r="AB41">
            <v>505.29844361590847</v>
          </cell>
          <cell r="AD41">
            <v>506.61187563109661</v>
          </cell>
          <cell r="AF41">
            <v>485.70391606869248</v>
          </cell>
          <cell r="AI41">
            <v>1994.2016860944063</v>
          </cell>
        </row>
        <row r="42">
          <cell r="B42">
            <v>1994.201171875</v>
          </cell>
          <cell r="W42">
            <v>1994.201171875</v>
          </cell>
        </row>
        <row r="43">
          <cell r="B43" t="str">
            <v xml:space="preserve"> Derechos de importación</v>
          </cell>
          <cell r="C43">
            <v>161.49935600371629</v>
          </cell>
          <cell r="D43">
            <v>151.49034209381932</v>
          </cell>
          <cell r="E43">
            <v>171.91550326677029</v>
          </cell>
          <cell r="F43">
            <v>144.3111711176177</v>
          </cell>
          <cell r="G43">
            <v>166.38003619822359</v>
          </cell>
          <cell r="H43">
            <v>163.43055943018442</v>
          </cell>
          <cell r="I43">
            <v>160.13658716838646</v>
          </cell>
          <cell r="J43">
            <v>168.39488267106628</v>
          </cell>
          <cell r="K43">
            <v>162.35325623962956</v>
          </cell>
          <cell r="L43">
            <v>168.15508553841639</v>
          </cell>
          <cell r="M43">
            <v>166.54054634639999</v>
          </cell>
          <cell r="N43">
            <v>139.57704742000001</v>
          </cell>
          <cell r="O43">
            <v>1924.1843734942306</v>
          </cell>
          <cell r="W43" t="str">
            <v xml:space="preserve"> Derechos de importación</v>
          </cell>
          <cell r="Z43">
            <v>484.90520136430587</v>
          </cell>
          <cell r="AB43">
            <v>474.12176674602574</v>
          </cell>
          <cell r="AD43">
            <v>490.88472607908227</v>
          </cell>
          <cell r="AF43">
            <v>474.27267930481639</v>
          </cell>
          <cell r="AI43">
            <v>1924.1843734942306</v>
          </cell>
        </row>
        <row r="44">
          <cell r="B44" t="str">
            <v xml:space="preserve"> Derechos de exportación</v>
          </cell>
          <cell r="C44">
            <v>0.57505055212684641</v>
          </cell>
          <cell r="D44">
            <v>0.17277802533210163</v>
          </cell>
          <cell r="E44">
            <v>1.2966894372426236</v>
          </cell>
          <cell r="F44">
            <v>4.3635405240578269</v>
          </cell>
          <cell r="G44">
            <v>11.89967408005449</v>
          </cell>
          <cell r="H44">
            <v>5.5407003556648373</v>
          </cell>
          <cell r="I44">
            <v>4.286204478367897</v>
          </cell>
          <cell r="J44">
            <v>1.5856238717022231</v>
          </cell>
          <cell r="K44">
            <v>0.39138675776113341</v>
          </cell>
          <cell r="L44">
            <v>0.44268412841236049</v>
          </cell>
          <cell r="M44">
            <v>0.20619586772999998</v>
          </cell>
          <cell r="N44">
            <v>1.1145900399999999</v>
          </cell>
          <cell r="O44">
            <v>31.875118118452335</v>
          </cell>
          <cell r="W44" t="str">
            <v xml:space="preserve"> Derechos de exportación</v>
          </cell>
          <cell r="Z44">
            <v>2.0445180147015716</v>
          </cell>
          <cell r="AB44">
            <v>21.803914959777153</v>
          </cell>
          <cell r="AD44">
            <v>6.2632151078312539</v>
          </cell>
          <cell r="AF44">
            <v>1.7634700361423605</v>
          </cell>
          <cell r="AI44">
            <v>31.875118118452335</v>
          </cell>
        </row>
        <row r="45">
          <cell r="B45" t="str">
            <v xml:space="preserve"> Tasa de estadística</v>
          </cell>
          <cell r="C45">
            <v>3.2169047604994683</v>
          </cell>
          <cell r="D45">
            <v>2.9710785615491706</v>
          </cell>
          <cell r="E45">
            <v>3.4497480776526119</v>
          </cell>
          <cell r="F45">
            <v>2.8982358161310513</v>
          </cell>
          <cell r="G45">
            <v>3.2844585052920627</v>
          </cell>
          <cell r="H45">
            <v>3.190067588682489</v>
          </cell>
          <cell r="I45">
            <v>3.0261127283363503</v>
          </cell>
          <cell r="J45">
            <v>3.4530302986183039</v>
          </cell>
          <cell r="K45">
            <v>2.9847914172284566</v>
          </cell>
          <cell r="L45">
            <v>3.3564148141537031</v>
          </cell>
          <cell r="M45">
            <v>3.3543786835799998</v>
          </cell>
          <cell r="N45">
            <v>2.95697323</v>
          </cell>
          <cell r="O45">
            <v>38.142194481723678</v>
          </cell>
          <cell r="W45" t="str">
            <v xml:space="preserve"> Tasa de estadística</v>
          </cell>
          <cell r="Z45">
            <v>9.6377313997012521</v>
          </cell>
          <cell r="AB45">
            <v>9.3727619101056021</v>
          </cell>
          <cell r="AD45">
            <v>9.4639344441831099</v>
          </cell>
          <cell r="AF45">
            <v>9.6677667277337029</v>
          </cell>
          <cell r="AI45">
            <v>38.142194481723678</v>
          </cell>
        </row>
        <row r="46">
          <cell r="B46">
            <v>38.142181396484375</v>
          </cell>
          <cell r="W46">
            <v>38.142181396484375</v>
          </cell>
        </row>
        <row r="47">
          <cell r="B47">
            <v>38.142181396484375</v>
          </cell>
          <cell r="W47">
            <v>38.142181396484375</v>
          </cell>
        </row>
        <row r="48">
          <cell r="B48" t="str">
            <v xml:space="preserve"> TOTAL REC. TRIBUTARIOS</v>
          </cell>
          <cell r="C48">
            <v>4046.7128084062906</v>
          </cell>
          <cell r="D48">
            <v>3681.0892581341905</v>
          </cell>
          <cell r="E48">
            <v>3773.4380982471498</v>
          </cell>
          <cell r="F48">
            <v>3856.6250570895918</v>
          </cell>
          <cell r="G48">
            <v>4318.0155957915376</v>
          </cell>
          <cell r="H48">
            <v>4807.2632926024244</v>
          </cell>
          <cell r="I48">
            <v>4192.7724706869421</v>
          </cell>
          <cell r="J48">
            <v>4184.7363257443694</v>
          </cell>
          <cell r="K48">
            <v>4054.8984329462605</v>
          </cell>
          <cell r="L48">
            <v>3998.7670830700154</v>
          </cell>
          <cell r="M48">
            <v>3916.8791020680296</v>
          </cell>
          <cell r="N48">
            <v>3931.3003258799999</v>
          </cell>
          <cell r="O48">
            <v>48762.497850666805</v>
          </cell>
          <cell r="W48" t="str">
            <v xml:space="preserve"> TOTAL REC. TRIBUTARIOS</v>
          </cell>
          <cell r="Z48">
            <v>11501.24016478763</v>
          </cell>
          <cell r="AB48">
            <v>12981.903945483555</v>
          </cell>
          <cell r="AD48">
            <v>12432.407229377572</v>
          </cell>
          <cell r="AF48">
            <v>11846.946511018044</v>
          </cell>
          <cell r="AI48">
            <v>48762.497850666805</v>
          </cell>
        </row>
        <row r="49">
          <cell r="B49">
            <v>48762.46875</v>
          </cell>
          <cell r="W49">
            <v>48762.46875</v>
          </cell>
        </row>
        <row r="50">
          <cell r="B50">
            <v>48762.46875</v>
          </cell>
          <cell r="W50">
            <v>48762.46875</v>
          </cell>
        </row>
        <row r="51">
          <cell r="B51" t="str">
            <v xml:space="preserve"> TOTAL CON CAP.Y TRANSIT.</v>
          </cell>
          <cell r="C51">
            <v>4530.7445540602066</v>
          </cell>
          <cell r="D51">
            <v>3960.5760223969041</v>
          </cell>
          <cell r="E51">
            <v>4096.0144693724906</v>
          </cell>
          <cell r="F51">
            <v>4206.0627336829621</v>
          </cell>
          <cell r="G51">
            <v>4664.4037185884954</v>
          </cell>
          <cell r="H51">
            <v>5158.9832059312103</v>
          </cell>
          <cell r="I51">
            <v>4683.4319235663606</v>
          </cell>
          <cell r="J51">
            <v>4538.4257364456289</v>
          </cell>
          <cell r="K51">
            <v>4250.5716736212562</v>
          </cell>
          <cell r="L51">
            <v>4345.830765939143</v>
          </cell>
          <cell r="M51">
            <v>4211.0193239315104</v>
          </cell>
          <cell r="N51">
            <v>4298.1494658000001</v>
          </cell>
          <cell r="O51">
            <v>52944.213593336171</v>
          </cell>
          <cell r="W51" t="str">
            <v xml:space="preserve"> TOTAL CON CAP.Y TRANSIT.</v>
          </cell>
          <cell r="Z51">
            <v>12587.335045829601</v>
          </cell>
          <cell r="AB51">
            <v>14029.449658202668</v>
          </cell>
          <cell r="AD51">
            <v>13472.429333633245</v>
          </cell>
          <cell r="AF51">
            <v>12854.999555670653</v>
          </cell>
          <cell r="AI51">
            <v>52944.213593336171</v>
          </cell>
        </row>
        <row r="52">
          <cell r="B52">
            <v>52944.1875</v>
          </cell>
          <cell r="W52">
            <v>52944.1875</v>
          </cell>
        </row>
        <row r="53">
          <cell r="B53">
            <v>52944.1875</v>
          </cell>
          <cell r="W53">
            <v>52944.1875</v>
          </cell>
        </row>
        <row r="54">
          <cell r="B54" t="str">
            <v xml:space="preserve"> COPARTICIPADO (Bruto)</v>
          </cell>
          <cell r="C54">
            <v>2152.9542909992706</v>
          </cell>
          <cell r="D54">
            <v>1806.4808132365104</v>
          </cell>
          <cell r="E54">
            <v>2050.9380863981091</v>
          </cell>
          <cell r="F54">
            <v>2098.0899916473941</v>
          </cell>
          <cell r="G54">
            <v>2329.4198211028165</v>
          </cell>
          <cell r="H54">
            <v>2583.0156503798985</v>
          </cell>
          <cell r="I54">
            <v>2147.2972673430268</v>
          </cell>
          <cell r="J54">
            <v>2230.1685841211138</v>
          </cell>
          <cell r="K54">
            <v>2138.6911402766491</v>
          </cell>
          <cell r="L54">
            <v>2094.8160931136917</v>
          </cell>
          <cell r="M54">
            <v>2097.376091712189</v>
          </cell>
          <cell r="N54">
            <v>2142.5264616279801</v>
          </cell>
          <cell r="O54">
            <v>25871.774291958653</v>
          </cell>
          <cell r="W54" t="str">
            <v xml:space="preserve"> COPARTICIPADO (Bruto)</v>
          </cell>
          <cell r="Z54">
            <v>6010.3731906338908</v>
          </cell>
          <cell r="AB54">
            <v>7010.5254631301086</v>
          </cell>
          <cell r="AD54">
            <v>6516.1569917407896</v>
          </cell>
          <cell r="AF54">
            <v>6334.7186464538609</v>
          </cell>
          <cell r="AI54">
            <v>25871.774291958653</v>
          </cell>
        </row>
        <row r="55">
          <cell r="B55" t="str">
            <v xml:space="preserve"> COPARTICIPADO (Neto) (4)</v>
          </cell>
          <cell r="C55">
            <v>1784.9227558706714</v>
          </cell>
          <cell r="D55">
            <v>1490.4221447283658</v>
          </cell>
          <cell r="E55">
            <v>1697.9713484269075</v>
          </cell>
          <cell r="F55">
            <v>1737.9994466776591</v>
          </cell>
          <cell r="G55">
            <v>1934.4527307223018</v>
          </cell>
          <cell r="H55">
            <v>2149.9248070461158</v>
          </cell>
          <cell r="I55">
            <v>1779.7615365826687</v>
          </cell>
          <cell r="J55">
            <v>1850.1041840223572</v>
          </cell>
          <cell r="K55">
            <v>1772.2783119383184</v>
          </cell>
          <cell r="L55">
            <v>1735.06825057628</v>
          </cell>
          <cell r="M55">
            <v>1737.0154779553607</v>
          </cell>
          <cell r="N55">
            <v>1775.347492383783</v>
          </cell>
          <cell r="O55">
            <v>21445.268486930789</v>
          </cell>
          <cell r="W55" t="str">
            <v xml:space="preserve"> COPARTICIPADO (Neto) (4)</v>
          </cell>
          <cell r="Z55">
            <v>4973.3162490259447</v>
          </cell>
          <cell r="AB55">
            <v>5822.3769844460767</v>
          </cell>
          <cell r="AD55">
            <v>5402.1440325433441</v>
          </cell>
          <cell r="AF55">
            <v>5247.4312209154232</v>
          </cell>
          <cell r="AI55">
            <v>21445.268486930789</v>
          </cell>
        </row>
        <row r="56">
          <cell r="B56">
            <v>21445.265625</v>
          </cell>
          <cell r="W56">
            <v>21445.265625</v>
          </cell>
        </row>
        <row r="57">
          <cell r="B57">
            <v>21445.265625</v>
          </cell>
          <cell r="W57">
            <v>21445.265625</v>
          </cell>
        </row>
        <row r="58">
          <cell r="B58" t="str">
            <v xml:space="preserve"> CLASIF. PRESUPUEST.</v>
          </cell>
          <cell r="C58">
            <v>4046.7128084062906</v>
          </cell>
          <cell r="D58">
            <v>3681.08925813419</v>
          </cell>
          <cell r="E58">
            <v>3773.4380982471498</v>
          </cell>
          <cell r="F58">
            <v>3856.6250570895918</v>
          </cell>
          <cell r="G58">
            <v>4318.0155957915385</v>
          </cell>
          <cell r="H58">
            <v>4807.2632926024235</v>
          </cell>
          <cell r="I58">
            <v>4192.7724706869421</v>
          </cell>
          <cell r="J58">
            <v>4184.7363257443694</v>
          </cell>
          <cell r="K58">
            <v>4054.8984329462605</v>
          </cell>
          <cell r="L58">
            <v>3998.7670830700154</v>
          </cell>
          <cell r="M58">
            <v>3916.8791020680301</v>
          </cell>
          <cell r="N58">
            <v>3931.3003258799999</v>
          </cell>
          <cell r="O58">
            <v>48762.497850666805</v>
          </cell>
          <cell r="W58" t="str">
            <v xml:space="preserve"> CLASIF. PRESUPUEST.</v>
          </cell>
          <cell r="Z58">
            <v>11501.24016478763</v>
          </cell>
          <cell r="AB58">
            <v>12981.903945483555</v>
          </cell>
          <cell r="AD58">
            <v>12432.407229377572</v>
          </cell>
          <cell r="AF58">
            <v>11846.946511018046</v>
          </cell>
          <cell r="AI58">
            <v>48762.497850666805</v>
          </cell>
        </row>
        <row r="59">
          <cell r="B59">
            <v>48762.46875</v>
          </cell>
          <cell r="W59">
            <v>48762.46875</v>
          </cell>
        </row>
        <row r="60">
          <cell r="B60" t="str">
            <v xml:space="preserve"> Administración Nacional</v>
          </cell>
          <cell r="C60">
            <v>2042.5195363966084</v>
          </cell>
          <cell r="D60">
            <v>1845.352776169492</v>
          </cell>
          <cell r="E60">
            <v>1976.2976334945122</v>
          </cell>
          <cell r="F60">
            <v>2142.0370434540546</v>
          </cell>
          <cell r="G60">
            <v>2556.2089730580942</v>
          </cell>
          <cell r="H60">
            <v>2987.0248864872328</v>
          </cell>
          <cell r="I60">
            <v>2117.4399587786261</v>
          </cell>
          <cell r="J60">
            <v>2406.9710677623402</v>
          </cell>
          <cell r="K60">
            <v>2130.4238514415038</v>
          </cell>
          <cell r="L60">
            <v>2224.7266012022797</v>
          </cell>
          <cell r="M60">
            <v>2146.3869201244197</v>
          </cell>
          <cell r="N60">
            <v>2177.1647615700003</v>
          </cell>
          <cell r="O60">
            <v>26752.554009939166</v>
          </cell>
          <cell r="W60" t="str">
            <v xml:space="preserve"> Administración Nacional</v>
          </cell>
          <cell r="Z60">
            <v>5864.1699460606123</v>
          </cell>
          <cell r="AB60">
            <v>7685.2709029993812</v>
          </cell>
          <cell r="AD60">
            <v>6654.8348779824701</v>
          </cell>
          <cell r="AF60">
            <v>6548.2782828966992</v>
          </cell>
          <cell r="AI60">
            <v>26752.554009939166</v>
          </cell>
        </row>
        <row r="61">
          <cell r="B61" t="str">
            <v xml:space="preserve"> Contribuciones Seguridad Social (4)</v>
          </cell>
          <cell r="C61">
            <v>884.6524494441328</v>
          </cell>
          <cell r="D61">
            <v>736.09333188025892</v>
          </cell>
          <cell r="E61">
            <v>708.91505574053394</v>
          </cell>
          <cell r="F61">
            <v>598.34339028018303</v>
          </cell>
          <cell r="G61">
            <v>652.4405342548049</v>
          </cell>
          <cell r="H61">
            <v>704.90132954233241</v>
          </cell>
          <cell r="I61">
            <v>967.47849480888272</v>
          </cell>
          <cell r="J61">
            <v>659.18744153905504</v>
          </cell>
          <cell r="K61">
            <v>828.65980662625009</v>
          </cell>
          <cell r="L61">
            <v>662.09779311658963</v>
          </cell>
          <cell r="M61">
            <v>644.95484594361005</v>
          </cell>
          <cell r="N61">
            <v>643.94456430999981</v>
          </cell>
          <cell r="O61">
            <v>8691.6690374866339</v>
          </cell>
          <cell r="W61" t="str">
            <v xml:space="preserve"> Contribuciones Seguridad Social (4)</v>
          </cell>
          <cell r="Z61">
            <v>2329.6608370649255</v>
          </cell>
          <cell r="AB61">
            <v>1955.6852540773202</v>
          </cell>
          <cell r="AD61">
            <v>2455.325742974188</v>
          </cell>
          <cell r="AF61">
            <v>1950.9972033701995</v>
          </cell>
          <cell r="AI61">
            <v>8691.6690374866339</v>
          </cell>
        </row>
        <row r="62">
          <cell r="B62" t="str">
            <v xml:space="preserve"> Provincias (5)</v>
          </cell>
          <cell r="C62">
            <v>1080.4478089057347</v>
          </cell>
          <cell r="D62">
            <v>1080.403598441666</v>
          </cell>
          <cell r="E62">
            <v>1086.1421932337373</v>
          </cell>
          <cell r="F62">
            <v>1087.3648085006962</v>
          </cell>
          <cell r="G62">
            <v>1091.6079398157949</v>
          </cell>
          <cell r="H62">
            <v>1093.6298933413796</v>
          </cell>
          <cell r="I62">
            <v>1088.9006959202402</v>
          </cell>
          <cell r="J62">
            <v>1091.2483831320246</v>
          </cell>
          <cell r="K62">
            <v>1092.9268588051266</v>
          </cell>
          <cell r="L62">
            <v>1090.9204772045414</v>
          </cell>
          <cell r="M62">
            <v>1096.4024999999999</v>
          </cell>
          <cell r="N62">
            <v>1097.5</v>
          </cell>
          <cell r="O62">
            <v>13077.495157300942</v>
          </cell>
          <cell r="W62" t="str">
            <v xml:space="preserve"> Provincias (5)</v>
          </cell>
          <cell r="Z62">
            <v>3246.9936005811378</v>
          </cell>
          <cell r="AB62">
            <v>3272.6026416578707</v>
          </cell>
          <cell r="AD62">
            <v>3273.0759378573912</v>
          </cell>
          <cell r="AF62">
            <v>3284.8229772045415</v>
          </cell>
          <cell r="AI62">
            <v>13077.495157300942</v>
          </cell>
        </row>
        <row r="63">
          <cell r="B63" t="str">
            <v xml:space="preserve"> No presupuestarios (6)</v>
          </cell>
          <cell r="C63">
            <v>39.093013659814787</v>
          </cell>
          <cell r="D63">
            <v>19.239551642773502</v>
          </cell>
          <cell r="E63">
            <v>2.0832157783663026</v>
          </cell>
          <cell r="F63">
            <v>28.879814854657674</v>
          </cell>
          <cell r="G63">
            <v>17.758148662843919</v>
          </cell>
          <cell r="H63">
            <v>21.707183231479373</v>
          </cell>
          <cell r="I63">
            <v>18.953321179193033</v>
          </cell>
          <cell r="J63">
            <v>27.329433310949277</v>
          </cell>
          <cell r="K63">
            <v>2.8879160733802887</v>
          </cell>
          <cell r="L63">
            <v>21.022211546604872</v>
          </cell>
          <cell r="M63">
            <v>29.134836</v>
          </cell>
          <cell r="N63">
            <v>12.691000000000001</v>
          </cell>
          <cell r="O63">
            <v>240.77964594006303</v>
          </cell>
          <cell r="W63" t="str">
            <v xml:space="preserve"> No presupuestarios (6)</v>
          </cell>
          <cell r="Z63">
            <v>60.415781080954595</v>
          </cell>
          <cell r="AB63">
            <v>68.345146748980966</v>
          </cell>
          <cell r="AD63">
            <v>49.170670563522599</v>
          </cell>
          <cell r="AF63">
            <v>62.848047546604874</v>
          </cell>
          <cell r="AI63">
            <v>240.77964594006303</v>
          </cell>
        </row>
        <row r="64">
          <cell r="B64">
            <v>240.779541015625</v>
          </cell>
          <cell r="W64">
            <v>240.779541015625</v>
          </cell>
        </row>
        <row r="65">
          <cell r="B65">
            <v>240.779541015625</v>
          </cell>
          <cell r="W65">
            <v>240.779541015625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Fac. Pago Dto. 93/2000 Pend. de Distribución y otros menores.</v>
          </cell>
          <cell r="W68" t="str">
            <v>(2)  : Entradas de Cine, Monotributo Impositivo, Emerg. s/Automotores, Motos, Embarcaciones y Aeronaves, Fac. Pago Dto. 93/2000 Pend. de Distribución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provisorios (a partir de abril de 1999), netos de Asignaciones Familiares Compensables.</v>
          </cell>
          <cell r="W71" t="str">
            <v>(4)  : Datos provisorios (a partir de abril de 1999), netos de Asignaciones Familiares Compensables.</v>
          </cell>
        </row>
        <row r="72">
          <cell r="B72" t="str">
            <v>(5)  : 56,66% de Coparticipados (neto), 56,66% del 93, 73% de Bienes Personales, 30% de Monotributo impositivo, y sumas fijas por Pacto Fiscal y Ganancias.</v>
          </cell>
          <cell r="W72" t="str">
            <v>(5)  : 56,66% de Coparticipados (neto), 56,66% del 93, 73% de Bienes Personales, 30% de Monotributo impositivo, y sumas fijas por Pacto Fiscal y Ganancias.</v>
          </cell>
        </row>
        <row r="73">
          <cell r="B73" t="str">
            <v xml:space="preserve">         Durante el año 2000, la distribución mensual por estos conceptos es de $ 1097,5 millones.</v>
          </cell>
          <cell r="W73" t="str">
            <v xml:space="preserve">         Durante el año 2000, la distribución mensual por estos conceptos es de $ 1097,5 millones.</v>
          </cell>
        </row>
        <row r="74">
          <cell r="B74" t="str">
            <v>(6)  : Fondo Solidario de Redistribución.</v>
          </cell>
          <cell r="W74" t="str">
            <v>(6)  : Fondo Solidario de Redistribución.</v>
          </cell>
        </row>
      </sheetData>
      <sheetData sheetId="3" refreshError="1">
        <row r="1">
          <cell r="A1" t="str">
            <v>MACROS</v>
          </cell>
        </row>
      </sheetData>
      <sheetData sheetId="4"/>
      <sheetData sheetId="5"/>
      <sheetData sheetId="6"/>
      <sheetData sheetId="7"/>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debt restructuring comparison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6"/>
      <sheetName val="Q5"/>
      <sheetName val="GeoBop"/>
    </sheetNames>
    <sheetDataSet>
      <sheetData sheetId="0" refreshError="1"/>
      <sheetData sheetId="1" refreshError="1"/>
      <sheetData sheetId="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 CUADRO 16"/>
    </sheetNames>
    <definedNames>
      <definedName name="BORRA_CUADROS"/>
      <definedName name="TRANSFERENCIA"/>
    </definedNames>
    <sheetDataSet>
      <sheetData sheetId="0"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4"/>
      <sheetName val="Hoja5"/>
      <sheetName val="Hoja3"/>
      <sheetName val="Codigos"/>
      <sheetName val="Consolidado"/>
      <sheetName val="Base Datos"/>
      <sheetName val="bop1actual"/>
      <sheetName val="Serie Precios"/>
      <sheetName val="Precios Niquel"/>
    </sheetNames>
    <sheetDataSet>
      <sheetData sheetId="0" refreshError="1">
        <row r="2">
          <cell r="B2" t="str">
            <v>Sistema de Análisis y Calificación de Riesgo Bancario</v>
          </cell>
        </row>
        <row r="3">
          <cell r="B3" t="str">
            <v>MDBC-97</v>
          </cell>
        </row>
        <row r="4">
          <cell r="B4" t="str">
            <v>Banco Del Caribe, C.A.</v>
          </cell>
        </row>
        <row r="5">
          <cell r="B5" t="str">
            <v>Módulo de Rentabilidad y Beneficios</v>
          </cell>
        </row>
        <row r="9">
          <cell r="B9" t="str">
            <v>Descomposición de la Rentabilidad Patrimonial</v>
          </cell>
          <cell r="F9" t="str">
            <v xml:space="preserve">Estrato de </v>
          </cell>
        </row>
        <row r="10">
          <cell r="B10" t="str">
            <v>Módulo I</v>
          </cell>
          <cell r="F10" t="str">
            <v>Comparación</v>
          </cell>
        </row>
        <row r="11">
          <cell r="F11" t="str">
            <v>Medianos</v>
          </cell>
          <cell r="G11" t="str">
            <v>Privada</v>
          </cell>
        </row>
        <row r="12">
          <cell r="C12" t="str">
            <v>Dic-97</v>
          </cell>
          <cell r="D12">
            <v>35796</v>
          </cell>
          <cell r="E12">
            <v>35827</v>
          </cell>
          <cell r="F12">
            <v>35765</v>
          </cell>
        </row>
        <row r="14">
          <cell r="B14" t="str">
            <v>1.- Margen de Beneficio Neto s/</v>
          </cell>
        </row>
        <row r="15">
          <cell r="B15" t="str">
            <v xml:space="preserve">    Ingresos Ordinarios</v>
          </cell>
          <cell r="C15">
            <v>0.25336624760865417</v>
          </cell>
          <cell r="D15">
            <v>0.22026846883764847</v>
          </cell>
          <cell r="E15">
            <v>0.23861228584459271</v>
          </cell>
          <cell r="F15">
            <v>0.27354807841473588</v>
          </cell>
          <cell r="G15">
            <v>0.23491598804769567</v>
          </cell>
        </row>
        <row r="16">
          <cell r="B16" t="str">
            <v>2.- Ingresos Ordinario s/</v>
          </cell>
        </row>
        <row r="17">
          <cell r="B17" t="str">
            <v xml:space="preserve">    Activo Total Promedio</v>
          </cell>
          <cell r="C17">
            <v>0.22606305209805885</v>
          </cell>
          <cell r="D17">
            <v>0.22377335463277703</v>
          </cell>
          <cell r="E17">
            <v>0.2306517182511115</v>
          </cell>
          <cell r="F17">
            <v>0.22732543438318489</v>
          </cell>
          <cell r="G17">
            <v>0.21705756787147382</v>
          </cell>
        </row>
        <row r="18">
          <cell r="B18" t="str">
            <v>3.-Margen de Beneficio Neto s/</v>
          </cell>
        </row>
        <row r="19">
          <cell r="B19" t="str">
            <v xml:space="preserve">    Activo Total Promedio (1)*(2)</v>
          </cell>
          <cell r="C19">
            <v>5.7276747233044864E-2</v>
          </cell>
          <cell r="D19">
            <v>4.9290214191625908E-2</v>
          </cell>
          <cell r="E19">
            <v>5.5036333725880675E-2</v>
          </cell>
          <cell r="F19">
            <v>6.2184435750315362E-2</v>
          </cell>
          <cell r="G19">
            <v>5.0990293019757035E-2</v>
          </cell>
        </row>
        <row r="20">
          <cell r="B20" t="str">
            <v>4.-Apalancamiento Financiero</v>
          </cell>
          <cell r="C20">
            <v>8.8364482614785675</v>
          </cell>
          <cell r="D20">
            <v>9.5538651306099158</v>
          </cell>
          <cell r="E20">
            <v>9.3155947868143514</v>
          </cell>
          <cell r="F20">
            <v>8.1990483341031286</v>
          </cell>
          <cell r="G20">
            <v>10.53043398836321</v>
          </cell>
        </row>
        <row r="21">
          <cell r="B21" t="str">
            <v xml:space="preserve">5.-Utilidad Líquida s/ </v>
          </cell>
        </row>
        <row r="22">
          <cell r="B22" t="str">
            <v xml:space="preserve">   Margen de Beneficio</v>
          </cell>
          <cell r="C22">
            <v>0.9699012308891628</v>
          </cell>
          <cell r="D22">
            <v>1</v>
          </cell>
          <cell r="E22">
            <v>1</v>
          </cell>
          <cell r="F22">
            <v>0.98397773916135867</v>
          </cell>
          <cell r="G22">
            <v>0.94256048625898037</v>
          </cell>
        </row>
        <row r="23">
          <cell r="B23" t="str">
            <v xml:space="preserve">6.-Rentabilidad </v>
          </cell>
        </row>
        <row r="24">
          <cell r="B24" t="str">
            <v xml:space="preserve">    Patrimonial (ROE)</v>
          </cell>
          <cell r="C24">
            <v>0.49088933378525035</v>
          </cell>
          <cell r="D24">
            <v>0.47091205864566876</v>
          </cell>
          <cell r="E24">
            <v>0.51269618354218893</v>
          </cell>
          <cell r="F24">
            <v>0.5016841934765438</v>
          </cell>
          <cell r="G24">
            <v>0.50610777268866702</v>
          </cell>
        </row>
        <row r="26">
          <cell r="F26" t="str">
            <v xml:space="preserve">Estrato de </v>
          </cell>
        </row>
        <row r="27">
          <cell r="F27" t="str">
            <v>Comparación</v>
          </cell>
        </row>
        <row r="28">
          <cell r="F28" t="str">
            <v>Medianos</v>
          </cell>
          <cell r="G28" t="str">
            <v>Privada</v>
          </cell>
        </row>
        <row r="29">
          <cell r="C29" t="str">
            <v>Dic-97</v>
          </cell>
          <cell r="D29">
            <v>35796</v>
          </cell>
          <cell r="E29">
            <v>35827</v>
          </cell>
          <cell r="F29">
            <v>35765</v>
          </cell>
        </row>
        <row r="31">
          <cell r="B31" t="str">
            <v>1.- Margen de Utilidad Neta</v>
          </cell>
          <cell r="C31">
            <v>0.24574023542140205</v>
          </cell>
          <cell r="D31">
            <v>0.22026846883764847</v>
          </cell>
          <cell r="E31">
            <v>0.23861228584459271</v>
          </cell>
          <cell r="F31">
            <v>0.26916521975046587</v>
          </cell>
          <cell r="G31">
            <v>0.22142252792424486</v>
          </cell>
        </row>
        <row r="32">
          <cell r="B32" t="str">
            <v>2.- Intensidad del Activo</v>
          </cell>
          <cell r="C32">
            <v>0.22606305209805885</v>
          </cell>
          <cell r="D32">
            <v>0.22377335463277703</v>
          </cell>
          <cell r="E32">
            <v>0.2306517182511115</v>
          </cell>
          <cell r="F32">
            <v>0.22732543438318489</v>
          </cell>
          <cell r="G32">
            <v>0.21705756787147382</v>
          </cell>
        </row>
        <row r="33">
          <cell r="B33" t="str">
            <v>3.- Retorno de la Inversión (1)*(2)</v>
          </cell>
          <cell r="C33">
            <v>5.5552787642657663E-2</v>
          </cell>
          <cell r="D33">
            <v>4.9290214191625908E-2</v>
          </cell>
          <cell r="E33">
            <v>5.5036333725880675E-2</v>
          </cell>
          <cell r="F33">
            <v>6.1188100500620068E-2</v>
          </cell>
          <cell r="G33">
            <v>4.8061435383190083E-2</v>
          </cell>
        </row>
        <row r="34">
          <cell r="B34" t="str">
            <v>4.- Apalancamiento Financiero</v>
          </cell>
          <cell r="C34">
            <v>8.8364482614785675</v>
          </cell>
          <cell r="D34">
            <v>9.5538651306099158</v>
          </cell>
          <cell r="E34">
            <v>9.3155947868143514</v>
          </cell>
          <cell r="F34">
            <v>8.1990483341031286</v>
          </cell>
          <cell r="G34">
            <v>10.53043398836321</v>
          </cell>
        </row>
        <row r="35">
          <cell r="B35" t="str">
            <v>5.- Rentabilidad Patrimonial (3)*(4)</v>
          </cell>
          <cell r="C35">
            <v>0.49088933378525035</v>
          </cell>
          <cell r="D35">
            <v>0.47091205864566876</v>
          </cell>
          <cell r="E35">
            <v>0.51269618354218893</v>
          </cell>
          <cell r="F35">
            <v>0.5016841934765438</v>
          </cell>
          <cell r="G35">
            <v>0.50610777268866702</v>
          </cell>
        </row>
        <row r="37">
          <cell r="B37" t="str">
            <v xml:space="preserve">Descomposición de la Rentabilidad </v>
          </cell>
        </row>
        <row r="38">
          <cell r="B38" t="str">
            <v>Sin Ingresos Extraordinarios</v>
          </cell>
          <cell r="F38" t="str">
            <v xml:space="preserve">Estrato de </v>
          </cell>
        </row>
        <row r="39">
          <cell r="F39" t="str">
            <v>Comparación</v>
          </cell>
        </row>
        <row r="40">
          <cell r="F40" t="str">
            <v>Medianos</v>
          </cell>
          <cell r="G40" t="str">
            <v>Privada</v>
          </cell>
        </row>
        <row r="41">
          <cell r="C41" t="str">
            <v>Dic-97</v>
          </cell>
          <cell r="D41">
            <v>35796</v>
          </cell>
          <cell r="E41">
            <v>35827</v>
          </cell>
          <cell r="F41">
            <v>35765</v>
          </cell>
        </row>
        <row r="42">
          <cell r="B42" t="str">
            <v>1.- Margen Total del Negocio s/</v>
          </cell>
        </row>
        <row r="43">
          <cell r="B43" t="str">
            <v xml:space="preserve">    Ingresos Ordinarios</v>
          </cell>
          <cell r="C43">
            <v>0.25669571877353525</v>
          </cell>
          <cell r="D43">
            <v>0.22167728835383735</v>
          </cell>
          <cell r="E43">
            <v>0.2400365828427104</v>
          </cell>
          <cell r="F43">
            <v>0.27394727869890678</v>
          </cell>
          <cell r="G43">
            <v>0.23361163628922754</v>
          </cell>
        </row>
        <row r="44">
          <cell r="B44" t="str">
            <v>2.- Ingresos Ordinarios s/</v>
          </cell>
        </row>
        <row r="45">
          <cell r="B45" t="str">
            <v xml:space="preserve">    Activo Total Promedio</v>
          </cell>
          <cell r="C45">
            <v>0.22606305209805885</v>
          </cell>
          <cell r="D45">
            <v>0.22377335463277703</v>
          </cell>
          <cell r="E45">
            <v>0.2306517182511115</v>
          </cell>
          <cell r="F45">
            <v>0.22732543438318489</v>
          </cell>
          <cell r="G45">
            <v>0.21705756787147382</v>
          </cell>
        </row>
        <row r="46">
          <cell r="B46" t="str">
            <v>3.- Margen Total del Negocio s/</v>
          </cell>
        </row>
        <row r="47">
          <cell r="B47" t="str">
            <v xml:space="preserve">    Activo Total Promedio (1)*(2)</v>
          </cell>
          <cell r="C47">
            <v>5.8029417646450365E-2</v>
          </cell>
          <cell r="D47">
            <v>4.9605470460835618E-2</v>
          </cell>
          <cell r="E47">
            <v>5.5364850275796421E-2</v>
          </cell>
          <cell r="F47">
            <v>6.22751841283204E-2</v>
          </cell>
          <cell r="G47">
            <v>5.070717359941506E-2</v>
          </cell>
        </row>
        <row r="49">
          <cell r="B49" t="str">
            <v>4.-Apalancamiento Financiero</v>
          </cell>
          <cell r="C49">
            <v>8.8364482614785675</v>
          </cell>
          <cell r="D49">
            <v>9.5538651306099158</v>
          </cell>
          <cell r="E49">
            <v>9.3155947868143514</v>
          </cell>
          <cell r="F49">
            <v>8.1990483341031286</v>
          </cell>
          <cell r="G49">
            <v>10.53043398836321</v>
          </cell>
        </row>
        <row r="50">
          <cell r="B50" t="str">
            <v>5.- Utilidad Líquida sin Ing. Ext.</v>
          </cell>
        </row>
        <row r="51">
          <cell r="B51" t="str">
            <v xml:space="preserve">    Margen Total del Negocio</v>
          </cell>
          <cell r="C51">
            <v>0.9569797802435992</v>
          </cell>
          <cell r="D51">
            <v>0.9936447277632694</v>
          </cell>
          <cell r="E51">
            <v>0.99406633363444019</v>
          </cell>
          <cell r="F51">
            <v>0.96849927388329471</v>
          </cell>
          <cell r="G51">
            <v>0.92269812979195165</v>
          </cell>
        </row>
        <row r="52">
          <cell r="B52" t="str">
            <v>6.- Rentabilidad Patrimonial</v>
          </cell>
        </row>
        <row r="53">
          <cell r="B53" t="str">
            <v xml:space="preserve">    Sin Ing. Extraord. (3*4*5)</v>
          </cell>
          <cell r="C53">
            <v>0.49071429880520617</v>
          </cell>
          <cell r="D53">
            <v>0.47091205864566882</v>
          </cell>
          <cell r="E53">
            <v>0.51269618354218893</v>
          </cell>
          <cell r="F53">
            <v>0.49451306072255885</v>
          </cell>
          <cell r="G53">
            <v>0.49269177721651353</v>
          </cell>
        </row>
        <row r="55">
          <cell r="B55" t="str">
            <v>Evolución de la Cuenta de Resultados</v>
          </cell>
        </row>
        <row r="56">
          <cell r="B56" t="str">
            <v>( % ATP)</v>
          </cell>
          <cell r="F56" t="str">
            <v xml:space="preserve">Estrato de </v>
          </cell>
        </row>
        <row r="57">
          <cell r="F57" t="str">
            <v>Comparación</v>
          </cell>
        </row>
        <row r="58">
          <cell r="F58" t="str">
            <v>Medianos</v>
          </cell>
          <cell r="G58" t="str">
            <v>Privada</v>
          </cell>
        </row>
        <row r="59">
          <cell r="C59" t="str">
            <v>Dic-97</v>
          </cell>
          <cell r="D59">
            <v>35796</v>
          </cell>
          <cell r="E59">
            <v>35827</v>
          </cell>
          <cell r="F59">
            <v>35765</v>
          </cell>
        </row>
        <row r="61">
          <cell r="B61" t="str">
            <v>1.-Margen Financiero Bruto</v>
          </cell>
          <cell r="C61">
            <v>0.17427387856428647</v>
          </cell>
          <cell r="D61">
            <v>0.15627607687336273</v>
          </cell>
          <cell r="E61">
            <v>0.16379779248655468</v>
          </cell>
          <cell r="F61">
            <v>0.14931109387022176</v>
          </cell>
          <cell r="G61">
            <v>0.1498012439973079</v>
          </cell>
        </row>
        <row r="62">
          <cell r="B62" t="str">
            <v>2.-Ingresos por Op. Acc. y Conexas</v>
          </cell>
          <cell r="C62">
            <v>1.3234403337585767E-2</v>
          </cell>
          <cell r="D62">
            <v>8.6240876875336089E-3</v>
          </cell>
          <cell r="E62">
            <v>1.0122991729181113E-2</v>
          </cell>
          <cell r="F62">
            <v>3.0169037002136873E-2</v>
          </cell>
          <cell r="G62">
            <v>2.0195818639643866E-2</v>
          </cell>
        </row>
        <row r="63">
          <cell r="B63" t="str">
            <v>3.-Ingresos Extraordinarios</v>
          </cell>
          <cell r="C63">
            <v>-8.2750060338585669E-4</v>
          </cell>
          <cell r="D63">
            <v>-3.1525626920970708E-4</v>
          </cell>
          <cell r="E63">
            <v>-3.2851654991572146E-4</v>
          </cell>
          <cell r="F63">
            <v>-9.0748378005016901E-5</v>
          </cell>
          <cell r="G63">
            <v>2.8312942376642036E-4</v>
          </cell>
        </row>
        <row r="64">
          <cell r="B64" t="str">
            <v>4.-Transferencias y Apartados</v>
          </cell>
          <cell r="C64">
            <v>1.3961590180326172E-2</v>
          </cell>
          <cell r="D64">
            <v>1.4609989225296872E-2</v>
          </cell>
          <cell r="E64">
            <v>1.3335604657719807E-2</v>
          </cell>
          <cell r="F64">
            <v>1.435583984163437E-2</v>
          </cell>
          <cell r="G64">
            <v>1.8443299449311303E-2</v>
          </cell>
        </row>
        <row r="65">
          <cell r="B65" t="str">
            <v>5.-ISLR</v>
          </cell>
          <cell r="C65">
            <v>1.7239595903872013E-3</v>
          </cell>
          <cell r="D65">
            <v>0</v>
          </cell>
          <cell r="E65">
            <v>0</v>
          </cell>
          <cell r="F65">
            <v>1.1580660795612631E-3</v>
          </cell>
          <cell r="G65">
            <v>2.8618296908735339E-3</v>
          </cell>
        </row>
        <row r="66">
          <cell r="B66" t="str">
            <v xml:space="preserve">6.-Productos Totales </v>
          </cell>
          <cell r="C66">
            <v>0.17099523152777302</v>
          </cell>
          <cell r="D66">
            <v>0.14997491906638977</v>
          </cell>
          <cell r="E66">
            <v>0.16025666300810026</v>
          </cell>
          <cell r="F66">
            <v>0.16387547657315799</v>
          </cell>
          <cell r="G66">
            <v>0.14897506292053336</v>
          </cell>
        </row>
        <row r="67">
          <cell r="B67" t="str">
            <v>7.-Costos de Transformación</v>
          </cell>
          <cell r="C67">
            <v>0.11544244388511532</v>
          </cell>
          <cell r="D67">
            <v>0.10068470487476382</v>
          </cell>
          <cell r="E67">
            <v>0.10522032928221957</v>
          </cell>
          <cell r="F67">
            <v>0.1026873429295294</v>
          </cell>
          <cell r="G67">
            <v>0.10091364829444906</v>
          </cell>
        </row>
        <row r="68">
          <cell r="B68" t="str">
            <v xml:space="preserve">8.-R.O.A. </v>
          </cell>
          <cell r="C68">
            <v>5.5552787642657697E-2</v>
          </cell>
          <cell r="D68">
            <v>4.929021419162595E-2</v>
          </cell>
          <cell r="E68">
            <v>5.5036333725880696E-2</v>
          </cell>
          <cell r="F68">
            <v>6.1188133643628587E-2</v>
          </cell>
          <cell r="G68">
            <v>4.8061414626084306E-2</v>
          </cell>
        </row>
        <row r="69">
          <cell r="B69" t="str">
            <v xml:space="preserve">9.-Apalancamiento (veces) </v>
          </cell>
          <cell r="C69">
            <v>8.8364482614785675</v>
          </cell>
          <cell r="D69">
            <v>9.5538651306099158</v>
          </cell>
          <cell r="E69">
            <v>9.3155947868143514</v>
          </cell>
          <cell r="F69">
            <v>8.1990483341031286</v>
          </cell>
          <cell r="G69">
            <v>10.53043398836321</v>
          </cell>
        </row>
        <row r="70">
          <cell r="B70" t="str">
            <v xml:space="preserve">10.-R.O.E. ( % sobre Patrimonio ) </v>
          </cell>
          <cell r="C70">
            <v>0.49088933378525068</v>
          </cell>
          <cell r="D70">
            <v>0.47091205864566921</v>
          </cell>
          <cell r="E70">
            <v>0.51269618354218904</v>
          </cell>
          <cell r="F70">
            <v>0.50168446521767252</v>
          </cell>
          <cell r="G70">
            <v>0.50610755410733488</v>
          </cell>
        </row>
        <row r="71">
          <cell r="B71" t="str">
            <v>11.- Inflación ( Variación IPC )</v>
          </cell>
          <cell r="C71">
            <v>0.376</v>
          </cell>
          <cell r="D71">
            <v>0.36799999999999999</v>
          </cell>
          <cell r="E71">
            <v>0.36699999999999999</v>
          </cell>
          <cell r="F71">
            <v>0.376</v>
          </cell>
          <cell r="G71">
            <v>0.376</v>
          </cell>
        </row>
        <row r="72">
          <cell r="B72" t="str">
            <v xml:space="preserve">12.- R.O.E.  Real </v>
          </cell>
          <cell r="C72">
            <v>0.11488933378525068</v>
          </cell>
          <cell r="D72">
            <v>0.10291205864566921</v>
          </cell>
          <cell r="E72">
            <v>0.14569618354218905</v>
          </cell>
          <cell r="F72">
            <v>0.12568446521767251</v>
          </cell>
          <cell r="G72">
            <v>0.13010755410733488</v>
          </cell>
        </row>
        <row r="73">
          <cell r="B73" t="str">
            <v>13.- Rentabilidad Operativa</v>
          </cell>
          <cell r="C73">
            <v>0.62949388278700613</v>
          </cell>
          <cell r="D73">
            <v>0.61049392526381918</v>
          </cell>
          <cell r="E73">
            <v>0.63692527277066069</v>
          </cell>
          <cell r="F73">
            <v>0.62827005730333274</v>
          </cell>
          <cell r="G73">
            <v>0.72817531918827771</v>
          </cell>
        </row>
        <row r="74">
          <cell r="B74" t="str">
            <v xml:space="preserve">14.- Eficiencia Media </v>
          </cell>
          <cell r="C74">
            <v>0.67512083731039707</v>
          </cell>
          <cell r="D74">
            <v>0.67134361866328773</v>
          </cell>
          <cell r="E74">
            <v>0.6565738191921614</v>
          </cell>
          <cell r="F74">
            <v>0.62661811929918187</v>
          </cell>
          <cell r="G74">
            <v>0.67738617669373735</v>
          </cell>
        </row>
      </sheetData>
      <sheetData sheetId="1" refreshError="1">
        <row r="2">
          <cell r="B2" t="str">
            <v>Sistema de Análisis y Calificación de Riesgo Bancario</v>
          </cell>
        </row>
        <row r="3">
          <cell r="B3" t="str">
            <v>MDBC-98</v>
          </cell>
        </row>
        <row r="4">
          <cell r="B4" t="str">
            <v>Banco Del Caribe, C.A.</v>
          </cell>
        </row>
        <row r="6">
          <cell r="B6" t="str">
            <v>Módulo de Gestión Administrativa</v>
          </cell>
        </row>
        <row r="8">
          <cell r="F8" t="str">
            <v>Estrato de Comparación</v>
          </cell>
        </row>
        <row r="9">
          <cell r="F9" t="str">
            <v>Medianos</v>
          </cell>
          <cell r="G9" t="str">
            <v>Privada</v>
          </cell>
        </row>
        <row r="10">
          <cell r="C10" t="str">
            <v>Dic-97</v>
          </cell>
          <cell r="D10">
            <v>35796</v>
          </cell>
          <cell r="E10">
            <v>35827</v>
          </cell>
          <cell r="F10">
            <v>35765</v>
          </cell>
        </row>
        <row r="12">
          <cell r="B12" t="str">
            <v>1.- Costo Medio de Pasivo Oneroso</v>
          </cell>
          <cell r="C12">
            <v>7.9428936068693709E-2</v>
          </cell>
          <cell r="D12">
            <v>0.111187753056771</v>
          </cell>
          <cell r="E12">
            <v>0.10775144596507111</v>
          </cell>
          <cell r="F12">
            <v>8.9756297980370631E-2</v>
          </cell>
          <cell r="G12">
            <v>8.7147674832039973E-2</v>
          </cell>
        </row>
        <row r="13">
          <cell r="B13" t="str">
            <v>2.- Grado de Absorción del</v>
          </cell>
        </row>
        <row r="14">
          <cell r="B14" t="str">
            <v xml:space="preserve">     Margen Financiero</v>
          </cell>
          <cell r="C14">
            <v>0.65718625219207105</v>
          </cell>
          <cell r="D14">
            <v>0.64427458693087747</v>
          </cell>
          <cell r="E14">
            <v>0.64063559569085426</v>
          </cell>
          <cell r="F14">
            <v>0.71665754540581927</v>
          </cell>
          <cell r="G14">
            <v>0.66273768477185169</v>
          </cell>
        </row>
        <row r="15">
          <cell r="B15" t="str">
            <v>3.- Gastos de Personal como %</v>
          </cell>
        </row>
        <row r="16">
          <cell r="B16" t="str">
            <v xml:space="preserve">     Activo Total Promedio</v>
          </cell>
          <cell r="C16">
            <v>5.198822880391684E-2</v>
          </cell>
          <cell r="D16">
            <v>4.7094148063365517E-2</v>
          </cell>
          <cell r="E16">
            <v>4.650481795607754E-2</v>
          </cell>
          <cell r="F16">
            <v>3.9516345591179697E-2</v>
          </cell>
          <cell r="G16">
            <v>3.9281054593239169E-2</v>
          </cell>
        </row>
        <row r="17">
          <cell r="B17" t="str">
            <v>4.- Gastos Operativos como %</v>
          </cell>
        </row>
        <row r="18">
          <cell r="B18" t="str">
            <v xml:space="preserve">     Activo Total Promedio</v>
          </cell>
          <cell r="C18">
            <v>5.3443254146122818E-2</v>
          </cell>
          <cell r="D18">
            <v>4.2717110573910817E-2</v>
          </cell>
          <cell r="E18">
            <v>4.7632756970602375E-2</v>
          </cell>
          <cell r="F18">
            <v>5.1599680050457702E-2</v>
          </cell>
          <cell r="G18">
            <v>5.0993076472617145E-2</v>
          </cell>
        </row>
        <row r="19">
          <cell r="B19" t="str">
            <v xml:space="preserve">5.- Gastos por Aporte a FOGADE </v>
          </cell>
        </row>
        <row r="20">
          <cell r="B20" t="str">
            <v xml:space="preserve">     como % Activo Total Promedio</v>
          </cell>
          <cell r="C20">
            <v>9.7990380305485649E-3</v>
          </cell>
          <cell r="D20">
            <v>1.0721822454205046E-2</v>
          </cell>
          <cell r="E20">
            <v>1.0837483204315778E-2</v>
          </cell>
          <cell r="F20">
            <v>1.1315608399616473E-2</v>
          </cell>
          <cell r="G20">
            <v>1.0423413249663612E-2</v>
          </cell>
        </row>
        <row r="21">
          <cell r="B21" t="str">
            <v>6.- Gastos por Aporte a SUDEBAN</v>
          </cell>
        </row>
        <row r="22">
          <cell r="B22" t="str">
            <v xml:space="preserve">     como % Activo Total Promedio</v>
          </cell>
          <cell r="C22">
            <v>2.1192290452711789E-4</v>
          </cell>
          <cell r="D22">
            <v>1.5162378328243634E-4</v>
          </cell>
          <cell r="E22">
            <v>2.4527115122387276E-4</v>
          </cell>
          <cell r="F22">
            <v>2.557582502031204E-4</v>
          </cell>
          <cell r="G22">
            <v>2.161314883464385E-4</v>
          </cell>
        </row>
        <row r="23">
          <cell r="B23" t="str">
            <v xml:space="preserve">7.- Gastos de Transformación </v>
          </cell>
        </row>
        <row r="24">
          <cell r="B24" t="str">
            <v xml:space="preserve">     como % Activo Total Promedio</v>
          </cell>
          <cell r="C24">
            <v>0.11544244388511532</v>
          </cell>
          <cell r="D24">
            <v>0.10068470487476382</v>
          </cell>
          <cell r="E24">
            <v>0.10522032928221957</v>
          </cell>
          <cell r="F24">
            <v>0.1026873429295294</v>
          </cell>
          <cell r="G24">
            <v>0.10091364829444906</v>
          </cell>
        </row>
        <row r="25">
          <cell r="B25" t="str">
            <v xml:space="preserve">8.- Ingresos Ordinario s/ </v>
          </cell>
        </row>
        <row r="26">
          <cell r="B26" t="str">
            <v xml:space="preserve">     Gastos de Transformación </v>
          </cell>
          <cell r="C26">
            <v>1.9582316909630713</v>
          </cell>
          <cell r="D26">
            <v>2.2225158718110802</v>
          </cell>
          <cell r="E26">
            <v>2.1920832202726026</v>
          </cell>
          <cell r="F26">
            <v>2.2137629419352112</v>
          </cell>
          <cell r="G26">
            <v>2.1509238001002235</v>
          </cell>
        </row>
        <row r="27">
          <cell r="B27" t="str">
            <v>9.- Intensidad de los Activos</v>
          </cell>
        </row>
        <row r="28">
          <cell r="B28" t="str">
            <v xml:space="preserve">      Fijos</v>
          </cell>
          <cell r="C28">
            <v>5.5549846330464705</v>
          </cell>
          <cell r="D28">
            <v>6.1783544327629691</v>
          </cell>
          <cell r="E28">
            <v>6.2549821841765629</v>
          </cell>
          <cell r="F28">
            <v>3.6845232074339318</v>
          </cell>
          <cell r="G28">
            <v>5.0877955706736993</v>
          </cell>
        </row>
        <row r="31">
          <cell r="B31" t="str">
            <v>Módulo de Intermediación</v>
          </cell>
        </row>
        <row r="32">
          <cell r="F32" t="str">
            <v>Estrato de Comparación</v>
          </cell>
        </row>
        <row r="33">
          <cell r="F33" t="str">
            <v>Medianos</v>
          </cell>
          <cell r="G33" t="str">
            <v>Privada</v>
          </cell>
        </row>
        <row r="34">
          <cell r="C34" t="str">
            <v>Dic-97</v>
          </cell>
          <cell r="D34">
            <v>35796</v>
          </cell>
          <cell r="E34">
            <v>35827</v>
          </cell>
          <cell r="F34">
            <v>35827</v>
          </cell>
        </row>
        <row r="35">
          <cell r="B35" t="str">
            <v>1.- Coeficiente de Intermediación</v>
          </cell>
        </row>
        <row r="36">
          <cell r="B36" t="str">
            <v xml:space="preserve">    en Operaciones Activas</v>
          </cell>
          <cell r="C36">
            <v>0.86993364506930981</v>
          </cell>
          <cell r="D36">
            <v>0.84723479834144344</v>
          </cell>
          <cell r="E36">
            <v>0.88385736866363851</v>
          </cell>
          <cell r="F36">
            <v>0.84912183910558947</v>
          </cell>
          <cell r="G36">
            <v>0.8478424030231807</v>
          </cell>
        </row>
        <row r="37">
          <cell r="B37" t="str">
            <v>2.- Coeficiente de Intermediación</v>
          </cell>
        </row>
        <row r="38">
          <cell r="B38" t="str">
            <v xml:space="preserve">     en Créditos</v>
          </cell>
          <cell r="C38">
            <v>0.80304878838584481</v>
          </cell>
          <cell r="D38">
            <v>0.7768716280300918</v>
          </cell>
          <cell r="E38">
            <v>0.80436226775265995</v>
          </cell>
          <cell r="F38">
            <v>0.65204901466779508</v>
          </cell>
          <cell r="G38">
            <v>0.67855475985163582</v>
          </cell>
        </row>
        <row r="39">
          <cell r="B39" t="str">
            <v>3.- Coeficiente de Intermediación</v>
          </cell>
        </row>
        <row r="40">
          <cell r="B40" t="str">
            <v xml:space="preserve">     Inversiones</v>
          </cell>
          <cell r="C40">
            <v>6.6884856683465055E-2</v>
          </cell>
          <cell r="D40">
            <v>7.0363170311351531E-2</v>
          </cell>
          <cell r="E40">
            <v>7.9495100910978569E-2</v>
          </cell>
          <cell r="F40">
            <v>0.19707282443779436</v>
          </cell>
          <cell r="G40">
            <v>0.16928764317154493</v>
          </cell>
        </row>
        <row r="41">
          <cell r="B41" t="str">
            <v>4.- Coeficiente de Intermediación</v>
          </cell>
        </row>
        <row r="42">
          <cell r="B42" t="str">
            <v xml:space="preserve">     Inversiones Temporales</v>
          </cell>
          <cell r="C42">
            <v>0</v>
          </cell>
          <cell r="D42">
            <v>1.5600599349475912E-7</v>
          </cell>
          <cell r="E42">
            <v>2.7694675546169078E-3</v>
          </cell>
          <cell r="F42">
            <v>7.8742415426164253E-2</v>
          </cell>
          <cell r="G42">
            <v>9.092026033060549E-2</v>
          </cell>
        </row>
        <row r="43">
          <cell r="B43" t="str">
            <v>5.- Coeficiente de Intermediación</v>
          </cell>
        </row>
        <row r="44">
          <cell r="B44" t="str">
            <v xml:space="preserve">     Inversiones Permanentes</v>
          </cell>
          <cell r="C44">
            <v>6.6884856683465055E-2</v>
          </cell>
          <cell r="D44">
            <v>7.0363014305358032E-2</v>
          </cell>
          <cell r="E44">
            <v>7.6725633356361678E-2</v>
          </cell>
          <cell r="F44">
            <v>0.11833040901163011</v>
          </cell>
          <cell r="G44">
            <v>7.8367382840939442E-2</v>
          </cell>
        </row>
        <row r="45">
          <cell r="B45" t="str">
            <v>6.- Coeficiente de Intermediación</v>
          </cell>
        </row>
        <row r="46">
          <cell r="B46" t="str">
            <v xml:space="preserve">     Valores de la Nación</v>
          </cell>
          <cell r="C46">
            <v>5.0251416929769935E-2</v>
          </cell>
          <cell r="D46">
            <v>5.3285865368166055E-2</v>
          </cell>
          <cell r="E46">
            <v>5.7864346783589343E-2</v>
          </cell>
          <cell r="F46">
            <v>9.9338589287740503E-2</v>
          </cell>
          <cell r="G46">
            <v>8.9372943361617302E-2</v>
          </cell>
        </row>
        <row r="47">
          <cell r="B47" t="str">
            <v>7.- Coeficiente de Intermediación</v>
          </cell>
        </row>
        <row r="48">
          <cell r="B48" t="str">
            <v xml:space="preserve">     Valores Privados</v>
          </cell>
          <cell r="C48">
            <v>1.663343975369512E-2</v>
          </cell>
          <cell r="D48">
            <v>1.7077304943185476E-2</v>
          </cell>
          <cell r="E48">
            <v>2.1630754127389226E-2</v>
          </cell>
          <cell r="F48">
            <v>9.7734235150053861E-2</v>
          </cell>
          <cell r="G48">
            <v>7.9914699809927631E-2</v>
          </cell>
        </row>
        <row r="50">
          <cell r="B50" t="str">
            <v>Módulo de Liquidez</v>
          </cell>
        </row>
        <row r="51">
          <cell r="F51" t="str">
            <v>Estrato de Comparación</v>
          </cell>
        </row>
        <row r="52">
          <cell r="F52" t="str">
            <v>Medianos</v>
          </cell>
          <cell r="G52" t="str">
            <v>Privada</v>
          </cell>
        </row>
        <row r="53">
          <cell r="C53" t="str">
            <v>Dic-97</v>
          </cell>
          <cell r="D53">
            <v>35796</v>
          </cell>
          <cell r="E53">
            <v>35827</v>
          </cell>
          <cell r="F53">
            <v>35827</v>
          </cell>
        </row>
        <row r="55">
          <cell r="B55" t="str">
            <v>1.- Coef. de Liquidez Total</v>
          </cell>
          <cell r="C55">
            <v>0.47292209026773974</v>
          </cell>
          <cell r="D55">
            <v>0.47322517172380946</v>
          </cell>
          <cell r="E55">
            <v>0.48418152608480997</v>
          </cell>
          <cell r="F55">
            <v>0.49640275158053537</v>
          </cell>
          <cell r="G55">
            <v>0.46170845672495192</v>
          </cell>
        </row>
        <row r="57">
          <cell r="B57" t="str">
            <v>2.- Coef. de Liquidez Mínima</v>
          </cell>
          <cell r="C57">
            <v>0.23747090288715408</v>
          </cell>
          <cell r="D57">
            <v>0.22477854220492283</v>
          </cell>
          <cell r="E57">
            <v>0.21319286014622202</v>
          </cell>
          <cell r="F57">
            <v>0.21228938371399977</v>
          </cell>
          <cell r="G57">
            <v>0.19238826400006445</v>
          </cell>
        </row>
        <row r="59">
          <cell r="B59" t="str">
            <v xml:space="preserve">3.- Coef. de Liquidez Adicional </v>
          </cell>
          <cell r="C59">
            <v>0.23545118738058565</v>
          </cell>
          <cell r="D59">
            <v>0.24844662951888663</v>
          </cell>
          <cell r="E59">
            <v>0.27098866593858795</v>
          </cell>
          <cell r="F59">
            <v>0.28411336786653563</v>
          </cell>
          <cell r="G59">
            <v>0.2693201927248875</v>
          </cell>
        </row>
        <row r="61">
          <cell r="B61" t="str">
            <v>4.- Coef. de Liquidez Restringida</v>
          </cell>
          <cell r="C61">
            <v>0.28672448867265143</v>
          </cell>
          <cell r="D61">
            <v>0.31078414300572776</v>
          </cell>
          <cell r="E61">
            <v>0.29852400119681644</v>
          </cell>
          <cell r="F61">
            <v>0.34834265647052032</v>
          </cell>
          <cell r="G61">
            <v>0.31670788775722186</v>
          </cell>
        </row>
        <row r="63">
          <cell r="B63" t="str">
            <v>5.- Prueba Acida de Liquidez</v>
          </cell>
          <cell r="C63">
            <v>0.21652890426282037</v>
          </cell>
          <cell r="D63">
            <v>0.24032814807876218</v>
          </cell>
          <cell r="E63">
            <v>0.22595773301277966</v>
          </cell>
          <cell r="F63">
            <v>0.22429249235926987</v>
          </cell>
          <cell r="G63">
            <v>0.21556491468711805</v>
          </cell>
        </row>
        <row r="65">
          <cell r="B65" t="str">
            <v>Mezcla de Depósitos</v>
          </cell>
        </row>
        <row r="66">
          <cell r="B66" t="str">
            <v>Cifras como % del Total de los Depósitos</v>
          </cell>
        </row>
        <row r="67">
          <cell r="F67" t="str">
            <v>Estrato de Comparación</v>
          </cell>
        </row>
        <row r="68">
          <cell r="F68" t="str">
            <v>Medianos</v>
          </cell>
          <cell r="G68" t="str">
            <v>Privada</v>
          </cell>
        </row>
        <row r="69">
          <cell r="C69" t="str">
            <v>Dic-97</v>
          </cell>
          <cell r="D69">
            <v>35796</v>
          </cell>
          <cell r="E69">
            <v>35827</v>
          </cell>
          <cell r="F69">
            <v>35827</v>
          </cell>
        </row>
        <row r="71">
          <cell r="B71" t="str">
            <v>% Dep. a la Vista</v>
          </cell>
          <cell r="C71">
            <v>0.42187434337929214</v>
          </cell>
          <cell r="D71">
            <v>0.45724441372906482</v>
          </cell>
          <cell r="E71">
            <v>0.46672827992052834</v>
          </cell>
          <cell r="F71">
            <v>0.5265056708142728</v>
          </cell>
          <cell r="G71">
            <v>0.55519116757222697</v>
          </cell>
        </row>
        <row r="73">
          <cell r="B73" t="str">
            <v>% Dep. de Ahorro</v>
          </cell>
          <cell r="C73">
            <v>0.27075333024959136</v>
          </cell>
          <cell r="D73">
            <v>0.27843514601342567</v>
          </cell>
          <cell r="E73">
            <v>0.28700782428683086</v>
          </cell>
          <cell r="F73">
            <v>0.23989577391546918</v>
          </cell>
          <cell r="G73">
            <v>0.26865041837366826</v>
          </cell>
        </row>
        <row r="75">
          <cell r="B75" t="str">
            <v>% Dep. a Plazo</v>
          </cell>
          <cell r="C75">
            <v>0.30737232637111656</v>
          </cell>
          <cell r="D75">
            <v>0.26432044025750967</v>
          </cell>
          <cell r="E75">
            <v>0.24626389579264074</v>
          </cell>
          <cell r="F75">
            <v>0.23359854167397889</v>
          </cell>
          <cell r="G75">
            <v>0.17615842069729767</v>
          </cell>
        </row>
      </sheetData>
      <sheetData sheetId="2" refreshError="1"/>
      <sheetData sheetId="3" refreshError="1">
        <row r="1">
          <cell r="Y1" t="str">
            <v>Sistema de Análisis y Calificación de Riesgo Bancario</v>
          </cell>
        </row>
        <row r="2">
          <cell r="K2" t="str">
            <v>Sistema de Análisis y Calificación de Riesgo Bancario</v>
          </cell>
          <cell r="Y2" t="str">
            <v>MDBC-98</v>
          </cell>
        </row>
        <row r="3">
          <cell r="K3" t="str">
            <v>MDBC-98</v>
          </cell>
          <cell r="Y3" t="str">
            <v>Banco Del Caribe, C.A.</v>
          </cell>
        </row>
        <row r="4">
          <cell r="K4" t="str">
            <v>Banco Del Caribe, C.A.</v>
          </cell>
          <cell r="Y4" t="str">
            <v>Flujo de Caja Libre</v>
          </cell>
        </row>
        <row r="5">
          <cell r="K5" t="str">
            <v>Estado de Origen y Aplicación de Fondos</v>
          </cell>
          <cell r="Y5" t="str">
            <v>Millones de Bolívares</v>
          </cell>
        </row>
        <row r="6">
          <cell r="K6" t="str">
            <v>( Cifras en MM Bs. )</v>
          </cell>
          <cell r="AD6" t="str">
            <v xml:space="preserve">Estrato de </v>
          </cell>
        </row>
        <row r="7">
          <cell r="L7" t="str">
            <v>Ene-98/Dic-97</v>
          </cell>
          <cell r="Q7" t="str">
            <v>Feb-98/Jan-98</v>
          </cell>
          <cell r="AD7" t="str">
            <v>Comparación</v>
          </cell>
        </row>
        <row r="8">
          <cell r="K8" t="str">
            <v>Banca</v>
          </cell>
          <cell r="AD8" t="str">
            <v>Bancos</v>
          </cell>
          <cell r="AE8" t="str">
            <v>Banca</v>
          </cell>
        </row>
        <row r="9">
          <cell r="K9" t="str">
            <v>Privada</v>
          </cell>
          <cell r="AD9" t="str">
            <v>Medianos</v>
          </cell>
          <cell r="AE9" t="str">
            <v>Privada</v>
          </cell>
        </row>
        <row r="10">
          <cell r="L10" t="str">
            <v>ORIGEN</v>
          </cell>
          <cell r="N10" t="str">
            <v>APLICACION</v>
          </cell>
          <cell r="Q10" t="str">
            <v>ORIGEN</v>
          </cell>
          <cell r="S10" t="str">
            <v>APLICACION</v>
          </cell>
          <cell r="Z10">
            <v>35217</v>
          </cell>
          <cell r="AA10">
            <v>35400</v>
          </cell>
          <cell r="AB10">
            <v>35582</v>
          </cell>
          <cell r="AC10" t="str">
            <v>Dic-97</v>
          </cell>
          <cell r="AD10">
            <v>35765</v>
          </cell>
        </row>
        <row r="11">
          <cell r="J11" t="str">
            <v>% ATP</v>
          </cell>
          <cell r="K11" t="str">
            <v>MM Bs.</v>
          </cell>
          <cell r="L11" t="str">
            <v>MMBs</v>
          </cell>
          <cell r="M11" t="str">
            <v>%</v>
          </cell>
          <cell r="N11" t="str">
            <v>MMBs</v>
          </cell>
          <cell r="O11" t="str">
            <v>%</v>
          </cell>
          <cell r="Q11" t="str">
            <v>MMBs</v>
          </cell>
          <cell r="R11" t="str">
            <v>%</v>
          </cell>
          <cell r="S11" t="str">
            <v>MMBs</v>
          </cell>
          <cell r="T11" t="str">
            <v>%</v>
          </cell>
        </row>
        <row r="12">
          <cell r="K12" t="str">
            <v>Activo</v>
          </cell>
          <cell r="Y12" t="str">
            <v>FLUJO DE CAJA OPERATIVO</v>
          </cell>
        </row>
        <row r="13">
          <cell r="J13">
            <v>0.20036715806393793</v>
          </cell>
          <cell r="K13" t="str">
            <v>Disponibilidades</v>
          </cell>
          <cell r="L13">
            <v>0</v>
          </cell>
          <cell r="M13">
            <v>0</v>
          </cell>
          <cell r="N13">
            <v>5389.8155354400078</v>
          </cell>
          <cell r="O13">
            <v>0.41344836629794229</v>
          </cell>
          <cell r="Q13">
            <v>331.15043179999338</v>
          </cell>
          <cell r="R13">
            <v>1.2606934388546067E-2</v>
          </cell>
          <cell r="S13">
            <v>0</v>
          </cell>
          <cell r="T13">
            <v>0</v>
          </cell>
        </row>
        <row r="14">
          <cell r="J14">
            <v>5.1056064193716166E-2</v>
          </cell>
          <cell r="K14" t="str">
            <v>Inversiones Temporales</v>
          </cell>
          <cell r="L14">
            <v>0</v>
          </cell>
          <cell r="M14">
            <v>0</v>
          </cell>
          <cell r="N14">
            <v>5.192534999999765E-2</v>
          </cell>
          <cell r="O14">
            <v>3.9831513686850633E-6</v>
          </cell>
          <cell r="Q14">
            <v>0</v>
          </cell>
          <cell r="R14">
            <v>0</v>
          </cell>
          <cell r="S14">
            <v>852.64795847999994</v>
          </cell>
          <cell r="T14">
            <v>3.2460404205595171E-2</v>
          </cell>
          <cell r="Y14" t="str">
            <v>Ingresos Financieros</v>
          </cell>
          <cell r="Z14">
            <v>32942.408719239997</v>
          </cell>
          <cell r="AA14">
            <v>30907.54</v>
          </cell>
          <cell r="AB14">
            <v>26966.33</v>
          </cell>
          <cell r="AC14">
            <v>34782.453000000001</v>
          </cell>
          <cell r="AD14">
            <v>164750.95000000001</v>
          </cell>
          <cell r="AE14">
            <v>488961.07</v>
          </cell>
        </row>
        <row r="15">
          <cell r="J15">
            <v>0.14931109387022176</v>
          </cell>
          <cell r="K15" t="str">
            <v>Cartera de Créditos</v>
          </cell>
          <cell r="L15">
            <v>7763.5845867899479</v>
          </cell>
          <cell r="M15">
            <v>0.5955291231787142</v>
          </cell>
          <cell r="N15">
            <v>0</v>
          </cell>
          <cell r="O15">
            <v>0</v>
          </cell>
          <cell r="Q15">
            <v>7989.8031037300534</v>
          </cell>
          <cell r="R15">
            <v>0.30417270772868288</v>
          </cell>
          <cell r="S15">
            <v>0</v>
          </cell>
          <cell r="T15">
            <v>0</v>
          </cell>
          <cell r="Y15" t="str">
            <v>Otros Ingresos</v>
          </cell>
          <cell r="Z15">
            <v>1954.98246612</v>
          </cell>
          <cell r="AA15">
            <v>1320.63</v>
          </cell>
          <cell r="AB15">
            <v>1408.28</v>
          </cell>
          <cell r="AC15">
            <v>2435.8390000000004</v>
          </cell>
          <cell r="AD15">
            <v>28983.16</v>
          </cell>
          <cell r="AE15">
            <v>49961.08</v>
          </cell>
        </row>
        <row r="16">
          <cell r="J16">
            <v>2.9741830674038352E-3</v>
          </cell>
          <cell r="K16" t="str">
            <v>Otras Cuentas por Cobrar</v>
          </cell>
          <cell r="L16">
            <v>0</v>
          </cell>
          <cell r="M16">
            <v>0</v>
          </cell>
          <cell r="N16">
            <v>1213.2993091600001</v>
          </cell>
          <cell r="O16">
            <v>9.3071203254393373E-2</v>
          </cell>
          <cell r="Q16">
            <v>0</v>
          </cell>
          <cell r="R16">
            <v>0</v>
          </cell>
          <cell r="S16">
            <v>24.916666189999887</v>
          </cell>
          <cell r="T16">
            <v>9.4858029968795726E-4</v>
          </cell>
          <cell r="Y16" t="str">
            <v>Egresos Financieros</v>
          </cell>
          <cell r="Z16">
            <v>-15453.381141000002</v>
          </cell>
          <cell r="AA16">
            <v>-6715.41</v>
          </cell>
          <cell r="AB16">
            <v>-5089.2</v>
          </cell>
          <cell r="AC16">
            <v>-6114.93</v>
          </cell>
          <cell r="AD16">
            <v>-40718.400000000001</v>
          </cell>
          <cell r="AE16">
            <v>-122850.12</v>
          </cell>
        </row>
        <row r="17">
          <cell r="J17">
            <v>1.0408300912164806E-2</v>
          </cell>
          <cell r="K17" t="str">
            <v>Bienes Realizables</v>
          </cell>
          <cell r="L17">
            <v>0</v>
          </cell>
          <cell r="M17">
            <v>0</v>
          </cell>
          <cell r="N17">
            <v>128.56515063999996</v>
          </cell>
          <cell r="O17">
            <v>9.8621281462125988E-3</v>
          </cell>
          <cell r="Q17">
            <v>0</v>
          </cell>
          <cell r="R17">
            <v>0</v>
          </cell>
          <cell r="S17">
            <v>143.68565438999997</v>
          </cell>
          <cell r="T17">
            <v>5.4701291120891737E-3</v>
          </cell>
          <cell r="Y17" t="str">
            <v>Sueldos y Otros Gastos de Personal</v>
          </cell>
          <cell r="Z17">
            <v>-3891.3943560000002</v>
          </cell>
          <cell r="AA17">
            <v>-5943.98</v>
          </cell>
          <cell r="AB17">
            <v>-6825.64</v>
          </cell>
          <cell r="AC17">
            <v>-8252.5059999999994</v>
          </cell>
          <cell r="AD17">
            <v>-33887.300000000003</v>
          </cell>
          <cell r="AE17">
            <v>-93230.35</v>
          </cell>
        </row>
        <row r="18">
          <cell r="J18">
            <v>0.14187697602546076</v>
          </cell>
          <cell r="K18" t="str">
            <v>Inversiones Permanentes</v>
          </cell>
          <cell r="L18">
            <v>0</v>
          </cell>
          <cell r="M18">
            <v>0</v>
          </cell>
          <cell r="N18">
            <v>1148.5438115700017</v>
          </cell>
          <cell r="O18">
            <v>8.8103861698573413E-2</v>
          </cell>
          <cell r="Q18">
            <v>0</v>
          </cell>
          <cell r="R18">
            <v>0</v>
          </cell>
          <cell r="S18">
            <v>203.52343829000165</v>
          </cell>
          <cell r="T18">
            <v>7.7481603122385497E-3</v>
          </cell>
          <cell r="Y18" t="str">
            <v>Gastos Operativos Directos</v>
          </cell>
          <cell r="Z18">
            <v>-4775.0522940000001</v>
          </cell>
          <cell r="AA18">
            <v>-5618.15</v>
          </cell>
          <cell r="AB18">
            <v>-7816.23</v>
          </cell>
          <cell r="AC18">
            <v>-10587.396000000001</v>
          </cell>
          <cell r="AD18">
            <v>-55001.61</v>
          </cell>
          <cell r="AE18">
            <v>-149405.24</v>
          </cell>
        </row>
        <row r="19">
          <cell r="J19">
            <v>0.1026873429295294</v>
          </cell>
          <cell r="K19" t="str">
            <v>Bienes de Uso</v>
          </cell>
          <cell r="L19">
            <v>0</v>
          </cell>
          <cell r="M19">
            <v>0</v>
          </cell>
          <cell r="N19">
            <v>2751.4446526699994</v>
          </cell>
          <cell r="O19">
            <v>0.21106108161320442</v>
          </cell>
          <cell r="Q19">
            <v>0</v>
          </cell>
          <cell r="R19">
            <v>0</v>
          </cell>
          <cell r="S19">
            <v>54.758947899999839</v>
          </cell>
          <cell r="T19">
            <v>2.0846793392619322E-3</v>
          </cell>
          <cell r="Y19" t="str">
            <v>Impuesto Sobre La Renta</v>
          </cell>
          <cell r="Z19">
            <v>-200</v>
          </cell>
          <cell r="AA19">
            <v>-500</v>
          </cell>
          <cell r="AB19">
            <v>-500</v>
          </cell>
          <cell r="AC19">
            <v>0</v>
          </cell>
          <cell r="AD19">
            <v>-558.69000000000005</v>
          </cell>
          <cell r="AE19">
            <v>-7978.49</v>
          </cell>
        </row>
        <row r="20">
          <cell r="J20">
            <v>3.9189633095931382E-2</v>
          </cell>
          <cell r="K20" t="str">
            <v>Otros Activos</v>
          </cell>
          <cell r="L20">
            <v>0</v>
          </cell>
          <cell r="M20">
            <v>0</v>
          </cell>
          <cell r="N20">
            <v>117.27629387000002</v>
          </cell>
          <cell r="O20">
            <v>8.9961691243799699E-3</v>
          </cell>
          <cell r="Q20">
            <v>0</v>
          </cell>
          <cell r="R20">
            <v>0</v>
          </cell>
          <cell r="S20">
            <v>38.847343460000047</v>
          </cell>
          <cell r="T20">
            <v>1.4789227587821217E-3</v>
          </cell>
          <cell r="Y20" t="str">
            <v>UTIL. OPER. DESPUES DE IMPUESTOS</v>
          </cell>
          <cell r="Z20">
            <v>10577.563394359997</v>
          </cell>
          <cell r="AA20">
            <v>13450.63</v>
          </cell>
          <cell r="AB20">
            <v>8143.54</v>
          </cell>
          <cell r="AC20">
            <v>12263.46</v>
          </cell>
          <cell r="AD20">
            <v>63568.11</v>
          </cell>
          <cell r="AE20">
            <v>165457.95000000001</v>
          </cell>
        </row>
        <row r="21">
          <cell r="J21">
            <v>2.6958276319246962E-2</v>
          </cell>
          <cell r="K21">
            <v>43692.22</v>
          </cell>
          <cell r="L21">
            <v>1.8644345023292912E-2</v>
          </cell>
        </row>
        <row r="22">
          <cell r="J22">
            <v>3.8727252868579693E-3</v>
          </cell>
          <cell r="K22" t="str">
            <v>Pasivo y Capital</v>
          </cell>
          <cell r="L22">
            <v>5.7580761636526227E-3</v>
          </cell>
          <cell r="Y22" t="str">
            <v>Flujo de Caja Operativo</v>
          </cell>
          <cell r="Z22">
            <v>10577.563394359997</v>
          </cell>
          <cell r="AA22">
            <v>13450.63</v>
          </cell>
          <cell r="AB22">
            <v>8143.54</v>
          </cell>
          <cell r="AC22">
            <v>12263.46</v>
          </cell>
          <cell r="AD22">
            <v>63568.11</v>
          </cell>
          <cell r="AE22">
            <v>165457.95000000001</v>
          </cell>
        </row>
        <row r="23">
          <cell r="J23">
            <v>6.2275184128320379E-2</v>
          </cell>
          <cell r="K23" t="str">
            <v>Captaciones del Público</v>
          </cell>
          <cell r="L23">
            <v>0</v>
          </cell>
          <cell r="M23">
            <v>0</v>
          </cell>
          <cell r="N23">
            <v>136.55104426003527</v>
          </cell>
          <cell r="O23">
            <v>1.0474719551043156E-2</v>
          </cell>
          <cell r="Q23">
            <v>0</v>
          </cell>
          <cell r="R23">
            <v>0</v>
          </cell>
          <cell r="S23">
            <v>24948.944115769933</v>
          </cell>
          <cell r="T23">
            <v>0.94980912397234507</v>
          </cell>
        </row>
        <row r="24">
          <cell r="J24">
            <v>8.7462989139328983E-4</v>
          </cell>
          <cell r="K24" t="str">
            <v>Oblig. con el B.C.V</v>
          </cell>
          <cell r="L24">
            <v>0</v>
          </cell>
          <cell r="M24">
            <v>0</v>
          </cell>
          <cell r="N24">
            <v>0</v>
          </cell>
          <cell r="O24">
            <v>0</v>
          </cell>
          <cell r="Q24">
            <v>0</v>
          </cell>
          <cell r="R24">
            <v>0</v>
          </cell>
          <cell r="S24">
            <v>0</v>
          </cell>
          <cell r="T24">
            <v>0</v>
          </cell>
          <cell r="Y24" t="str">
            <v>Cambios en el Balance</v>
          </cell>
        </row>
        <row r="25">
          <cell r="J25">
            <v>9.6537826939830664E-4</v>
          </cell>
          <cell r="K25" t="str">
            <v>Oblig. con el B.A.N.A.P</v>
          </cell>
          <cell r="L25">
            <v>0</v>
          </cell>
          <cell r="M25">
            <v>0</v>
          </cell>
          <cell r="N25">
            <v>0</v>
          </cell>
          <cell r="O25">
            <v>0</v>
          </cell>
          <cell r="Q25">
            <v>0</v>
          </cell>
          <cell r="R25">
            <v>0</v>
          </cell>
          <cell r="S25">
            <v>0</v>
          </cell>
          <cell r="T25">
            <v>0</v>
          </cell>
        </row>
        <row r="26">
          <cell r="J26">
            <v>6.2184435750315362E-2</v>
          </cell>
          <cell r="K26" t="str">
            <v>Otros Financ. Obtenidos</v>
          </cell>
          <cell r="L26">
            <v>2105.8005905499995</v>
          </cell>
          <cell r="M26">
            <v>0.16153177250278214</v>
          </cell>
          <cell r="N26">
            <v>0</v>
          </cell>
          <cell r="O26">
            <v>0</v>
          </cell>
          <cell r="Q26">
            <v>6659.0669750500019</v>
          </cell>
          <cell r="R26">
            <v>0.25351143281641036</v>
          </cell>
          <cell r="S26">
            <v>0</v>
          </cell>
          <cell r="T26">
            <v>0</v>
          </cell>
          <cell r="Y26" t="str">
            <v>Fuentes de Flujo de Caja</v>
          </cell>
        </row>
        <row r="27">
          <cell r="K27" t="str">
            <v>Otras Oblig. p/ Intermed. Financ.</v>
          </cell>
          <cell r="L27">
            <v>0</v>
          </cell>
          <cell r="M27">
            <v>0</v>
          </cell>
          <cell r="N27">
            <v>1879.1546159</v>
          </cell>
          <cell r="O27">
            <v>0.1441484223080495</v>
          </cell>
          <cell r="Q27">
            <v>739.90087077999988</v>
          </cell>
          <cell r="R27">
            <v>2.8168109826247695E-2</v>
          </cell>
          <cell r="S27">
            <v>0</v>
          </cell>
          <cell r="T27">
            <v>0</v>
          </cell>
          <cell r="Y27" t="str">
            <v>Incremento Captaciones del Público</v>
          </cell>
          <cell r="Z27">
            <v>151949.49</v>
          </cell>
          <cell r="AA27">
            <v>29727.25</v>
          </cell>
          <cell r="AB27">
            <v>32845.33</v>
          </cell>
          <cell r="AC27">
            <v>118456.50099999999</v>
          </cell>
          <cell r="AD27">
            <v>416329.4</v>
          </cell>
          <cell r="AE27">
            <v>1255163.0900000001</v>
          </cell>
        </row>
        <row r="28">
          <cell r="J28">
            <v>1</v>
          </cell>
          <cell r="K28" t="str">
            <v>Otras Ctas. p/ Pagar y Prov.</v>
          </cell>
          <cell r="L28">
            <v>1501.8996041299997</v>
          </cell>
          <cell r="M28">
            <v>0.11520772967063396</v>
          </cell>
          <cell r="N28">
            <v>0</v>
          </cell>
          <cell r="O28">
            <v>0</v>
          </cell>
          <cell r="Q28">
            <v>2862.3558978200017</v>
          </cell>
          <cell r="R28">
            <v>0.1089702127348558</v>
          </cell>
          <cell r="S28">
            <v>0</v>
          </cell>
          <cell r="T28">
            <v>0</v>
          </cell>
          <cell r="Y28" t="str">
            <v>Incremento en las Oblig. con el BCV</v>
          </cell>
          <cell r="Z28">
            <v>0</v>
          </cell>
          <cell r="AA28">
            <v>0</v>
          </cell>
          <cell r="AB28">
            <v>0</v>
          </cell>
          <cell r="AC28">
            <v>0</v>
          </cell>
          <cell r="AD28">
            <v>0</v>
          </cell>
          <cell r="AE28">
            <v>0</v>
          </cell>
        </row>
        <row r="29">
          <cell r="K29" t="str">
            <v>Otros Pasivos</v>
          </cell>
          <cell r="L29">
            <v>0</v>
          </cell>
          <cell r="M29">
            <v>0</v>
          </cell>
          <cell r="N29">
            <v>271.54589619999933</v>
          </cell>
          <cell r="O29">
            <v>2.0830064854832724E-2</v>
          </cell>
          <cell r="Q29">
            <v>2981.7615253099993</v>
          </cell>
          <cell r="R29">
            <v>0.11351599847702495</v>
          </cell>
          <cell r="S29">
            <v>0</v>
          </cell>
          <cell r="T29">
            <v>0</v>
          </cell>
          <cell r="Y29" t="str">
            <v>Incremento Oblig. con el BANAP</v>
          </cell>
          <cell r="Z29">
            <v>0</v>
          </cell>
          <cell r="AA29">
            <v>0</v>
          </cell>
          <cell r="AB29">
            <v>0</v>
          </cell>
          <cell r="AC29">
            <v>0</v>
          </cell>
          <cell r="AD29">
            <v>-151.74</v>
          </cell>
          <cell r="AE29">
            <v>611.19000000000005</v>
          </cell>
        </row>
        <row r="30">
          <cell r="K30" t="str">
            <v>Oblig. Subordin.</v>
          </cell>
          <cell r="L30">
            <v>0</v>
          </cell>
          <cell r="M30">
            <v>0</v>
          </cell>
          <cell r="N30">
            <v>0</v>
          </cell>
          <cell r="O30">
            <v>0</v>
          </cell>
          <cell r="Q30">
            <v>0</v>
          </cell>
          <cell r="R30">
            <v>0</v>
          </cell>
          <cell r="S30">
            <v>0</v>
          </cell>
          <cell r="T30">
            <v>0</v>
          </cell>
          <cell r="Y30" t="str">
            <v>Incremento en Otros Financiamientos obtenidos</v>
          </cell>
          <cell r="Z30">
            <v>3854.16</v>
          </cell>
          <cell r="AA30">
            <v>6383.04</v>
          </cell>
          <cell r="AB30">
            <v>-4563.71</v>
          </cell>
          <cell r="AC30">
            <v>2227.5419999999995</v>
          </cell>
          <cell r="AD30">
            <v>-33898.699999999997</v>
          </cell>
          <cell r="AE30">
            <v>69763.48</v>
          </cell>
        </row>
        <row r="31">
          <cell r="K31" t="str">
            <v>Oblig. Convertibles en Capital</v>
          </cell>
          <cell r="L31">
            <v>0</v>
          </cell>
          <cell r="M31">
            <v>0</v>
          </cell>
          <cell r="N31">
            <v>0</v>
          </cell>
          <cell r="O31">
            <v>0</v>
          </cell>
          <cell r="Q31">
            <v>0</v>
          </cell>
          <cell r="R31">
            <v>0</v>
          </cell>
          <cell r="S31">
            <v>0</v>
          </cell>
          <cell r="T31">
            <v>0</v>
          </cell>
          <cell r="Y31" t="str">
            <v>Incremento por Otras Oblig. p/Intermed. Financ.</v>
          </cell>
          <cell r="Z31">
            <v>0</v>
          </cell>
          <cell r="AA31">
            <v>3060.15</v>
          </cell>
          <cell r="AB31">
            <v>-1289.3699999999999</v>
          </cell>
          <cell r="AC31">
            <v>2380.4830000000002</v>
          </cell>
          <cell r="AD31">
            <v>5376.75</v>
          </cell>
          <cell r="AE31">
            <v>20942.61</v>
          </cell>
        </row>
        <row r="32">
          <cell r="K32" t="str">
            <v>Gestión Operativa</v>
          </cell>
          <cell r="L32">
            <v>1665.16309237</v>
          </cell>
          <cell r="M32">
            <v>0.12773134693940222</v>
          </cell>
          <cell r="N32">
            <v>0</v>
          </cell>
          <cell r="O32">
            <v>0</v>
          </cell>
          <cell r="Q32">
            <v>2036.61871999</v>
          </cell>
          <cell r="R32">
            <v>7.7534304991955988E-2</v>
          </cell>
          <cell r="S32">
            <v>0</v>
          </cell>
          <cell r="T32">
            <v>0</v>
          </cell>
          <cell r="Y32" t="str">
            <v>Incremento en Otras Ctas p/pagar y prov.</v>
          </cell>
          <cell r="Z32">
            <v>302.35000000000002</v>
          </cell>
          <cell r="AA32">
            <v>7384.11</v>
          </cell>
          <cell r="AB32">
            <v>7336.28</v>
          </cell>
          <cell r="AC32">
            <v>-3581.0020000000004</v>
          </cell>
          <cell r="AD32">
            <v>-13814.6</v>
          </cell>
          <cell r="AE32">
            <v>-20080.57</v>
          </cell>
        </row>
        <row r="33">
          <cell r="Y33" t="str">
            <v>Incremento en Otros Pasivos</v>
          </cell>
          <cell r="Z33">
            <v>5255.04</v>
          </cell>
          <cell r="AA33">
            <v>-300.64</v>
          </cell>
          <cell r="AB33">
            <v>-558.17999999999938</v>
          </cell>
          <cell r="AC33">
            <v>599.90799999999945</v>
          </cell>
          <cell r="AD33">
            <v>-2987.59</v>
          </cell>
          <cell r="AE33">
            <v>12802.96</v>
          </cell>
        </row>
        <row r="34">
          <cell r="K34" t="str">
            <v>Capital Social</v>
          </cell>
          <cell r="L34">
            <v>0</v>
          </cell>
          <cell r="M34">
            <v>0</v>
          </cell>
          <cell r="N34">
            <v>0</v>
          </cell>
          <cell r="O34">
            <v>0</v>
          </cell>
          <cell r="Q34">
            <v>2666.6666000000005</v>
          </cell>
          <cell r="R34">
            <v>0.10152029903627593</v>
          </cell>
          <cell r="S34">
            <v>0</v>
          </cell>
          <cell r="T34">
            <v>0</v>
          </cell>
        </row>
        <row r="35">
          <cell r="K35" t="str">
            <v>Aportes Patrimoniales No Capit.</v>
          </cell>
          <cell r="L35">
            <v>0</v>
          </cell>
          <cell r="M35">
            <v>0</v>
          </cell>
          <cell r="N35">
            <v>0</v>
          </cell>
          <cell r="O35">
            <v>0</v>
          </cell>
          <cell r="Q35">
            <v>0</v>
          </cell>
          <cell r="R35">
            <v>0</v>
          </cell>
          <cell r="S35">
            <v>0</v>
          </cell>
          <cell r="T35">
            <v>0</v>
          </cell>
        </row>
        <row r="36">
          <cell r="K36" t="str">
            <v>Reservas de Capital</v>
          </cell>
          <cell r="L36">
            <v>1.519799989182502E-4</v>
          </cell>
          <cell r="M36">
            <v>1.1658083258407639E-8</v>
          </cell>
          <cell r="N36">
            <v>0</v>
          </cell>
          <cell r="O36">
            <v>0</v>
          </cell>
          <cell r="Q36">
            <v>0</v>
          </cell>
          <cell r="R36">
            <v>0</v>
          </cell>
          <cell r="S36">
            <v>0</v>
          </cell>
          <cell r="T36">
            <v>0</v>
          </cell>
          <cell r="Y36" t="str">
            <v>Total Fuentes</v>
          </cell>
          <cell r="Z36">
            <v>161361.04</v>
          </cell>
          <cell r="AA36">
            <v>46253.91</v>
          </cell>
          <cell r="AB36">
            <v>33770.35</v>
          </cell>
          <cell r="AC36">
            <v>120083.43199999997</v>
          </cell>
          <cell r="AD36">
            <v>370853.52</v>
          </cell>
          <cell r="AE36">
            <v>1339202.76</v>
          </cell>
        </row>
        <row r="37">
          <cell r="J37" t="str">
            <v>% ATP</v>
          </cell>
          <cell r="K37" t="str">
            <v>Ajustes al Patrimonio</v>
          </cell>
          <cell r="L37">
            <v>0</v>
          </cell>
          <cell r="M37">
            <v>0</v>
          </cell>
          <cell r="N37">
            <v>0</v>
          </cell>
          <cell r="O37">
            <v>0</v>
          </cell>
          <cell r="Q37">
            <v>0</v>
          </cell>
          <cell r="R37">
            <v>0</v>
          </cell>
          <cell r="S37">
            <v>0</v>
          </cell>
          <cell r="T37">
            <v>0</v>
          </cell>
        </row>
        <row r="38">
          <cell r="K38" t="str">
            <v>Result. Acumulados</v>
          </cell>
          <cell r="L38">
            <v>6934.8942092399993</v>
          </cell>
          <cell r="M38">
            <v>0.53196193351111087</v>
          </cell>
          <cell r="N38">
            <v>0</v>
          </cell>
          <cell r="O38">
            <v>0</v>
          </cell>
          <cell r="Q38">
            <v>0</v>
          </cell>
          <cell r="R38">
            <v>0</v>
          </cell>
          <cell r="S38">
            <v>0</v>
          </cell>
          <cell r="T38">
            <v>0</v>
          </cell>
          <cell r="Y38" t="str">
            <v>Aplicaciones al Flujo de Caja</v>
          </cell>
        </row>
        <row r="39">
          <cell r="J39">
            <v>0.14931109387022176</v>
          </cell>
          <cell r="K39" t="str">
            <v>Result. del Ejercicio</v>
          </cell>
          <cell r="L39">
            <v>0</v>
          </cell>
          <cell r="M39">
            <v>0</v>
          </cell>
          <cell r="N39">
            <v>6934.8940000000002</v>
          </cell>
          <cell r="O39">
            <v>0.53197007873393409</v>
          </cell>
          <cell r="Q39">
            <v>0</v>
          </cell>
          <cell r="R39">
            <v>0</v>
          </cell>
          <cell r="S39">
            <v>0</v>
          </cell>
          <cell r="T39">
            <v>0</v>
          </cell>
        </row>
        <row r="40">
          <cell r="J40">
            <v>0.1026873429295294</v>
          </cell>
          <cell r="K40" t="str">
            <v>Total Patrimonio</v>
          </cell>
          <cell r="L40">
            <v>3.6122000165050849E-4</v>
          </cell>
          <cell r="M40">
            <v>2.7708467455042781E-8</v>
          </cell>
          <cell r="N40">
            <v>0</v>
          </cell>
          <cell r="O40">
            <v>0</v>
          </cell>
          <cell r="Q40">
            <v>2666.6666000000041</v>
          </cell>
          <cell r="R40">
            <v>0.10152029903627607</v>
          </cell>
          <cell r="S40">
            <v>0</v>
          </cell>
          <cell r="T40">
            <v>0</v>
          </cell>
          <cell r="Y40" t="str">
            <v>Incremento en Activos Monetarios</v>
          </cell>
          <cell r="Z40">
            <v>42542.07</v>
          </cell>
          <cell r="AA40">
            <v>7461.8</v>
          </cell>
          <cell r="AB40">
            <v>8425.81</v>
          </cell>
          <cell r="AC40">
            <v>37568.945999999989</v>
          </cell>
          <cell r="AD40">
            <v>117535.1</v>
          </cell>
          <cell r="AE40">
            <v>341882.33</v>
          </cell>
        </row>
        <row r="41">
          <cell r="J41">
            <v>4.6623750940692363E-2</v>
          </cell>
          <cell r="K41">
            <v>123475.43</v>
          </cell>
          <cell r="L41">
            <v>4.8887605706283331E-2</v>
          </cell>
          <cell r="Y41" t="str">
            <v>Incremento en Colocaciones Interbancarias</v>
          </cell>
        </row>
        <row r="42">
          <cell r="J42">
            <v>2.6958276319246962E-2</v>
          </cell>
          <cell r="K42">
            <v>43692.22</v>
          </cell>
          <cell r="L42">
            <v>1.8644345023292912E-2</v>
          </cell>
          <cell r="Y42" t="str">
            <v>Incremento de la Cartera de Créditos</v>
          </cell>
          <cell r="Z42">
            <v>97018.74</v>
          </cell>
          <cell r="AA42">
            <v>36089.78</v>
          </cell>
          <cell r="AB42">
            <v>53834.76</v>
          </cell>
          <cell r="AC42">
            <v>79282.068999999989</v>
          </cell>
          <cell r="AD42">
            <v>402513.79</v>
          </cell>
          <cell r="AE42">
            <v>1107460.7</v>
          </cell>
        </row>
        <row r="43">
          <cell r="J43">
            <v>2.9741830674038352E-3</v>
          </cell>
          <cell r="K43" t="str">
            <v>Totales</v>
          </cell>
          <cell r="L43">
            <v>13036.448235059948</v>
          </cell>
          <cell r="M43">
            <v>1</v>
          </cell>
          <cell r="N43">
            <v>13036.248235060042</v>
          </cell>
          <cell r="O43">
            <v>1</v>
          </cell>
          <cell r="Q43">
            <v>26267.324124480059</v>
          </cell>
          <cell r="R43">
            <v>1</v>
          </cell>
          <cell r="S43">
            <v>26267.324124479936</v>
          </cell>
          <cell r="T43">
            <v>1</v>
          </cell>
          <cell r="Y43" t="str">
            <v>Incremento en Prog. Esp. de Financiamiento</v>
          </cell>
        </row>
        <row r="44">
          <cell r="J44">
            <v>1.0408300912164806E-2</v>
          </cell>
          <cell r="K44">
            <v>28202.98</v>
          </cell>
          <cell r="L44">
            <v>1.2468255761111765E-2</v>
          </cell>
          <cell r="Y44" t="str">
            <v>Incremento de Inversiones en Valores</v>
          </cell>
          <cell r="Z44">
            <v>35213.43</v>
          </cell>
          <cell r="AA44">
            <v>9173.14</v>
          </cell>
          <cell r="AB44">
            <v>-28060.45</v>
          </cell>
          <cell r="AC44">
            <v>5945.1039999999939</v>
          </cell>
          <cell r="AD44">
            <v>-123490.07</v>
          </cell>
          <cell r="AE44">
            <v>-20467.089999999851</v>
          </cell>
        </row>
        <row r="45">
          <cell r="Y45" t="str">
            <v>Incremento de Inver. en Muebles e Inmuebles</v>
          </cell>
          <cell r="Z45">
            <v>4314.05</v>
          </cell>
          <cell r="AA45">
            <v>3084.32</v>
          </cell>
          <cell r="AB45">
            <v>1923.86</v>
          </cell>
          <cell r="AC45">
            <v>2480.6950000000002</v>
          </cell>
          <cell r="AD45">
            <v>11385.39</v>
          </cell>
          <cell r="AE45">
            <v>27151.98</v>
          </cell>
        </row>
        <row r="46">
          <cell r="Y46" t="str">
            <v>Incremento en Otros Activos</v>
          </cell>
          <cell r="Z46">
            <v>2309.19</v>
          </cell>
          <cell r="AA46">
            <v>740.12</v>
          </cell>
          <cell r="AB46">
            <v>2225.2600000000002</v>
          </cell>
          <cell r="AC46">
            <v>2328.6989999999996</v>
          </cell>
          <cell r="AD46">
            <v>12041.74</v>
          </cell>
          <cell r="AE46">
            <v>39481.410000000003</v>
          </cell>
        </row>
        <row r="49">
          <cell r="Y49" t="str">
            <v>Total Aplicaciones</v>
          </cell>
          <cell r="Z49">
            <v>181397.48</v>
          </cell>
          <cell r="AA49">
            <v>56549.16</v>
          </cell>
          <cell r="AB49">
            <v>38349.24</v>
          </cell>
          <cell r="AC49">
            <v>127605.51299999998</v>
          </cell>
          <cell r="AD49">
            <v>419985.95</v>
          </cell>
          <cell r="AE49">
            <v>1495509.33</v>
          </cell>
        </row>
        <row r="53">
          <cell r="Y53" t="str">
            <v>Flujo de Caja del Banco</v>
          </cell>
          <cell r="Z53">
            <v>-9458.8766056399909</v>
          </cell>
          <cell r="AA53">
            <v>3155.3800000000192</v>
          </cell>
          <cell r="AB53">
            <v>3564.6500000000087</v>
          </cell>
          <cell r="AC53">
            <v>4741.3789999999863</v>
          </cell>
          <cell r="AD53">
            <v>14435.680000000051</v>
          </cell>
          <cell r="AE53">
            <v>9151.3800000001211</v>
          </cell>
        </row>
        <row r="56">
          <cell r="Y56" t="str">
            <v>Aportes de Capital</v>
          </cell>
          <cell r="Z56">
            <v>4000</v>
          </cell>
          <cell r="AA56">
            <v>4000</v>
          </cell>
          <cell r="AB56">
            <v>0</v>
          </cell>
          <cell r="AC56">
            <v>0</v>
          </cell>
          <cell r="AD56">
            <v>6900</v>
          </cell>
          <cell r="AE56">
            <v>35380.1</v>
          </cell>
        </row>
        <row r="59">
          <cell r="Y59" t="str">
            <v>Flujo de Caja del Accionista</v>
          </cell>
          <cell r="Z59">
            <v>-13458.876605639991</v>
          </cell>
          <cell r="AA59">
            <v>-844.61999999998079</v>
          </cell>
          <cell r="AB59">
            <v>3564.6500000000087</v>
          </cell>
          <cell r="AC59">
            <v>4741.3789999999863</v>
          </cell>
          <cell r="AD59">
            <v>7535.6800000000512</v>
          </cell>
          <cell r="AE59">
            <v>-26228.719999999885</v>
          </cell>
        </row>
      </sheetData>
      <sheetData sheetId="4" refreshError="1">
        <row r="1">
          <cell r="Y1" t="str">
            <v>Sistema de Análisis y Calificación de Riesgo Bancario</v>
          </cell>
        </row>
        <row r="2">
          <cell r="B2" t="str">
            <v>Sistema de Análisis y Calificación de Riesgo Bancario</v>
          </cell>
          <cell r="K2" t="str">
            <v>Sistema de Análisis y Calificación de Riesgo Bancario</v>
          </cell>
        </row>
        <row r="3">
          <cell r="B3" t="str">
            <v>MDBC-98</v>
          </cell>
          <cell r="K3" t="str">
            <v>MDBC-98</v>
          </cell>
        </row>
        <row r="4">
          <cell r="B4" t="str">
            <v>Banco Del Caribe, C.A.</v>
          </cell>
          <cell r="K4" t="str">
            <v>Banco Del Caribe, C.A.</v>
          </cell>
        </row>
        <row r="5">
          <cell r="B5" t="str">
            <v>Cascada de Resultados</v>
          </cell>
          <cell r="K5" t="str">
            <v>Estado de Origen y Aplicación de Fondos</v>
          </cell>
        </row>
        <row r="6">
          <cell r="B6" t="str">
            <v>(Cifras en Millones de Bs. y en % ATP)</v>
          </cell>
          <cell r="K6" t="str">
            <v>( Cifras en MM Bs. )</v>
          </cell>
        </row>
        <row r="7">
          <cell r="I7" t="str">
            <v>Estrato de Comparación</v>
          </cell>
          <cell r="L7" t="str">
            <v>Ene-98/Dic-97</v>
          </cell>
        </row>
        <row r="8">
          <cell r="C8" t="str">
            <v xml:space="preserve">      </v>
          </cell>
          <cell r="D8" t="str">
            <v xml:space="preserve">      </v>
          </cell>
          <cell r="I8" t="str">
            <v>Bancos</v>
          </cell>
          <cell r="K8" t="str">
            <v>Banca</v>
          </cell>
        </row>
        <row r="9">
          <cell r="I9" t="str">
            <v>Medianos</v>
          </cell>
          <cell r="K9" t="str">
            <v>Privada</v>
          </cell>
        </row>
        <row r="10">
          <cell r="C10">
            <v>35400</v>
          </cell>
          <cell r="E10">
            <v>35582</v>
          </cell>
          <cell r="G10" t="str">
            <v>Dic-97</v>
          </cell>
          <cell r="I10">
            <v>35765</v>
          </cell>
          <cell r="L10" t="str">
            <v>ORIGEN</v>
          </cell>
        </row>
        <row r="11">
          <cell r="C11" t="str">
            <v>MM Bs.</v>
          </cell>
          <cell r="D11" t="str">
            <v>% ATP</v>
          </cell>
          <cell r="E11" t="str">
            <v>MM Bs.</v>
          </cell>
          <cell r="F11" t="str">
            <v>% ATP</v>
          </cell>
          <cell r="G11" t="str">
            <v>MM Bs.</v>
          </cell>
          <cell r="H11" t="str">
            <v>% ATP</v>
          </cell>
          <cell r="I11" t="str">
            <v>MM Bs.</v>
          </cell>
          <cell r="J11" t="str">
            <v>% ATP</v>
          </cell>
          <cell r="K11" t="str">
            <v>MM Bs.</v>
          </cell>
          <cell r="L11" t="str">
            <v>% ATP</v>
          </cell>
        </row>
        <row r="12">
          <cell r="K12" t="str">
            <v>Activo</v>
          </cell>
        </row>
        <row r="13">
          <cell r="B13" t="str">
            <v>Ingresos Financieros</v>
          </cell>
          <cell r="C13">
            <v>30907.54</v>
          </cell>
          <cell r="D13">
            <v>0.3436585892363766</v>
          </cell>
          <cell r="E13">
            <v>26966.33</v>
          </cell>
          <cell r="F13">
            <v>0.21082681079046312</v>
          </cell>
          <cell r="G13">
            <v>34782.453000000001</v>
          </cell>
          <cell r="H13">
            <v>0.21290481329517638</v>
          </cell>
          <cell r="I13">
            <v>164750.95000000001</v>
          </cell>
          <cell r="J13">
            <v>0.20036715806393793</v>
          </cell>
          <cell r="K13">
            <v>488961.07</v>
          </cell>
          <cell r="L13">
            <v>0.19841322284818091</v>
          </cell>
        </row>
        <row r="14">
          <cell r="B14" t="str">
            <v>(-) Egresos Financieros</v>
          </cell>
          <cell r="C14">
            <v>6715.41</v>
          </cell>
          <cell r="D14">
            <v>0.11931874091382398</v>
          </cell>
          <cell r="E14">
            <v>5089.2</v>
          </cell>
          <cell r="F14">
            <v>3.9788128583860861E-2</v>
          </cell>
          <cell r="G14">
            <v>6114.93</v>
          </cell>
          <cell r="H14">
            <v>3.863093473088991E-2</v>
          </cell>
          <cell r="I14">
            <v>40718.400000000001</v>
          </cell>
          <cell r="J14">
            <v>5.1056064193716166E-2</v>
          </cell>
          <cell r="K14">
            <v>122850.12</v>
          </cell>
          <cell r="L14">
            <v>4.8611978850873011E-2</v>
          </cell>
        </row>
        <row r="15">
          <cell r="B15" t="str">
            <v>Margen Financiero Bruto</v>
          </cell>
          <cell r="C15">
            <v>24192.13</v>
          </cell>
          <cell r="D15">
            <v>0.22433984832255263</v>
          </cell>
          <cell r="E15">
            <v>21877.13</v>
          </cell>
          <cell r="F15">
            <v>0.17103868220660223</v>
          </cell>
          <cell r="G15">
            <v>28667.523000000001</v>
          </cell>
          <cell r="H15">
            <v>0.17427387856428647</v>
          </cell>
          <cell r="I15">
            <v>124032.55</v>
          </cell>
          <cell r="J15">
            <v>0.14931109387022176</v>
          </cell>
          <cell r="K15">
            <v>366110.95</v>
          </cell>
          <cell r="L15">
            <v>0.1498012439973079</v>
          </cell>
        </row>
        <row r="16">
          <cell r="B16" t="str">
            <v>(+) Ing. por Recup. de Act. Financ.</v>
          </cell>
          <cell r="C16">
            <v>0</v>
          </cell>
          <cell r="D16">
            <v>0</v>
          </cell>
          <cell r="E16">
            <v>0</v>
          </cell>
          <cell r="F16">
            <v>0</v>
          </cell>
          <cell r="G16">
            <v>0.39700000000000002</v>
          </cell>
          <cell r="H16">
            <v>1.368823914767438E-6</v>
          </cell>
          <cell r="I16">
            <v>3594.45</v>
          </cell>
          <cell r="J16">
            <v>2.9741830674038352E-3</v>
          </cell>
          <cell r="K16">
            <v>3543.95</v>
          </cell>
          <cell r="L16">
            <v>1.401554794603225E-3</v>
          </cell>
        </row>
        <row r="17">
          <cell r="B17" t="str">
            <v>(-) Gastos por I. y Desv. de Act. F.</v>
          </cell>
          <cell r="C17">
            <v>1660.06</v>
          </cell>
          <cell r="D17">
            <v>1.6734174427101154E-2</v>
          </cell>
          <cell r="E17">
            <v>741.86</v>
          </cell>
          <cell r="F17">
            <v>5.7999727012542288E-3</v>
          </cell>
          <cell r="G17">
            <v>1683.5610000000001</v>
          </cell>
          <cell r="H17">
            <v>8.3626555873530326E-3</v>
          </cell>
          <cell r="I17">
            <v>9674.9599999999991</v>
          </cell>
          <cell r="J17">
            <v>1.0408300912164806E-2</v>
          </cell>
          <cell r="K17">
            <v>28202.98</v>
          </cell>
          <cell r="L17">
            <v>1.2468255761111765E-2</v>
          </cell>
        </row>
        <row r="18">
          <cell r="B18" t="str">
            <v>Margen Financiero Neto</v>
          </cell>
          <cell r="C18">
            <v>22532.07</v>
          </cell>
          <cell r="D18">
            <v>0.20760567389545148</v>
          </cell>
          <cell r="E18">
            <v>21135.27</v>
          </cell>
          <cell r="F18">
            <v>0.165238709505348</v>
          </cell>
          <cell r="G18">
            <v>26984.359</v>
          </cell>
          <cell r="H18">
            <v>0.16591259180084819</v>
          </cell>
          <cell r="I18">
            <v>117952.04</v>
          </cell>
          <cell r="J18">
            <v>0.14187697602546076</v>
          </cell>
          <cell r="K18">
            <v>341451.92</v>
          </cell>
          <cell r="L18">
            <v>0.13873454303079938</v>
          </cell>
        </row>
        <row r="19">
          <cell r="B19" t="str">
            <v>(-) Gastos de Transformación</v>
          </cell>
          <cell r="C19">
            <v>11562.12</v>
          </cell>
          <cell r="D19">
            <v>0.10887590071185516</v>
          </cell>
          <cell r="E19">
            <v>14641.87</v>
          </cell>
          <cell r="F19">
            <v>0.11447233480078892</v>
          </cell>
          <cell r="G19">
            <v>18839.901999999998</v>
          </cell>
          <cell r="H19">
            <v>0.11544244388511532</v>
          </cell>
          <cell r="I19">
            <v>88888.87</v>
          </cell>
          <cell r="J19">
            <v>0.1026873429295294</v>
          </cell>
          <cell r="K19">
            <v>242635.53</v>
          </cell>
          <cell r="L19">
            <v>0.10091364829444906</v>
          </cell>
        </row>
        <row r="20">
          <cell r="B20" t="str">
            <v>Margen de Intermediación</v>
          </cell>
          <cell r="C20">
            <v>10969.95</v>
          </cell>
          <cell r="D20">
            <v>9.8729773183596312E-2</v>
          </cell>
          <cell r="E20">
            <v>6493.4</v>
          </cell>
          <cell r="F20">
            <v>5.0766374704559095E-2</v>
          </cell>
          <cell r="G20">
            <v>8144.4570000000022</v>
          </cell>
          <cell r="H20">
            <v>5.0470147915732864E-2</v>
          </cell>
          <cell r="I20">
            <v>29063.17</v>
          </cell>
          <cell r="J20">
            <v>3.9189633095931382E-2</v>
          </cell>
          <cell r="K20">
            <v>98816.39</v>
          </cell>
          <cell r="L20">
            <v>3.7820894736350329E-2</v>
          </cell>
        </row>
        <row r="21">
          <cell r="B21" t="str">
            <v>(+) Ingresos Accesorias y Conexas</v>
          </cell>
          <cell r="C21">
            <v>1221.71</v>
          </cell>
          <cell r="D21">
            <v>1.3774765090631918E-2</v>
          </cell>
          <cell r="E21">
            <v>1399.85</v>
          </cell>
          <cell r="F21">
            <v>1.0944237168536829E-2</v>
          </cell>
          <cell r="G21">
            <v>2416.4340000000002</v>
          </cell>
          <cell r="H21">
            <v>1.3158238802882461E-2</v>
          </cell>
          <cell r="I21">
            <v>24278.87</v>
          </cell>
          <cell r="J21">
            <v>2.6958276319246962E-2</v>
          </cell>
          <cell r="K21">
            <v>43692.22</v>
          </cell>
          <cell r="L21">
            <v>1.8644345023292912E-2</v>
          </cell>
        </row>
        <row r="22">
          <cell r="B22" t="str">
            <v>(-) Otros Gastos Operativos</v>
          </cell>
          <cell r="C22">
            <v>322.91000000000003</v>
          </cell>
          <cell r="D22">
            <v>2.8443707866390141E-3</v>
          </cell>
          <cell r="E22">
            <v>441.56</v>
          </cell>
          <cell r="F22">
            <v>3.4521822796293334E-3</v>
          </cell>
          <cell r="G22">
            <v>1182.299</v>
          </cell>
          <cell r="H22">
            <v>5.5989345929731401E-3</v>
          </cell>
          <cell r="I22">
            <v>3757.15</v>
          </cell>
          <cell r="J22">
            <v>3.8727252868579693E-3</v>
          </cell>
          <cell r="K22">
            <v>17154.45</v>
          </cell>
          <cell r="L22">
            <v>5.7580761636526227E-3</v>
          </cell>
        </row>
        <row r="23">
          <cell r="B23" t="str">
            <v>Margen del Negocio</v>
          </cell>
          <cell r="C23">
            <v>11868.75</v>
          </cell>
          <cell r="D23">
            <v>0.10966016748758922</v>
          </cell>
          <cell r="E23">
            <v>7451.69</v>
          </cell>
          <cell r="F23">
            <v>5.8258429593466589E-2</v>
          </cell>
          <cell r="G23">
            <v>9378.5920000000042</v>
          </cell>
          <cell r="H23">
            <v>5.8029452125642186E-2</v>
          </cell>
          <cell r="I23">
            <v>49584.89</v>
          </cell>
          <cell r="J23">
            <v>6.2275184128320379E-2</v>
          </cell>
          <cell r="K23">
            <v>125354.16</v>
          </cell>
          <cell r="L23">
            <v>5.0707163595990611E-2</v>
          </cell>
        </row>
        <row r="24">
          <cell r="B24" t="str">
            <v>(+)Ingresos Extraordinarios</v>
          </cell>
          <cell r="C24">
            <v>98.92</v>
          </cell>
          <cell r="D24">
            <v>3.8555131096179333E-3</v>
          </cell>
          <cell r="E24">
            <v>3.28</v>
          </cell>
          <cell r="F24">
            <v>2.5643531744687502E-5</v>
          </cell>
          <cell r="G24">
            <v>2.4649999999999999</v>
          </cell>
          <cell r="H24">
            <v>1.9808295693548942E-5</v>
          </cell>
          <cell r="I24">
            <v>877.15</v>
          </cell>
          <cell r="J24">
            <v>8.7462989139328983E-4</v>
          </cell>
          <cell r="K24">
            <v>2391.5700000000002</v>
          </cell>
          <cell r="L24">
            <v>1.2740211359739833E-3</v>
          </cell>
        </row>
        <row r="25">
          <cell r="B25" t="str">
            <v>(-) Gastos Extraordinarios</v>
          </cell>
          <cell r="C25">
            <v>61.6</v>
          </cell>
          <cell r="D25">
            <v>3.3154872512187008E-4</v>
          </cell>
          <cell r="E25">
            <v>94.67</v>
          </cell>
          <cell r="F25">
            <v>7.4014425313096517E-4</v>
          </cell>
          <cell r="G25">
            <v>151.07499999999999</v>
          </cell>
          <cell r="H25">
            <v>8.4730889907940561E-4</v>
          </cell>
          <cell r="I25">
            <v>718.22</v>
          </cell>
          <cell r="J25">
            <v>9.6537826939830664E-4</v>
          </cell>
          <cell r="K25">
            <v>2024.72</v>
          </cell>
          <cell r="L25">
            <v>9.9089171220756293E-4</v>
          </cell>
        </row>
        <row r="26">
          <cell r="B26" t="str">
            <v>Margen de Beneficio</v>
          </cell>
          <cell r="C26">
            <v>11906.07</v>
          </cell>
          <cell r="D26">
            <v>0.1131841318720853</v>
          </cell>
          <cell r="E26">
            <v>7360.3</v>
          </cell>
          <cell r="F26">
            <v>5.7543928872080305E-2</v>
          </cell>
          <cell r="G26">
            <v>9229.9820000000036</v>
          </cell>
          <cell r="H26">
            <v>5.7201951522256329E-2</v>
          </cell>
          <cell r="I26">
            <v>49743.82</v>
          </cell>
          <cell r="J26">
            <v>6.2184435750315362E-2</v>
          </cell>
          <cell r="K26">
            <v>125721.01</v>
          </cell>
          <cell r="L26">
            <v>5.0990293019757035E-2</v>
          </cell>
        </row>
        <row r="27">
          <cell r="K27" t="str">
            <v>Otras Oblig. p/ Intermed. Financ.</v>
          </cell>
          <cell r="L27">
            <v>0</v>
          </cell>
        </row>
        <row r="28">
          <cell r="B28" t="str">
            <v>Activo Total Promedio</v>
          </cell>
          <cell r="C28">
            <v>185794.7123076923</v>
          </cell>
          <cell r="D28">
            <v>1</v>
          </cell>
          <cell r="E28">
            <v>255814.99714285714</v>
          </cell>
          <cell r="F28">
            <v>1</v>
          </cell>
          <cell r="G28">
            <v>290030</v>
          </cell>
          <cell r="H28">
            <v>1</v>
          </cell>
          <cell r="I28">
            <v>1418096.9713076921</v>
          </cell>
          <cell r="J28">
            <v>1</v>
          </cell>
          <cell r="K28">
            <v>3998630.679</v>
          </cell>
          <cell r="L28">
            <v>1</v>
          </cell>
        </row>
        <row r="29">
          <cell r="K29" t="str">
            <v>Otros Pasivos</v>
          </cell>
          <cell r="L29">
            <v>0</v>
          </cell>
        </row>
        <row r="30">
          <cell r="K30" t="str">
            <v>Oblig. Subordin.</v>
          </cell>
          <cell r="L30">
            <v>0</v>
          </cell>
        </row>
        <row r="31">
          <cell r="B31" t="str">
            <v>CASCADA DE RESULTADOS SIMPLIFICADA</v>
          </cell>
          <cell r="K31" t="str">
            <v>Oblig. Convertibles en Capital</v>
          </cell>
          <cell r="L31">
            <v>0</v>
          </cell>
        </row>
        <row r="32">
          <cell r="B32" t="str">
            <v>(Cifras en Millones de Bs. y en % ATP)</v>
          </cell>
          <cell r="K32" t="str">
            <v>Gestión Operativa</v>
          </cell>
          <cell r="L32">
            <v>1665.16309237</v>
          </cell>
        </row>
        <row r="33">
          <cell r="I33" t="str">
            <v>Estrato de Comparación</v>
          </cell>
        </row>
        <row r="34">
          <cell r="I34" t="str">
            <v>Bancos</v>
          </cell>
          <cell r="K34" t="str">
            <v>Banca</v>
          </cell>
          <cell r="L34">
            <v>0</v>
          </cell>
        </row>
        <row r="35">
          <cell r="I35" t="str">
            <v>Medianos</v>
          </cell>
          <cell r="K35" t="str">
            <v>Privada</v>
          </cell>
          <cell r="L35">
            <v>0</v>
          </cell>
        </row>
        <row r="36">
          <cell r="C36">
            <v>35400</v>
          </cell>
          <cell r="E36">
            <v>35582</v>
          </cell>
          <cell r="G36" t="str">
            <v>Dic-97</v>
          </cell>
          <cell r="I36">
            <v>35765</v>
          </cell>
          <cell r="K36" t="str">
            <v>Reservas de Capital</v>
          </cell>
          <cell r="L36">
            <v>1.519799989182502E-4</v>
          </cell>
        </row>
        <row r="37">
          <cell r="C37" t="str">
            <v>MM Bs.</v>
          </cell>
          <cell r="D37" t="str">
            <v>% ATP</v>
          </cell>
          <cell r="E37" t="str">
            <v>MM Bs.</v>
          </cell>
          <cell r="F37" t="str">
            <v>% ATP</v>
          </cell>
          <cell r="G37" t="str">
            <v>MM Bs.</v>
          </cell>
          <cell r="H37" t="str">
            <v>% ATP</v>
          </cell>
          <cell r="I37" t="str">
            <v>MM Bs.</v>
          </cell>
          <cell r="J37" t="str">
            <v>% ATP</v>
          </cell>
          <cell r="K37" t="str">
            <v>MM Bs.</v>
          </cell>
          <cell r="L37" t="str">
            <v>% ATP</v>
          </cell>
        </row>
        <row r="38">
          <cell r="K38" t="str">
            <v>Result. Acumulados</v>
          </cell>
          <cell r="L38">
            <v>6934.8942092399993</v>
          </cell>
        </row>
        <row r="39">
          <cell r="B39" t="str">
            <v>Margen Financiero Bruto</v>
          </cell>
          <cell r="C39">
            <v>24192.13</v>
          </cell>
          <cell r="D39">
            <v>0.22433984832255269</v>
          </cell>
          <cell r="E39">
            <v>21877.119999999999</v>
          </cell>
          <cell r="F39">
            <v>0.17103860402510299</v>
          </cell>
          <cell r="G39">
            <v>28667.523000000001</v>
          </cell>
          <cell r="H39">
            <v>0.17427384408509464</v>
          </cell>
          <cell r="I39">
            <v>124032.56</v>
          </cell>
          <cell r="J39">
            <v>0.14931109387022176</v>
          </cell>
          <cell r="K39">
            <v>366110.96</v>
          </cell>
          <cell r="L39">
            <v>0.14980125400073238</v>
          </cell>
        </row>
        <row r="40">
          <cell r="B40" t="str">
            <v>(-) Gastos de Transformación</v>
          </cell>
          <cell r="C40">
            <v>11562.12</v>
          </cell>
          <cell r="D40">
            <v>0.10887590071185516</v>
          </cell>
          <cell r="E40">
            <v>14641.87</v>
          </cell>
          <cell r="F40">
            <v>0.11447233480078892</v>
          </cell>
          <cell r="G40">
            <v>18839.901999999998</v>
          </cell>
          <cell r="H40">
            <v>0.11544244388511532</v>
          </cell>
          <cell r="I40">
            <v>88888.87</v>
          </cell>
          <cell r="J40">
            <v>0.1026873429295294</v>
          </cell>
          <cell r="K40">
            <v>242635.53</v>
          </cell>
          <cell r="L40">
            <v>0.10091364829444906</v>
          </cell>
        </row>
        <row r="41">
          <cell r="B41" t="str">
            <v>Margen Total de Intermediación</v>
          </cell>
          <cell r="C41">
            <v>12630.01</v>
          </cell>
          <cell r="D41">
            <v>0.11546394761069753</v>
          </cell>
          <cell r="E41">
            <v>7235.25</v>
          </cell>
          <cell r="F41">
            <v>5.656626922431409E-2</v>
          </cell>
          <cell r="G41">
            <v>9827.6210000000028</v>
          </cell>
          <cell r="H41">
            <v>5.883140019997931E-2</v>
          </cell>
          <cell r="I41">
            <v>35143.69</v>
          </cell>
          <cell r="J41">
            <v>4.6623750940692363E-2</v>
          </cell>
          <cell r="K41">
            <v>123475.43</v>
          </cell>
          <cell r="L41">
            <v>4.8887605706283331E-2</v>
          </cell>
        </row>
        <row r="42">
          <cell r="B42" t="str">
            <v>(+) Ingresos Accesorias y Conexas</v>
          </cell>
          <cell r="C42">
            <v>1221.71</v>
          </cell>
          <cell r="D42">
            <v>1.3774765090631918E-2</v>
          </cell>
          <cell r="E42">
            <v>1399.85</v>
          </cell>
          <cell r="F42">
            <v>1.0944237168536829E-2</v>
          </cell>
          <cell r="G42">
            <v>2416.4340000000002</v>
          </cell>
          <cell r="H42">
            <v>1.3158238802882461E-2</v>
          </cell>
          <cell r="I42">
            <v>24278.87</v>
          </cell>
          <cell r="J42">
            <v>2.6958276319246962E-2</v>
          </cell>
          <cell r="K42">
            <v>43692.22</v>
          </cell>
          <cell r="L42">
            <v>1.8644345023292912E-2</v>
          </cell>
        </row>
        <row r="43">
          <cell r="B43" t="str">
            <v>(+) Ing. por Recup. de Act. Financ.</v>
          </cell>
          <cell r="C43">
            <v>0</v>
          </cell>
          <cell r="D43">
            <v>0</v>
          </cell>
          <cell r="E43">
            <v>0</v>
          </cell>
          <cell r="F43">
            <v>0</v>
          </cell>
          <cell r="G43">
            <v>0.39700000000000002</v>
          </cell>
          <cell r="H43">
            <v>1.368823914767438E-6</v>
          </cell>
          <cell r="I43">
            <v>3594.45</v>
          </cell>
          <cell r="J43">
            <v>2.9741830674038352E-3</v>
          </cell>
          <cell r="K43">
            <v>3543.95</v>
          </cell>
          <cell r="L43">
            <v>1.401554794603225E-3</v>
          </cell>
        </row>
        <row r="44">
          <cell r="B44" t="str">
            <v>(-) Gastos por I. y Desv. de Act. F.</v>
          </cell>
          <cell r="C44">
            <v>1660.06</v>
          </cell>
          <cell r="D44">
            <v>1.6734174427101154E-2</v>
          </cell>
          <cell r="E44">
            <v>741.86</v>
          </cell>
          <cell r="F44">
            <v>5.7999727012542288E-3</v>
          </cell>
          <cell r="G44">
            <v>1683.5610000000001</v>
          </cell>
          <cell r="H44">
            <v>8.3626555873530326E-3</v>
          </cell>
          <cell r="I44">
            <v>9674.9599999999991</v>
          </cell>
          <cell r="J44">
            <v>1.0408300912164806E-2</v>
          </cell>
          <cell r="K44">
            <v>28202.98</v>
          </cell>
          <cell r="L44">
            <v>1.2468255761111765E-2</v>
          </cell>
        </row>
        <row r="45">
          <cell r="B45" t="str">
            <v>(-) Otros Gastos Operativos</v>
          </cell>
          <cell r="C45">
            <v>322.91000000000003</v>
          </cell>
          <cell r="D45">
            <v>2.8443707866390141E-3</v>
          </cell>
          <cell r="E45">
            <v>441.56</v>
          </cell>
          <cell r="F45">
            <v>3.4521822796293334E-3</v>
          </cell>
          <cell r="G45">
            <v>1182.299</v>
          </cell>
          <cell r="H45">
            <v>5.5989345929731401E-3</v>
          </cell>
          <cell r="I45">
            <v>3757.15</v>
          </cell>
          <cell r="J45">
            <v>3.8727252868579693E-3</v>
          </cell>
          <cell r="K45">
            <v>17154.45</v>
          </cell>
          <cell r="L45">
            <v>5.7580761636526227E-3</v>
          </cell>
        </row>
        <row r="46">
          <cell r="B46" t="str">
            <v>Margen Total del Negocio Bancario</v>
          </cell>
          <cell r="C46">
            <v>11868.75</v>
          </cell>
          <cell r="D46">
            <v>0.10966016748758928</v>
          </cell>
          <cell r="E46">
            <v>7451.68</v>
          </cell>
          <cell r="F46">
            <v>5.8258351411967356E-2</v>
          </cell>
          <cell r="G46">
            <v>9378.5920000000042</v>
          </cell>
          <cell r="H46">
            <v>5.8029417646450372E-2</v>
          </cell>
          <cell r="I46">
            <v>49584.9</v>
          </cell>
          <cell r="J46">
            <v>6.22751841283204E-2</v>
          </cell>
          <cell r="K46">
            <v>125354.17</v>
          </cell>
          <cell r="L46">
            <v>5.070717359941506E-2</v>
          </cell>
        </row>
        <row r="47">
          <cell r="B47" t="str">
            <v>(+)Ingresos Extraordinarios</v>
          </cell>
          <cell r="C47">
            <v>98.92</v>
          </cell>
          <cell r="D47">
            <v>3.8555131096179333E-3</v>
          </cell>
          <cell r="E47">
            <v>3.28</v>
          </cell>
          <cell r="F47">
            <v>2.5643531744687502E-5</v>
          </cell>
          <cell r="G47">
            <v>2.4649999999999999</v>
          </cell>
          <cell r="H47">
            <v>1.9808295693548942E-5</v>
          </cell>
          <cell r="I47">
            <v>877.15</v>
          </cell>
          <cell r="J47">
            <v>8.7462989139328983E-4</v>
          </cell>
          <cell r="K47">
            <v>2391.5700000000002</v>
          </cell>
          <cell r="L47">
            <v>1.2740211359739833E-3</v>
          </cell>
        </row>
        <row r="48">
          <cell r="B48" t="str">
            <v>(-) Gastos Extraordinarios</v>
          </cell>
          <cell r="C48">
            <v>61.6</v>
          </cell>
          <cell r="D48">
            <v>3.3154872512187008E-4</v>
          </cell>
          <cell r="E48">
            <v>94.67</v>
          </cell>
          <cell r="F48">
            <v>7.4014425313096517E-4</v>
          </cell>
          <cell r="G48">
            <v>151.07499999999999</v>
          </cell>
          <cell r="H48">
            <v>8.4730889907940561E-4</v>
          </cell>
          <cell r="I48">
            <v>718.22</v>
          </cell>
          <cell r="J48">
            <v>9.6537826939830664E-4</v>
          </cell>
          <cell r="K48">
            <v>2024.72</v>
          </cell>
          <cell r="L48">
            <v>9.9089171220756293E-4</v>
          </cell>
        </row>
        <row r="49">
          <cell r="B49" t="str">
            <v>Margen de Beneficio</v>
          </cell>
          <cell r="C49">
            <v>11906.07</v>
          </cell>
          <cell r="D49">
            <v>0.11318413187208536</v>
          </cell>
          <cell r="E49">
            <v>7360.29</v>
          </cell>
          <cell r="F49">
            <v>5.7543850690581079E-2</v>
          </cell>
          <cell r="G49">
            <v>9229.9820000000036</v>
          </cell>
          <cell r="H49">
            <v>5.7201917043064515E-2</v>
          </cell>
          <cell r="I49">
            <v>49743.83</v>
          </cell>
          <cell r="J49">
            <v>6.2184435750315382E-2</v>
          </cell>
          <cell r="K49">
            <v>125721.02</v>
          </cell>
          <cell r="L49">
            <v>5.0990303023181485E-2</v>
          </cell>
        </row>
        <row r="51">
          <cell r="B51" t="str">
            <v>Activo Total Promedio</v>
          </cell>
          <cell r="C51">
            <v>185794.7123076923</v>
          </cell>
          <cell r="D51">
            <v>1</v>
          </cell>
          <cell r="E51">
            <v>255814.99714285714</v>
          </cell>
          <cell r="F51">
            <v>1</v>
          </cell>
          <cell r="G51">
            <v>290030</v>
          </cell>
          <cell r="H51">
            <v>1</v>
          </cell>
          <cell r="I51">
            <v>1418096.9713076921</v>
          </cell>
          <cell r="J51">
            <v>1</v>
          </cell>
          <cell r="K51">
            <v>3998630.679</v>
          </cell>
          <cell r="L51">
            <v>1</v>
          </cell>
        </row>
        <row r="55">
          <cell r="B55" t="str">
            <v>DESCOMPOSICION DEL MARGEN FINANCIERO</v>
          </cell>
        </row>
        <row r="57">
          <cell r="F57" t="str">
            <v xml:space="preserve">Estrato de </v>
          </cell>
        </row>
        <row r="58">
          <cell r="F58" t="str">
            <v>Comparación</v>
          </cell>
        </row>
        <row r="59">
          <cell r="F59" t="str">
            <v>Bancos</v>
          </cell>
          <cell r="G59" t="str">
            <v>Banca</v>
          </cell>
        </row>
        <row r="60">
          <cell r="F60" t="str">
            <v>Medianos</v>
          </cell>
          <cell r="G60" t="str">
            <v>Privada</v>
          </cell>
        </row>
        <row r="61">
          <cell r="C61">
            <v>35400</v>
          </cell>
          <cell r="D61">
            <v>35582</v>
          </cell>
          <cell r="E61" t="str">
            <v>Dic-97</v>
          </cell>
          <cell r="F61">
            <v>35765</v>
          </cell>
        </row>
        <row r="63">
          <cell r="B63" t="str">
            <v>1.- Rentab. Media del Act. Rent. (r)</v>
          </cell>
          <cell r="C63">
            <v>0.46864755414399267</v>
          </cell>
          <cell r="D63">
            <v>0.28541174735700975</v>
          </cell>
          <cell r="E63">
            <v>0.2966476934170087</v>
          </cell>
          <cell r="F63">
            <v>0.30619696189514084</v>
          </cell>
          <cell r="G63">
            <v>0.31025845376216638</v>
          </cell>
        </row>
        <row r="64">
          <cell r="B64" t="str">
            <v>2.- Costo Medio del Pas. Oneroso (c)</v>
          </cell>
          <cell r="C64">
            <v>0.22613139328811141</v>
          </cell>
          <cell r="D64">
            <v>8.2128297835213762E-2</v>
          </cell>
          <cell r="E64">
            <v>7.9428936068693709E-2</v>
          </cell>
          <cell r="F64">
            <v>8.9756297980370631E-2</v>
          </cell>
          <cell r="G64">
            <v>8.7147674832039973E-2</v>
          </cell>
        </row>
        <row r="65">
          <cell r="B65" t="str">
            <v>3.- Activo Rentable Promedio (ARP)</v>
          </cell>
          <cell r="C65">
            <v>136243</v>
          </cell>
          <cell r="D65">
            <v>188964.40142857144</v>
          </cell>
          <cell r="E65">
            <v>208155.27769230769</v>
          </cell>
          <cell r="F65">
            <v>927964.98776923073</v>
          </cell>
          <cell r="G65">
            <v>2557162.2316153846</v>
          </cell>
        </row>
        <row r="66">
          <cell r="B66" t="str">
            <v>4.- Pasivo Oneroso Promedio (POP)</v>
          </cell>
          <cell r="C66">
            <v>98035</v>
          </cell>
          <cell r="D66">
            <v>123932.92285714285</v>
          </cell>
          <cell r="E66">
            <v>141058.54307692309</v>
          </cell>
          <cell r="F66">
            <v>806655.92976923077</v>
          </cell>
          <cell r="G66">
            <v>2230482.3436153843</v>
          </cell>
        </row>
        <row r="67">
          <cell r="B67" t="str">
            <v>5.- Activo Total Promedio (ATP)</v>
          </cell>
          <cell r="C67">
            <v>185794.7123076923</v>
          </cell>
          <cell r="D67">
            <v>255814.99714285714</v>
          </cell>
          <cell r="E67">
            <v>290030</v>
          </cell>
          <cell r="F67">
            <v>1418096.9713076921</v>
          </cell>
          <cell r="G67">
            <v>3998630.679</v>
          </cell>
        </row>
        <row r="68">
          <cell r="B68" t="str">
            <v>6.- Margen de Intermediación (1-2)%</v>
          </cell>
          <cell r="C68">
            <v>0.24251616085588126</v>
          </cell>
          <cell r="D68">
            <v>0.203283449521796</v>
          </cell>
          <cell r="E68">
            <v>0.21721875734831497</v>
          </cell>
          <cell r="F68">
            <v>0.21644066391477021</v>
          </cell>
          <cell r="G68">
            <v>0.2231107789301264</v>
          </cell>
        </row>
        <row r="69">
          <cell r="B69" t="str">
            <v xml:space="preserve">7.- ARP/ATP </v>
          </cell>
          <cell r="C69">
            <v>0.73329858696069705</v>
          </cell>
          <cell r="D69">
            <v>0.73867601015997619</v>
          </cell>
          <cell r="E69">
            <v>0.71770257453472985</v>
          </cell>
          <cell r="F69">
            <v>0.65437343605177556</v>
          </cell>
          <cell r="G69">
            <v>0.63950948134447216</v>
          </cell>
        </row>
        <row r="70">
          <cell r="B70" t="str">
            <v xml:space="preserve">8.- POP / ATP </v>
          </cell>
          <cell r="C70">
            <v>0.52765226083315797</v>
          </cell>
          <cell r="D70">
            <v>0.4844630855943674</v>
          </cell>
          <cell r="E70">
            <v>0.48635845628701546</v>
          </cell>
          <cell r="F70">
            <v>0.56882987982505628</v>
          </cell>
          <cell r="G70">
            <v>0.55781154166835833</v>
          </cell>
        </row>
        <row r="71">
          <cell r="B71" t="str">
            <v>9.- Act. Rent. Financ. con Pasivos No</v>
          </cell>
        </row>
        <row r="72">
          <cell r="B72" t="str">
            <v xml:space="preserve">      Oneroso / ATP </v>
          </cell>
          <cell r="C72">
            <v>0.20564632612753914</v>
          </cell>
          <cell r="D72">
            <v>0.25421292456560884</v>
          </cell>
          <cell r="E72">
            <v>0.23134411824771436</v>
          </cell>
          <cell r="F72">
            <v>8.5543556226719344E-2</v>
          </cell>
          <cell r="G72">
            <v>8.169793967611387E-2</v>
          </cell>
        </row>
        <row r="74">
          <cell r="B74" t="str">
            <v>Módulo I</v>
          </cell>
        </row>
        <row r="75">
          <cell r="B75" t="str">
            <v xml:space="preserve">10.- Margen Financ. obt. por los </v>
          </cell>
        </row>
        <row r="76">
          <cell r="B76" t="str">
            <v xml:space="preserve">       Pasivos Onerosos /ATP  (6)*(8) </v>
          </cell>
          <cell r="C76">
            <v>0.12796420056418356</v>
          </cell>
          <cell r="D76">
            <v>9.8483327205596133E-2</v>
          </cell>
          <cell r="E76">
            <v>0.10564617950051026</v>
          </cell>
          <cell r="F76">
            <v>0.12311791684389413</v>
          </cell>
          <cell r="G76">
            <v>0.12445376755784208</v>
          </cell>
        </row>
        <row r="77">
          <cell r="B77" t="str">
            <v>11.- Margen Financiero de los Act. Rentab.</v>
          </cell>
        </row>
        <row r="78">
          <cell r="B78" t="str">
            <v xml:space="preserve">        financiado por Pasivos No Onerosos </v>
          </cell>
          <cell r="C78">
            <v>9.6375647758369071E-2</v>
          </cell>
          <cell r="D78">
            <v>7.2555355001006128E-2</v>
          </cell>
          <cell r="E78">
            <v>6.8627699063776193E-2</v>
          </cell>
          <cell r="F78">
            <v>2.6193177026327619E-2</v>
          </cell>
          <cell r="G78">
            <v>2.5347476439465833E-2</v>
          </cell>
        </row>
        <row r="79">
          <cell r="B79" t="str">
            <v xml:space="preserve">12.- Margen Financiero </v>
          </cell>
          <cell r="C79">
            <v>0.22433984832255263</v>
          </cell>
          <cell r="D79">
            <v>0.17103868220660226</v>
          </cell>
          <cell r="E79">
            <v>0.17427387856428644</v>
          </cell>
          <cell r="F79">
            <v>0.14931109387022173</v>
          </cell>
          <cell r="G79">
            <v>0.14980124399730793</v>
          </cell>
        </row>
        <row r="80">
          <cell r="B80" t="str">
            <v xml:space="preserve">13.- Margen Financiero Efectivo </v>
          </cell>
          <cell r="C80">
            <v>24192.157578239996</v>
          </cell>
          <cell r="D80">
            <v>21877.13</v>
          </cell>
          <cell r="E80">
            <v>28667.522999999994</v>
          </cell>
          <cell r="F80">
            <v>124032.61</v>
          </cell>
          <cell r="G80">
            <v>366110.85</v>
          </cell>
        </row>
        <row r="81">
          <cell r="B81" t="str">
            <v xml:space="preserve">14.- Brecha Cuantitativa </v>
          </cell>
          <cell r="C81">
            <v>38208</v>
          </cell>
          <cell r="D81">
            <v>65031.478571428583</v>
          </cell>
          <cell r="E81">
            <v>67096.734615384601</v>
          </cell>
          <cell r="F81">
            <v>121309.05799999998</v>
          </cell>
          <cell r="G81">
            <v>326679.88800000027</v>
          </cell>
        </row>
        <row r="82">
          <cell r="B82" t="str">
            <v xml:space="preserve">15.- Margen Financiero Teórico </v>
          </cell>
          <cell r="C82">
            <v>15782.071829506323</v>
          </cell>
          <cell r="D82">
            <v>12596.756033859319</v>
          </cell>
          <cell r="E82">
            <v>18043.805406673673</v>
          </cell>
          <cell r="F82">
            <v>104587.14499003856</v>
          </cell>
          <cell r="G82">
            <v>305093.65307392227</v>
          </cell>
        </row>
        <row r="83">
          <cell r="B83" t="str">
            <v>16.- Ingreso Financiero Marginal de la</v>
          </cell>
        </row>
        <row r="84">
          <cell r="B84" t="str">
            <v xml:space="preserve">        Brecha Estructural </v>
          </cell>
          <cell r="C84">
            <v>8410.0857487336725</v>
          </cell>
          <cell r="D84">
            <v>9280.3739661406835</v>
          </cell>
          <cell r="E84">
            <v>10623.717593326324</v>
          </cell>
          <cell r="F84">
            <v>19445.465009961415</v>
          </cell>
          <cell r="G84">
            <v>61017.19692607777</v>
          </cell>
        </row>
        <row r="86">
          <cell r="B86" t="str">
            <v>Módulo II</v>
          </cell>
        </row>
        <row r="87">
          <cell r="B87" t="str">
            <v>10.- Aporte de los Act. Productivos</v>
          </cell>
        </row>
        <row r="88">
          <cell r="B88" t="str">
            <v xml:space="preserve">         AR*(r-c)/ATP </v>
          </cell>
          <cell r="C88">
            <v>0.17783675807075086</v>
          </cell>
          <cell r="D88">
            <v>0.15016060742431719</v>
          </cell>
          <cell r="E88">
            <v>0.15589846138612043</v>
          </cell>
          <cell r="F88">
            <v>0.14163302094723573</v>
          </cell>
          <cell r="G88">
            <v>0.14268145851596631</v>
          </cell>
        </row>
        <row r="89">
          <cell r="B89" t="str">
            <v xml:space="preserve">11.- Costo Financiero de la Brecha </v>
          </cell>
        </row>
        <row r="90">
          <cell r="B90" t="str">
            <v xml:space="preserve">         Estructural  </v>
          </cell>
          <cell r="C90">
            <v>4.6503090251801778E-2</v>
          </cell>
          <cell r="D90">
            <v>2.0878074782285053E-2</v>
          </cell>
          <cell r="E90">
            <v>1.8375417178166025E-2</v>
          </cell>
          <cell r="F90">
            <v>7.6780729229860107E-3</v>
          </cell>
          <cell r="G90">
            <v>7.119785481341589E-3</v>
          </cell>
        </row>
        <row r="91">
          <cell r="B91" t="str">
            <v xml:space="preserve">12.- Margen Financiero </v>
          </cell>
          <cell r="C91">
            <v>0.22433984832255263</v>
          </cell>
          <cell r="D91">
            <v>0.17103868220660223</v>
          </cell>
          <cell r="E91">
            <v>0.17427387856428644</v>
          </cell>
          <cell r="F91">
            <v>0.14931109387022173</v>
          </cell>
          <cell r="G91">
            <v>0.1498012439973079</v>
          </cell>
        </row>
        <row r="92">
          <cell r="B92" t="str">
            <v xml:space="preserve">14.- Brecha Cuantitativa </v>
          </cell>
          <cell r="C92">
            <v>38208</v>
          </cell>
          <cell r="D92">
            <v>65031.478571428583</v>
          </cell>
          <cell r="E92">
            <v>67096.734615384601</v>
          </cell>
          <cell r="F92">
            <v>121309.05799999998</v>
          </cell>
          <cell r="G92">
            <v>326679.88800000027</v>
          </cell>
        </row>
        <row r="93">
          <cell r="B93" t="str">
            <v xml:space="preserve">15.- Margen Financiero Teórico </v>
          </cell>
          <cell r="C93">
            <v>21811.129303487833</v>
          </cell>
          <cell r="D93">
            <v>19206.667679610699</v>
          </cell>
          <cell r="E93">
            <v>26008.563076205806</v>
          </cell>
          <cell r="F93">
            <v>118659.35804243392</v>
          </cell>
          <cell r="G93">
            <v>348567.45734640874</v>
          </cell>
        </row>
        <row r="94">
          <cell r="B94" t="str">
            <v>16.- Ingreso Financiero Marginal de la</v>
          </cell>
        </row>
        <row r="95">
          <cell r="B95" t="str">
            <v xml:space="preserve">        Brecha Estructural </v>
          </cell>
          <cell r="C95">
            <v>2381.0282747521615</v>
          </cell>
          <cell r="D95">
            <v>2670.4623203893043</v>
          </cell>
          <cell r="E95">
            <v>2658.9599237941884</v>
          </cell>
          <cell r="F95">
            <v>5373.2519575660608</v>
          </cell>
          <cell r="G95">
            <v>17543.392653591261</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0-1999"/>
      <sheetName val="1995-1999"/>
      <sheetName val="1994"/>
      <sheetName val="1995"/>
      <sheetName val="1996"/>
      <sheetName val="1997"/>
      <sheetName val="1998"/>
      <sheetName val="1999"/>
      <sheetName val="2000"/>
      <sheetName val="2001"/>
      <sheetName val="2002"/>
      <sheetName val="2001 RC"/>
      <sheetName val="2002 RC"/>
      <sheetName val="S+D BALANCE"/>
      <sheetName val="MTH DEMAND"/>
      <sheetName val="MONTHLY"/>
      <sheetName val="ST Qtrly"/>
      <sheetName val="ST Annual"/>
      <sheetName val="Chart1"/>
      <sheetName val="Chart1 (2)"/>
      <sheetName val="macros"/>
      <sheetName val="macros2"/>
      <sheetName val="automacros"/>
      <sheetName val="Mcword"/>
      <sheetName val="Monthly Demand"/>
      <sheetName val="2001 DT"/>
      <sheetName val="2002 DT"/>
      <sheetName val="ST Annual DT"/>
      <sheetName val="ST Qtrly DT"/>
      <sheetName val="Chart - Demand Scenarios"/>
      <sheetName val="Feeder"/>
      <sheetName val="Sheet1"/>
      <sheetName val="2003"/>
      <sheetName val="Old Balance"/>
      <sheetName val="Balance"/>
      <sheetName val="Stock Assumptions"/>
      <sheetName val="Supply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5">
          <cell r="A5">
            <v>36850.517349189817</v>
          </cell>
        </row>
        <row r="6">
          <cell r="A6">
            <v>1989</v>
          </cell>
        </row>
        <row r="7">
          <cell r="A7" t="str">
            <v>Oil Consumption</v>
          </cell>
          <cell r="B7">
            <v>66.400000000000006</v>
          </cell>
          <cell r="C7">
            <v>67.599999999999994</v>
          </cell>
          <cell r="D7">
            <v>67.8</v>
          </cell>
          <cell r="E7">
            <v>64.400000000000006</v>
          </cell>
          <cell r="F7">
            <v>64.099999999999994</v>
          </cell>
          <cell r="G7">
            <v>65.099999999999994</v>
          </cell>
          <cell r="H7">
            <v>64.599999999999994</v>
          </cell>
          <cell r="I7">
            <v>65.2</v>
          </cell>
          <cell r="J7">
            <v>64.7</v>
          </cell>
          <cell r="K7">
            <v>67.3</v>
          </cell>
          <cell r="L7">
            <v>67.400000000000006</v>
          </cell>
          <cell r="M7">
            <v>70.400000000000006</v>
          </cell>
          <cell r="O7">
            <v>67.3</v>
          </cell>
        </row>
        <row r="9">
          <cell r="A9" t="str">
            <v>OPEC Crude Oil Output</v>
          </cell>
          <cell r="B9">
            <v>19.8</v>
          </cell>
          <cell r="C9">
            <v>19.600000000000001</v>
          </cell>
          <cell r="D9">
            <v>19.7</v>
          </cell>
          <cell r="E9">
            <v>20.2</v>
          </cell>
          <cell r="F9">
            <v>20.7</v>
          </cell>
          <cell r="G9">
            <v>20.9</v>
          </cell>
          <cell r="H9">
            <v>20.9</v>
          </cell>
          <cell r="I9">
            <v>21.6</v>
          </cell>
          <cell r="J9">
            <v>22.2</v>
          </cell>
          <cell r="K9">
            <v>22.8</v>
          </cell>
          <cell r="L9">
            <v>23.4</v>
          </cell>
          <cell r="M9">
            <v>23.5</v>
          </cell>
          <cell r="O9">
            <v>19.7</v>
          </cell>
        </row>
        <row r="10">
          <cell r="A10" t="str">
            <v>Other Supplies</v>
          </cell>
          <cell r="B10">
            <v>45.22</v>
          </cell>
          <cell r="C10">
            <v>44.72</v>
          </cell>
          <cell r="D10">
            <v>44.82</v>
          </cell>
          <cell r="E10">
            <v>44.62</v>
          </cell>
          <cell r="F10">
            <v>44.22</v>
          </cell>
          <cell r="G10">
            <v>43.52</v>
          </cell>
          <cell r="H10">
            <v>44.42</v>
          </cell>
          <cell r="I10">
            <v>44.52</v>
          </cell>
          <cell r="J10">
            <v>44.42</v>
          </cell>
          <cell r="K10">
            <v>44.72</v>
          </cell>
          <cell r="L10">
            <v>44.72</v>
          </cell>
          <cell r="M10">
            <v>44.22</v>
          </cell>
          <cell r="O10">
            <v>44.9</v>
          </cell>
        </row>
        <row r="11">
          <cell r="A11" t="str">
            <v>Total Oil Supplies</v>
          </cell>
          <cell r="B11">
            <v>65.02</v>
          </cell>
          <cell r="C11">
            <v>64.319999999999993</v>
          </cell>
          <cell r="D11">
            <v>64.52</v>
          </cell>
          <cell r="E11">
            <v>64.819999999999993</v>
          </cell>
          <cell r="F11">
            <v>64.92</v>
          </cell>
          <cell r="G11">
            <v>64.42</v>
          </cell>
          <cell r="H11">
            <v>65.319999999999993</v>
          </cell>
          <cell r="I11">
            <v>66.12</v>
          </cell>
          <cell r="J11">
            <v>66.62</v>
          </cell>
          <cell r="K11">
            <v>67.52</v>
          </cell>
          <cell r="L11">
            <v>68.12</v>
          </cell>
          <cell r="M11">
            <v>67.72</v>
          </cell>
          <cell r="O11">
            <v>64.599999999999994</v>
          </cell>
        </row>
        <row r="13">
          <cell r="A13" t="str">
            <v>Stock change</v>
          </cell>
          <cell r="B13">
            <v>-1.3800000000000097</v>
          </cell>
          <cell r="C13">
            <v>-3.2800000000000011</v>
          </cell>
          <cell r="D13">
            <v>-3.2800000000000011</v>
          </cell>
          <cell r="E13">
            <v>0.41999999999998749</v>
          </cell>
          <cell r="F13">
            <v>0.82000000000000739</v>
          </cell>
          <cell r="G13">
            <v>-0.67999999999999261</v>
          </cell>
          <cell r="H13">
            <v>0.71999999999999886</v>
          </cell>
          <cell r="I13">
            <v>0.92000000000000171</v>
          </cell>
          <cell r="J13">
            <v>1.9200000000000017</v>
          </cell>
          <cell r="K13">
            <v>0.21999999999999886</v>
          </cell>
          <cell r="L13">
            <v>0.71999999999999886</v>
          </cell>
          <cell r="M13">
            <v>-2.6800000000000068</v>
          </cell>
          <cell r="O13">
            <v>-2.7000000000000028</v>
          </cell>
        </row>
        <row r="15">
          <cell r="A15" t="str">
            <v>Comm Stocks on Land</v>
          </cell>
          <cell r="B15">
            <v>3242.4</v>
          </cell>
          <cell r="C15">
            <v>3161.96</v>
          </cell>
          <cell r="D15">
            <v>3054.5799999999995</v>
          </cell>
          <cell r="E15">
            <v>3043.6799999999989</v>
          </cell>
          <cell r="F15">
            <v>3060.599999999999</v>
          </cell>
          <cell r="G15">
            <v>3043.7999999999993</v>
          </cell>
          <cell r="H15">
            <v>3061.119999999999</v>
          </cell>
          <cell r="I15">
            <v>3074.74</v>
          </cell>
          <cell r="J15">
            <v>3108.14</v>
          </cell>
          <cell r="K15">
            <v>3095.7599999999998</v>
          </cell>
          <cell r="L15">
            <v>3113.16</v>
          </cell>
          <cell r="M15">
            <v>3039.38</v>
          </cell>
        </row>
        <row r="16">
          <cell r="A16" t="str">
            <v>Days Supply</v>
          </cell>
          <cell r="B16">
            <v>61.428481212503954</v>
          </cell>
          <cell r="C16">
            <v>60.83014492753626</v>
          </cell>
          <cell r="D16">
            <v>59.315294117647063</v>
          </cell>
          <cell r="E16">
            <v>58.464815419797468</v>
          </cell>
          <cell r="F16">
            <v>57.780915287244412</v>
          </cell>
          <cell r="G16">
            <v>57.0068359375</v>
          </cell>
          <cell r="H16">
            <v>55.37856</v>
          </cell>
          <cell r="I16">
            <v>53.887346165982976</v>
          </cell>
          <cell r="J16">
            <v>51.726691042047534</v>
          </cell>
          <cell r="K16">
            <v>50.349802970597175</v>
          </cell>
          <cell r="L16">
            <v>49.36076899969963</v>
          </cell>
          <cell r="M16">
            <v>47.741788321167903</v>
          </cell>
        </row>
        <row r="18">
          <cell r="A18" t="str">
            <v>Total Stocks</v>
          </cell>
          <cell r="B18">
            <v>5191</v>
          </cell>
          <cell r="C18">
            <v>5099.16</v>
          </cell>
          <cell r="D18">
            <v>4997.4799999999996</v>
          </cell>
          <cell r="E18">
            <v>5010.079999999999</v>
          </cell>
          <cell r="F18">
            <v>5035.4999999999991</v>
          </cell>
          <cell r="G18">
            <v>5015.0999999999995</v>
          </cell>
          <cell r="H18">
            <v>5037.4199999999992</v>
          </cell>
          <cell r="I18">
            <v>5065.9399999999996</v>
          </cell>
          <cell r="J18">
            <v>5123.54</v>
          </cell>
          <cell r="K18">
            <v>5130.3599999999997</v>
          </cell>
          <cell r="L18">
            <v>5151.96</v>
          </cell>
          <cell r="M18">
            <v>5068.88</v>
          </cell>
        </row>
        <row r="19">
          <cell r="A19" t="str">
            <v>- Gov Strategic</v>
          </cell>
          <cell r="B19">
            <v>1075</v>
          </cell>
          <cell r="C19">
            <v>1075</v>
          </cell>
          <cell r="D19">
            <v>1075</v>
          </cell>
          <cell r="E19">
            <v>1085</v>
          </cell>
          <cell r="F19">
            <v>1085</v>
          </cell>
          <cell r="G19">
            <v>1085</v>
          </cell>
          <cell r="H19">
            <v>1095</v>
          </cell>
          <cell r="I19">
            <v>1095</v>
          </cell>
          <cell r="J19">
            <v>1095</v>
          </cell>
          <cell r="K19">
            <v>1100</v>
          </cell>
          <cell r="L19">
            <v>1100</v>
          </cell>
          <cell r="M19">
            <v>1100</v>
          </cell>
        </row>
        <row r="20">
          <cell r="A20" t="str">
            <v>- Oil Afloat</v>
          </cell>
          <cell r="B20">
            <v>645</v>
          </cell>
          <cell r="C20">
            <v>640</v>
          </cell>
          <cell r="D20">
            <v>660</v>
          </cell>
          <cell r="E20">
            <v>670</v>
          </cell>
          <cell r="F20">
            <v>675</v>
          </cell>
          <cell r="G20">
            <v>670</v>
          </cell>
          <cell r="H20">
            <v>675</v>
          </cell>
          <cell r="I20">
            <v>685</v>
          </cell>
          <cell r="J20">
            <v>700</v>
          </cell>
          <cell r="K20">
            <v>710</v>
          </cell>
          <cell r="L20">
            <v>710</v>
          </cell>
          <cell r="M20">
            <v>700</v>
          </cell>
        </row>
        <row r="21">
          <cell r="A21" t="str">
            <v>- Floating Storage</v>
          </cell>
          <cell r="B21">
            <v>90</v>
          </cell>
          <cell r="C21">
            <v>85</v>
          </cell>
          <cell r="D21">
            <v>70</v>
          </cell>
          <cell r="E21">
            <v>70</v>
          </cell>
          <cell r="F21">
            <v>70</v>
          </cell>
          <cell r="G21">
            <v>70</v>
          </cell>
          <cell r="H21">
            <v>60</v>
          </cell>
          <cell r="I21">
            <v>60</v>
          </cell>
          <cell r="J21">
            <v>65</v>
          </cell>
          <cell r="K21">
            <v>65</v>
          </cell>
          <cell r="L21">
            <v>65</v>
          </cell>
          <cell r="M21">
            <v>65</v>
          </cell>
        </row>
        <row r="22">
          <cell r="A22" t="str">
            <v>- Stocks for Export</v>
          </cell>
          <cell r="B22">
            <v>138.6</v>
          </cell>
          <cell r="C22">
            <v>137.20000000000002</v>
          </cell>
          <cell r="D22">
            <v>137.9</v>
          </cell>
          <cell r="E22">
            <v>141.4</v>
          </cell>
          <cell r="F22">
            <v>144.9</v>
          </cell>
          <cell r="G22">
            <v>146.29999999999998</v>
          </cell>
          <cell r="H22">
            <v>146.29999999999998</v>
          </cell>
          <cell r="I22">
            <v>151.20000000000002</v>
          </cell>
          <cell r="J22">
            <v>155.4</v>
          </cell>
          <cell r="K22">
            <v>159.6</v>
          </cell>
          <cell r="L22">
            <v>163.79999999999998</v>
          </cell>
          <cell r="M22">
            <v>164.5</v>
          </cell>
        </row>
        <row r="23">
          <cell r="A23" t="str">
            <v>= Comm Stocks on Land</v>
          </cell>
          <cell r="B23">
            <v>3242.4</v>
          </cell>
          <cell r="C23">
            <v>3161.96</v>
          </cell>
          <cell r="D23">
            <v>3054.5799999999995</v>
          </cell>
          <cell r="E23">
            <v>3043.6799999999989</v>
          </cell>
          <cell r="F23">
            <v>3060.599999999999</v>
          </cell>
          <cell r="G23">
            <v>3043.7999999999993</v>
          </cell>
          <cell r="H23">
            <v>3061.119999999999</v>
          </cell>
          <cell r="I23">
            <v>3074.74</v>
          </cell>
          <cell r="J23">
            <v>3108.14</v>
          </cell>
          <cell r="K23">
            <v>3095.7599999999998</v>
          </cell>
          <cell r="L23">
            <v>3113.16</v>
          </cell>
          <cell r="M23">
            <v>3039.38</v>
          </cell>
        </row>
        <row r="27">
          <cell r="A27">
            <v>36850.517349189817</v>
          </cell>
          <cell r="B27" t="str">
            <v>Jan</v>
          </cell>
          <cell r="C27" t="str">
            <v>Feb</v>
          </cell>
          <cell r="D27" t="str">
            <v>Mar</v>
          </cell>
          <cell r="E27" t="str">
            <v>Apr</v>
          </cell>
          <cell r="F27" t="str">
            <v>May</v>
          </cell>
          <cell r="G27" t="str">
            <v>Jun</v>
          </cell>
          <cell r="H27" t="str">
            <v>Jul</v>
          </cell>
          <cell r="I27" t="str">
            <v>Aug</v>
          </cell>
          <cell r="J27" t="str">
            <v>Sep</v>
          </cell>
          <cell r="K27" t="str">
            <v>Oct</v>
          </cell>
          <cell r="L27" t="str">
            <v>Nov</v>
          </cell>
          <cell r="M27" t="str">
            <v>Dec</v>
          </cell>
          <cell r="O27" t="str">
            <v>QI</v>
          </cell>
        </row>
        <row r="28">
          <cell r="A28" t="str">
            <v>1990</v>
          </cell>
        </row>
        <row r="29">
          <cell r="A29" t="str">
            <v>Oil Consumption</v>
          </cell>
          <cell r="B29">
            <v>68</v>
          </cell>
          <cell r="C29">
            <v>68.8</v>
          </cell>
          <cell r="D29">
            <v>68.2</v>
          </cell>
          <cell r="E29">
            <v>65.400000000000006</v>
          </cell>
          <cell r="F29">
            <v>65.400000000000006</v>
          </cell>
          <cell r="G29">
            <v>66.099999999999994</v>
          </cell>
          <cell r="H29">
            <v>67.3</v>
          </cell>
          <cell r="I29">
            <v>67.7</v>
          </cell>
          <cell r="J29">
            <v>65.5</v>
          </cell>
          <cell r="K29">
            <v>66</v>
          </cell>
          <cell r="L29">
            <v>66.2</v>
          </cell>
          <cell r="M29">
            <v>66.8</v>
          </cell>
          <cell r="O29">
            <v>68.3</v>
          </cell>
        </row>
        <row r="30">
          <cell r="A30" t="str">
            <v>Consumption % Change</v>
          </cell>
          <cell r="B30">
            <v>2.409638554216853E-2</v>
          </cell>
          <cell r="C30">
            <v>1.7751479289940919E-2</v>
          </cell>
          <cell r="D30">
            <v>5.8997050147493457E-3</v>
          </cell>
          <cell r="E30">
            <v>1.552795031055898E-2</v>
          </cell>
          <cell r="F30">
            <v>2.0280811232449514E-2</v>
          </cell>
          <cell r="G30">
            <v>1.5360983102918668E-2</v>
          </cell>
          <cell r="H30">
            <v>4.1795665634674961E-2</v>
          </cell>
          <cell r="I30">
            <v>3.8343558282208479E-2</v>
          </cell>
          <cell r="J30">
            <v>1.2364760432766575E-2</v>
          </cell>
          <cell r="K30">
            <v>-1.9316493313521477E-2</v>
          </cell>
          <cell r="L30">
            <v>-1.7804154302670683E-2</v>
          </cell>
          <cell r="M30">
            <v>-5.1136363636363757E-2</v>
          </cell>
          <cell r="O30">
            <v>1.4858841010401136E-2</v>
          </cell>
        </row>
        <row r="31">
          <cell r="A31" t="str">
            <v>OPEC Crude Oil Output</v>
          </cell>
          <cell r="B31">
            <v>23.2</v>
          </cell>
          <cell r="C31">
            <v>23.5</v>
          </cell>
          <cell r="D31">
            <v>23.6</v>
          </cell>
          <cell r="E31">
            <v>23.6</v>
          </cell>
          <cell r="F31">
            <v>23.2</v>
          </cell>
          <cell r="G31">
            <v>22.9</v>
          </cell>
          <cell r="H31">
            <v>22.8</v>
          </cell>
          <cell r="I31">
            <v>19.399999999999999</v>
          </cell>
          <cell r="J31">
            <v>21.9</v>
          </cell>
          <cell r="K31">
            <v>22.4</v>
          </cell>
          <cell r="L31">
            <v>22.8</v>
          </cell>
          <cell r="M31">
            <v>23.1</v>
          </cell>
          <cell r="O31">
            <v>23.4</v>
          </cell>
        </row>
        <row r="32">
          <cell r="A32" t="str">
            <v>Other Supplies</v>
          </cell>
          <cell r="B32">
            <v>45.17</v>
          </cell>
          <cell r="C32">
            <v>44.97</v>
          </cell>
          <cell r="D32">
            <v>45.17</v>
          </cell>
          <cell r="E32">
            <v>44.67</v>
          </cell>
          <cell r="F32">
            <v>44.37</v>
          </cell>
          <cell r="G32">
            <v>43.97</v>
          </cell>
          <cell r="H32">
            <v>43.77</v>
          </cell>
          <cell r="I32">
            <v>43.97</v>
          </cell>
          <cell r="J32">
            <v>44.27</v>
          </cell>
          <cell r="K32">
            <v>44.77</v>
          </cell>
          <cell r="L32">
            <v>44.57</v>
          </cell>
          <cell r="M32">
            <v>44.07</v>
          </cell>
          <cell r="O32">
            <v>45.1</v>
          </cell>
        </row>
        <row r="33">
          <cell r="A33" t="str">
            <v>Total Oil Supplies</v>
          </cell>
          <cell r="B33">
            <v>68.37</v>
          </cell>
          <cell r="C33">
            <v>68.47</v>
          </cell>
          <cell r="D33">
            <v>68.77000000000001</v>
          </cell>
          <cell r="E33">
            <v>68.27000000000001</v>
          </cell>
          <cell r="F33">
            <v>67.569999999999993</v>
          </cell>
          <cell r="G33">
            <v>66.87</v>
          </cell>
          <cell r="H33">
            <v>66.570000000000007</v>
          </cell>
          <cell r="I33">
            <v>63.37</v>
          </cell>
          <cell r="J33">
            <v>66.17</v>
          </cell>
          <cell r="K33">
            <v>67.17</v>
          </cell>
          <cell r="L33">
            <v>67.37</v>
          </cell>
          <cell r="M33">
            <v>67.17</v>
          </cell>
          <cell r="O33">
            <v>68.5</v>
          </cell>
        </row>
        <row r="35">
          <cell r="A35" t="str">
            <v>Stock change</v>
          </cell>
          <cell r="B35">
            <v>0.37000000000000455</v>
          </cell>
          <cell r="C35">
            <v>-0.32999999999999829</v>
          </cell>
          <cell r="D35">
            <v>0.57000000000000739</v>
          </cell>
          <cell r="E35">
            <v>2.8700000000000045</v>
          </cell>
          <cell r="F35">
            <v>2.1699999999999875</v>
          </cell>
          <cell r="G35">
            <v>0.77000000000001023</v>
          </cell>
          <cell r="H35">
            <v>-0.72999999999998977</v>
          </cell>
          <cell r="I35">
            <v>-4.3300000000000054</v>
          </cell>
          <cell r="J35">
            <v>0.67000000000000171</v>
          </cell>
          <cell r="K35">
            <v>1.1700000000000017</v>
          </cell>
          <cell r="L35">
            <v>1.1700000000000017</v>
          </cell>
          <cell r="M35">
            <v>0.37000000000000455</v>
          </cell>
          <cell r="O35">
            <v>0.20000000000000284</v>
          </cell>
        </row>
        <row r="37">
          <cell r="A37" t="str">
            <v>Comm Stocks on Land</v>
          </cell>
          <cell r="B37">
            <v>3027.9500000000003</v>
          </cell>
          <cell r="C37">
            <v>3006.6100000000006</v>
          </cell>
          <cell r="D37">
            <v>3003.5800000000008</v>
          </cell>
          <cell r="E37">
            <v>3074.6800000000012</v>
          </cell>
          <cell r="F37">
            <v>3154.7500000000005</v>
          </cell>
          <cell r="G37">
            <v>3179.9500000000007</v>
          </cell>
          <cell r="H37">
            <v>3153.0200000000009</v>
          </cell>
          <cell r="I37">
            <v>3122.59</v>
          </cell>
          <cell r="J37">
            <v>3070.1900000000005</v>
          </cell>
          <cell r="K37">
            <v>3047.9600000000009</v>
          </cell>
          <cell r="L37">
            <v>3080.2600000000016</v>
          </cell>
          <cell r="M37">
            <v>3074.6300000000019</v>
          </cell>
        </row>
        <row r="38">
          <cell r="A38" t="str">
            <v>Days Supply</v>
          </cell>
          <cell r="B38">
            <v>61.428481212503954</v>
          </cell>
          <cell r="C38">
            <v>60.83014492753626</v>
          </cell>
          <cell r="D38">
            <v>59.315294117647063</v>
          </cell>
          <cell r="E38">
            <v>58.464815419797468</v>
          </cell>
          <cell r="F38">
            <v>57.780915287244412</v>
          </cell>
          <cell r="G38">
            <v>57.0068359375</v>
          </cell>
          <cell r="H38">
            <v>55.37856</v>
          </cell>
          <cell r="I38">
            <v>53.887346165982976</v>
          </cell>
          <cell r="J38">
            <v>51.726691042047534</v>
          </cell>
          <cell r="K38">
            <v>50.349802970597175</v>
          </cell>
          <cell r="L38">
            <v>49.36076899969963</v>
          </cell>
          <cell r="M38">
            <v>47.741788321167903</v>
          </cell>
        </row>
        <row r="40">
          <cell r="A40" t="str">
            <v>Total Stocks</v>
          </cell>
          <cell r="B40">
            <v>5080.3500000000004</v>
          </cell>
          <cell r="C40">
            <v>5071.1100000000006</v>
          </cell>
          <cell r="D40">
            <v>5088.7800000000007</v>
          </cell>
          <cell r="E40">
            <v>5174.880000000001</v>
          </cell>
          <cell r="F40">
            <v>5242.1500000000005</v>
          </cell>
          <cell r="G40">
            <v>5265.2500000000009</v>
          </cell>
          <cell r="H40">
            <v>5242.6200000000008</v>
          </cell>
          <cell r="I40">
            <v>5108.3900000000003</v>
          </cell>
          <cell r="J40">
            <v>5128.4900000000007</v>
          </cell>
          <cell r="K40">
            <v>5164.7600000000011</v>
          </cell>
          <cell r="L40">
            <v>5199.8600000000015</v>
          </cell>
          <cell r="M40">
            <v>5211.3300000000017</v>
          </cell>
        </row>
        <row r="41">
          <cell r="A41" t="str">
            <v>- Gov Strategic</v>
          </cell>
          <cell r="B41">
            <v>1115</v>
          </cell>
          <cell r="C41">
            <v>1115</v>
          </cell>
          <cell r="D41">
            <v>1115</v>
          </cell>
          <cell r="E41">
            <v>1120</v>
          </cell>
          <cell r="F41">
            <v>1120</v>
          </cell>
          <cell r="G41">
            <v>1120</v>
          </cell>
          <cell r="H41">
            <v>1125</v>
          </cell>
          <cell r="I41">
            <v>1125</v>
          </cell>
          <cell r="J41">
            <v>1125</v>
          </cell>
          <cell r="K41">
            <v>1120</v>
          </cell>
          <cell r="L41">
            <v>1120</v>
          </cell>
          <cell r="M41">
            <v>1120</v>
          </cell>
        </row>
        <row r="42">
          <cell r="A42" t="str">
            <v>- Oil Afloat</v>
          </cell>
          <cell r="B42">
            <v>705</v>
          </cell>
          <cell r="C42">
            <v>710</v>
          </cell>
          <cell r="D42">
            <v>725</v>
          </cell>
          <cell r="E42">
            <v>730</v>
          </cell>
          <cell r="F42">
            <v>720</v>
          </cell>
          <cell r="G42">
            <v>720</v>
          </cell>
          <cell r="H42">
            <v>715</v>
          </cell>
          <cell r="I42">
            <v>635</v>
          </cell>
          <cell r="J42">
            <v>685</v>
          </cell>
          <cell r="K42">
            <v>720</v>
          </cell>
          <cell r="L42">
            <v>720</v>
          </cell>
          <cell r="M42">
            <v>725</v>
          </cell>
        </row>
        <row r="43">
          <cell r="A43" t="str">
            <v>- Floating Storage</v>
          </cell>
          <cell r="B43">
            <v>70</v>
          </cell>
          <cell r="C43">
            <v>75</v>
          </cell>
          <cell r="D43">
            <v>80</v>
          </cell>
          <cell r="E43">
            <v>85</v>
          </cell>
          <cell r="F43">
            <v>85</v>
          </cell>
          <cell r="G43">
            <v>85</v>
          </cell>
          <cell r="H43">
            <v>90</v>
          </cell>
          <cell r="I43">
            <v>90</v>
          </cell>
          <cell r="J43">
            <v>95</v>
          </cell>
          <cell r="K43">
            <v>120</v>
          </cell>
          <cell r="L43">
            <v>120</v>
          </cell>
          <cell r="M43">
            <v>130</v>
          </cell>
        </row>
        <row r="44">
          <cell r="A44" t="str">
            <v>- Stocks for Export</v>
          </cell>
          <cell r="B44">
            <v>162.4</v>
          </cell>
          <cell r="C44">
            <v>164.5</v>
          </cell>
          <cell r="D44">
            <v>165.20000000000002</v>
          </cell>
          <cell r="E44">
            <v>165.20000000000002</v>
          </cell>
          <cell r="F44">
            <v>162.4</v>
          </cell>
          <cell r="G44">
            <v>160.29999999999998</v>
          </cell>
          <cell r="H44">
            <v>159.6</v>
          </cell>
          <cell r="I44">
            <v>135.79999999999998</v>
          </cell>
          <cell r="J44">
            <v>153.29999999999998</v>
          </cell>
          <cell r="K44">
            <v>156.79999999999998</v>
          </cell>
          <cell r="L44">
            <v>159.6</v>
          </cell>
          <cell r="M44">
            <v>161.70000000000002</v>
          </cell>
        </row>
        <row r="45">
          <cell r="A45" t="str">
            <v>= Comm Stocks on Land</v>
          </cell>
          <cell r="B45">
            <v>3027.9500000000003</v>
          </cell>
          <cell r="C45">
            <v>3006.6100000000006</v>
          </cell>
          <cell r="D45">
            <v>3003.5800000000008</v>
          </cell>
          <cell r="E45">
            <v>3074.6800000000012</v>
          </cell>
          <cell r="F45">
            <v>3154.7500000000005</v>
          </cell>
          <cell r="G45">
            <v>3179.9500000000007</v>
          </cell>
          <cell r="H45">
            <v>3153.0200000000009</v>
          </cell>
          <cell r="I45">
            <v>3122.59</v>
          </cell>
          <cell r="J45">
            <v>3070.1900000000005</v>
          </cell>
          <cell r="K45">
            <v>3047.9600000000009</v>
          </cell>
          <cell r="L45">
            <v>3080.2600000000016</v>
          </cell>
          <cell r="M45">
            <v>3074.6300000000019</v>
          </cell>
        </row>
        <row r="49">
          <cell r="A49">
            <v>36850.517349189817</v>
          </cell>
          <cell r="B49" t="str">
            <v>Jan</v>
          </cell>
          <cell r="C49" t="str">
            <v>Feb</v>
          </cell>
          <cell r="D49" t="str">
            <v>Mar</v>
          </cell>
          <cell r="E49" t="str">
            <v>Apr</v>
          </cell>
          <cell r="F49" t="str">
            <v>May</v>
          </cell>
          <cell r="G49" t="str">
            <v>Jun</v>
          </cell>
          <cell r="H49" t="str">
            <v>Jul</v>
          </cell>
          <cell r="I49" t="str">
            <v>Aug</v>
          </cell>
          <cell r="J49" t="str">
            <v>Sep</v>
          </cell>
          <cell r="K49" t="str">
            <v>Oct</v>
          </cell>
          <cell r="L49" t="str">
            <v>Nov</v>
          </cell>
          <cell r="M49" t="str">
            <v>Dec</v>
          </cell>
          <cell r="O49" t="str">
            <v>QI</v>
          </cell>
        </row>
        <row r="50">
          <cell r="A50" t="str">
            <v>1991</v>
          </cell>
        </row>
        <row r="51">
          <cell r="A51" t="str">
            <v>Oil Consumption</v>
          </cell>
          <cell r="B51">
            <v>68.3</v>
          </cell>
          <cell r="C51">
            <v>68.400000000000006</v>
          </cell>
          <cell r="D51">
            <v>66.8</v>
          </cell>
          <cell r="E51">
            <v>65.400000000000006</v>
          </cell>
          <cell r="F51">
            <v>65.400000000000006</v>
          </cell>
          <cell r="G51">
            <v>66</v>
          </cell>
          <cell r="H51">
            <v>66</v>
          </cell>
          <cell r="I51">
            <v>66.2</v>
          </cell>
          <cell r="J51">
            <v>65.7</v>
          </cell>
          <cell r="K51">
            <v>68</v>
          </cell>
          <cell r="L51">
            <v>68</v>
          </cell>
          <cell r="M51">
            <v>69.3</v>
          </cell>
          <cell r="O51">
            <v>67.8</v>
          </cell>
        </row>
        <row r="52">
          <cell r="A52" t="str">
            <v>Consumption % Change</v>
          </cell>
          <cell r="B52">
            <v>4.4117647058823373E-3</v>
          </cell>
          <cell r="C52">
            <v>-5.8139534883719923E-3</v>
          </cell>
          <cell r="D52">
            <v>-2.052785923753675E-2</v>
          </cell>
          <cell r="E52">
            <v>0</v>
          </cell>
          <cell r="F52">
            <v>0</v>
          </cell>
          <cell r="G52">
            <v>-1.5128593040846239E-3</v>
          </cell>
          <cell r="H52">
            <v>-1.9316493313521477E-2</v>
          </cell>
          <cell r="I52">
            <v>-2.215657311669128E-2</v>
          </cell>
          <cell r="J52">
            <v>3.0534351145039551E-3</v>
          </cell>
          <cell r="K52">
            <v>3.0303030303030276E-2</v>
          </cell>
          <cell r="L52">
            <v>2.7190332326283873E-2</v>
          </cell>
          <cell r="M52">
            <v>3.7425149700598848E-2</v>
          </cell>
          <cell r="O52">
            <v>-7.3206442166910968E-3</v>
          </cell>
        </row>
        <row r="53">
          <cell r="A53" t="str">
            <v>OPEC Crude Oil Output</v>
          </cell>
          <cell r="B53">
            <v>22.7</v>
          </cell>
          <cell r="C53">
            <v>22.7</v>
          </cell>
          <cell r="D53">
            <v>22.8</v>
          </cell>
          <cell r="E53">
            <v>22.1</v>
          </cell>
          <cell r="F53">
            <v>22</v>
          </cell>
          <cell r="G53">
            <v>22.7</v>
          </cell>
          <cell r="H53">
            <v>23.1</v>
          </cell>
          <cell r="I53">
            <v>23.2</v>
          </cell>
          <cell r="J53">
            <v>23.2</v>
          </cell>
          <cell r="K53">
            <v>23.6</v>
          </cell>
          <cell r="L53">
            <v>23.9</v>
          </cell>
          <cell r="M53">
            <v>24</v>
          </cell>
          <cell r="O53">
            <v>22.7</v>
          </cell>
        </row>
        <row r="54">
          <cell r="A54" t="str">
            <v>Other Supplies</v>
          </cell>
          <cell r="B54">
            <v>44.92</v>
          </cell>
          <cell r="C54">
            <v>44.92</v>
          </cell>
          <cell r="D54">
            <v>45.22</v>
          </cell>
          <cell r="E54">
            <v>44.32</v>
          </cell>
          <cell r="F54">
            <v>44.07</v>
          </cell>
          <cell r="G54">
            <v>43.67</v>
          </cell>
          <cell r="H54">
            <v>43.82</v>
          </cell>
          <cell r="I54">
            <v>43.02</v>
          </cell>
          <cell r="J54">
            <v>44.12</v>
          </cell>
          <cell r="K54">
            <v>43.87</v>
          </cell>
          <cell r="L54">
            <v>43.92</v>
          </cell>
          <cell r="M54">
            <v>44.12</v>
          </cell>
          <cell r="O54">
            <v>45</v>
          </cell>
        </row>
        <row r="55">
          <cell r="A55" t="str">
            <v>Total Oil Supplies</v>
          </cell>
          <cell r="B55">
            <v>67.62</v>
          </cell>
          <cell r="C55">
            <v>67.62</v>
          </cell>
          <cell r="D55">
            <v>68.02</v>
          </cell>
          <cell r="E55">
            <v>66.42</v>
          </cell>
          <cell r="F55">
            <v>66.069999999999993</v>
          </cell>
          <cell r="G55">
            <v>66.37</v>
          </cell>
          <cell r="H55">
            <v>66.92</v>
          </cell>
          <cell r="I55">
            <v>66.22</v>
          </cell>
          <cell r="J55">
            <v>67.319999999999993</v>
          </cell>
          <cell r="K55">
            <v>67.47</v>
          </cell>
          <cell r="L55">
            <v>67.819999999999993</v>
          </cell>
          <cell r="M55">
            <v>68.12</v>
          </cell>
          <cell r="O55">
            <v>67.7</v>
          </cell>
        </row>
        <row r="57">
          <cell r="A57" t="str">
            <v>Stock change</v>
          </cell>
          <cell r="B57">
            <v>-0.67999999999999261</v>
          </cell>
          <cell r="C57">
            <v>-0.78000000000000114</v>
          </cell>
          <cell r="D57">
            <v>1.2199999999999989</v>
          </cell>
          <cell r="E57">
            <v>1.019999999999996</v>
          </cell>
          <cell r="F57">
            <v>0.66999999999998749</v>
          </cell>
          <cell r="G57">
            <v>0.37000000000000455</v>
          </cell>
          <cell r="H57">
            <v>0.92000000000000171</v>
          </cell>
          <cell r="I57">
            <v>1.9999999999996021E-2</v>
          </cell>
          <cell r="J57">
            <v>1.6199999999999903</v>
          </cell>
          <cell r="K57">
            <v>-0.53000000000000114</v>
          </cell>
          <cell r="L57">
            <v>-0.18000000000000682</v>
          </cell>
          <cell r="M57">
            <v>-1.1799999999999926</v>
          </cell>
          <cell r="O57">
            <v>-9.9999999999994316E-2</v>
          </cell>
        </row>
        <row r="59">
          <cell r="A59" t="str">
            <v>Comm Stocks on Land</v>
          </cell>
          <cell r="B59">
            <v>3091.3500000000017</v>
          </cell>
          <cell r="C59">
            <v>3069.5100000000016</v>
          </cell>
          <cell r="D59">
            <v>3091.6300000000015</v>
          </cell>
          <cell r="E59">
            <v>3152.130000000001</v>
          </cell>
          <cell r="F59">
            <v>3188.6000000000004</v>
          </cell>
          <cell r="G59">
            <v>3209.8000000000006</v>
          </cell>
          <cell r="H59">
            <v>3240.5200000000013</v>
          </cell>
          <cell r="I59">
            <v>3230.440000000001</v>
          </cell>
          <cell r="J59">
            <v>3284.0400000000004</v>
          </cell>
          <cell r="K59">
            <v>3279.8100000000004</v>
          </cell>
          <cell r="L59">
            <v>3262.3099999999995</v>
          </cell>
          <cell r="M59">
            <v>3225.0299999999997</v>
          </cell>
        </row>
        <row r="60">
          <cell r="A60" t="str">
            <v>Days Supply</v>
          </cell>
          <cell r="B60">
            <v>61.428481212503954</v>
          </cell>
          <cell r="C60">
            <v>60.83014492753626</v>
          </cell>
          <cell r="D60">
            <v>59.315294117647063</v>
          </cell>
          <cell r="E60">
            <v>58.464815419797468</v>
          </cell>
          <cell r="F60">
            <v>57.780915287244412</v>
          </cell>
          <cell r="G60">
            <v>57.0068359375</v>
          </cell>
          <cell r="H60">
            <v>55.37856</v>
          </cell>
          <cell r="I60">
            <v>53.887346165982976</v>
          </cell>
          <cell r="J60">
            <v>51.726691042047534</v>
          </cell>
          <cell r="K60">
            <v>50.349802970597175</v>
          </cell>
          <cell r="L60">
            <v>49.36076899969963</v>
          </cell>
          <cell r="M60">
            <v>47.741788321167903</v>
          </cell>
        </row>
        <row r="62">
          <cell r="A62" t="str">
            <v>Total Stocks</v>
          </cell>
          <cell r="B62">
            <v>5190.2500000000018</v>
          </cell>
          <cell r="C62">
            <v>5168.4100000000017</v>
          </cell>
          <cell r="D62">
            <v>5206.2300000000014</v>
          </cell>
          <cell r="E62">
            <v>5236.8300000000008</v>
          </cell>
          <cell r="F62">
            <v>5257.6</v>
          </cell>
          <cell r="G62">
            <v>5268.7000000000007</v>
          </cell>
          <cell r="H62">
            <v>5297.2200000000012</v>
          </cell>
          <cell r="I62">
            <v>5297.8400000000011</v>
          </cell>
          <cell r="J62">
            <v>5346.4400000000005</v>
          </cell>
          <cell r="K62">
            <v>5330.01</v>
          </cell>
          <cell r="L62">
            <v>5324.61</v>
          </cell>
          <cell r="M62">
            <v>5288.03</v>
          </cell>
        </row>
        <row r="63">
          <cell r="A63" t="str">
            <v>- Gov Strategic</v>
          </cell>
          <cell r="B63">
            <v>1085</v>
          </cell>
          <cell r="C63">
            <v>1085</v>
          </cell>
          <cell r="D63">
            <v>1085</v>
          </cell>
          <cell r="E63">
            <v>1085</v>
          </cell>
          <cell r="F63">
            <v>1085</v>
          </cell>
          <cell r="G63">
            <v>1085</v>
          </cell>
          <cell r="H63">
            <v>1090</v>
          </cell>
          <cell r="I63">
            <v>1090</v>
          </cell>
          <cell r="J63">
            <v>1090</v>
          </cell>
          <cell r="K63">
            <v>1080</v>
          </cell>
          <cell r="L63">
            <v>1080</v>
          </cell>
          <cell r="M63">
            <v>1080</v>
          </cell>
        </row>
        <row r="64">
          <cell r="A64" t="str">
            <v>- Oil Afloat</v>
          </cell>
          <cell r="B64">
            <v>715</v>
          </cell>
          <cell r="C64">
            <v>705</v>
          </cell>
          <cell r="D64">
            <v>710</v>
          </cell>
          <cell r="E64">
            <v>700</v>
          </cell>
          <cell r="F64">
            <v>695</v>
          </cell>
          <cell r="G64">
            <v>690</v>
          </cell>
          <cell r="H64">
            <v>705</v>
          </cell>
          <cell r="I64">
            <v>720</v>
          </cell>
          <cell r="J64">
            <v>725</v>
          </cell>
          <cell r="K64">
            <v>730</v>
          </cell>
          <cell r="L64">
            <v>740</v>
          </cell>
          <cell r="M64">
            <v>740</v>
          </cell>
        </row>
        <row r="65">
          <cell r="A65" t="str">
            <v>- Floating Storage</v>
          </cell>
          <cell r="B65">
            <v>140</v>
          </cell>
          <cell r="C65">
            <v>150</v>
          </cell>
          <cell r="D65">
            <v>160</v>
          </cell>
          <cell r="E65">
            <v>145</v>
          </cell>
          <cell r="F65">
            <v>135</v>
          </cell>
          <cell r="G65">
            <v>125</v>
          </cell>
          <cell r="H65">
            <v>100</v>
          </cell>
          <cell r="I65">
            <v>95</v>
          </cell>
          <cell r="J65">
            <v>85</v>
          </cell>
          <cell r="K65">
            <v>75</v>
          </cell>
          <cell r="L65">
            <v>75</v>
          </cell>
          <cell r="M65">
            <v>75</v>
          </cell>
        </row>
        <row r="66">
          <cell r="A66" t="str">
            <v>- Stocks for Export</v>
          </cell>
          <cell r="B66">
            <v>158.9</v>
          </cell>
          <cell r="C66">
            <v>158.9</v>
          </cell>
          <cell r="D66">
            <v>159.6</v>
          </cell>
          <cell r="E66">
            <v>154.70000000000002</v>
          </cell>
          <cell r="F66">
            <v>154</v>
          </cell>
          <cell r="G66">
            <v>158.9</v>
          </cell>
          <cell r="H66">
            <v>161.70000000000002</v>
          </cell>
          <cell r="I66">
            <v>162.4</v>
          </cell>
          <cell r="J66">
            <v>162.4</v>
          </cell>
          <cell r="K66">
            <v>165.20000000000002</v>
          </cell>
          <cell r="L66">
            <v>167.29999999999998</v>
          </cell>
          <cell r="M66">
            <v>168</v>
          </cell>
        </row>
        <row r="67">
          <cell r="A67" t="str">
            <v>= Comm Stocks on Land</v>
          </cell>
          <cell r="B67">
            <v>3091.3500000000017</v>
          </cell>
          <cell r="C67">
            <v>3069.5100000000016</v>
          </cell>
          <cell r="D67">
            <v>3091.6300000000015</v>
          </cell>
          <cell r="E67">
            <v>3152.130000000001</v>
          </cell>
          <cell r="F67">
            <v>3188.6000000000004</v>
          </cell>
          <cell r="G67">
            <v>3209.8000000000006</v>
          </cell>
          <cell r="H67">
            <v>3240.5200000000013</v>
          </cell>
          <cell r="I67">
            <v>3230.440000000001</v>
          </cell>
          <cell r="J67">
            <v>3284.0400000000004</v>
          </cell>
          <cell r="K67">
            <v>3279.8100000000004</v>
          </cell>
          <cell r="L67">
            <v>3262.3099999999995</v>
          </cell>
          <cell r="M67">
            <v>3225.0299999999997</v>
          </cell>
        </row>
        <row r="71">
          <cell r="A71">
            <v>36850.517349189817</v>
          </cell>
          <cell r="B71" t="str">
            <v>Jan</v>
          </cell>
          <cell r="C71" t="str">
            <v>Feb</v>
          </cell>
          <cell r="D71" t="str">
            <v>Mar</v>
          </cell>
          <cell r="E71" t="str">
            <v>Apr</v>
          </cell>
          <cell r="F71" t="str">
            <v>May</v>
          </cell>
          <cell r="G71" t="str">
            <v>Jun</v>
          </cell>
          <cell r="H71" t="str">
            <v>Jul</v>
          </cell>
          <cell r="I71" t="str">
            <v>Aug</v>
          </cell>
          <cell r="J71" t="str">
            <v>Sep</v>
          </cell>
          <cell r="K71" t="str">
            <v>Oct</v>
          </cell>
          <cell r="L71" t="str">
            <v>Nov</v>
          </cell>
          <cell r="M71" t="str">
            <v>Dec</v>
          </cell>
          <cell r="O71" t="str">
            <v>QI</v>
          </cell>
        </row>
        <row r="72">
          <cell r="A72" t="str">
            <v>1992</v>
          </cell>
        </row>
        <row r="73">
          <cell r="A73" t="str">
            <v>Oil Consumption</v>
          </cell>
          <cell r="B73">
            <v>70.3</v>
          </cell>
          <cell r="C73">
            <v>69.650000000000006</v>
          </cell>
          <cell r="D73">
            <v>68.599999999999994</v>
          </cell>
          <cell r="E73">
            <v>67.7</v>
          </cell>
          <cell r="F73">
            <v>65.3</v>
          </cell>
          <cell r="G73">
            <v>66.099999999999994</v>
          </cell>
          <cell r="H73">
            <v>66.599999999999994</v>
          </cell>
          <cell r="I73">
            <v>65.599999999999994</v>
          </cell>
          <cell r="J73">
            <v>67</v>
          </cell>
          <cell r="K73">
            <v>68.3</v>
          </cell>
          <cell r="L73">
            <v>68.7</v>
          </cell>
          <cell r="M73">
            <v>69.8</v>
          </cell>
          <cell r="O73">
            <v>69.510000000000005</v>
          </cell>
        </row>
        <row r="74">
          <cell r="A74" t="str">
            <v>Consumption % Change</v>
          </cell>
          <cell r="B74">
            <v>2.9282576866764387E-2</v>
          </cell>
          <cell r="C74">
            <v>1.8274853801169666E-2</v>
          </cell>
          <cell r="D74">
            <v>2.6946107784431073E-2</v>
          </cell>
          <cell r="E74">
            <v>3.5168195718654482E-2</v>
          </cell>
          <cell r="F74">
            <v>-1.52905198776776E-3</v>
          </cell>
          <cell r="G74">
            <v>1.5151515151514694E-3</v>
          </cell>
          <cell r="H74">
            <v>9.0909090909090384E-3</v>
          </cell>
          <cell r="I74">
            <v>-9.0634441087614759E-3</v>
          </cell>
          <cell r="J74">
            <v>1.9786910197869156E-2</v>
          </cell>
          <cell r="K74">
            <v>4.4117647058823373E-3</v>
          </cell>
          <cell r="L74">
            <v>1.0294117647058787E-2</v>
          </cell>
          <cell r="M74">
            <v>7.2150072150072297E-3</v>
          </cell>
          <cell r="O74">
            <v>2.5221238938053281E-2</v>
          </cell>
        </row>
        <row r="75">
          <cell r="A75" t="str">
            <v>OPEC Crude Oil Output</v>
          </cell>
          <cell r="B75">
            <v>24.3</v>
          </cell>
          <cell r="C75">
            <v>23.9</v>
          </cell>
          <cell r="D75">
            <v>23.1</v>
          </cell>
          <cell r="E75">
            <v>23</v>
          </cell>
          <cell r="F75">
            <v>23.4</v>
          </cell>
          <cell r="G75">
            <v>23.2</v>
          </cell>
          <cell r="H75">
            <v>23.8</v>
          </cell>
          <cell r="I75">
            <v>24.4</v>
          </cell>
          <cell r="J75">
            <v>24.6</v>
          </cell>
          <cell r="K75">
            <v>24.9</v>
          </cell>
          <cell r="L75">
            <v>25</v>
          </cell>
          <cell r="M75">
            <v>25</v>
          </cell>
          <cell r="O75">
            <v>23.8</v>
          </cell>
        </row>
        <row r="76">
          <cell r="A76" t="str">
            <v>Other Supplies</v>
          </cell>
          <cell r="B76">
            <v>44.21</v>
          </cell>
          <cell r="C76">
            <v>43.41</v>
          </cell>
          <cell r="D76">
            <v>43.61</v>
          </cell>
          <cell r="E76">
            <v>44</v>
          </cell>
          <cell r="F76">
            <v>43.7</v>
          </cell>
          <cell r="G76">
            <v>42.8</v>
          </cell>
          <cell r="H76">
            <v>43.17</v>
          </cell>
          <cell r="I76">
            <v>42.57</v>
          </cell>
          <cell r="J76">
            <v>42.47</v>
          </cell>
          <cell r="K76">
            <v>42.97</v>
          </cell>
          <cell r="L76">
            <v>43.07</v>
          </cell>
          <cell r="M76">
            <v>43.06</v>
          </cell>
          <cell r="O76">
            <v>43.8</v>
          </cell>
        </row>
        <row r="77">
          <cell r="A77" t="str">
            <v>Total Oil Supplies</v>
          </cell>
          <cell r="B77">
            <v>68.510000000000005</v>
          </cell>
          <cell r="C77">
            <v>67.31</v>
          </cell>
          <cell r="D77">
            <v>66.710000000000008</v>
          </cell>
          <cell r="E77">
            <v>67</v>
          </cell>
          <cell r="F77">
            <v>67.099999999999994</v>
          </cell>
          <cell r="G77">
            <v>66</v>
          </cell>
          <cell r="H77">
            <v>66.97</v>
          </cell>
          <cell r="I77">
            <v>66.97</v>
          </cell>
          <cell r="J77">
            <v>67.069999999999993</v>
          </cell>
          <cell r="K77">
            <v>67.87</v>
          </cell>
          <cell r="L77">
            <v>68.069999999999993</v>
          </cell>
          <cell r="M77">
            <v>68.06</v>
          </cell>
          <cell r="O77">
            <v>67.599999999999994</v>
          </cell>
        </row>
        <row r="79">
          <cell r="A79" t="str">
            <v>Stock change</v>
          </cell>
          <cell r="B79">
            <v>-1.789999999999992</v>
          </cell>
          <cell r="C79">
            <v>-2.3400000000000034</v>
          </cell>
          <cell r="D79">
            <v>-1.8899999999999864</v>
          </cell>
          <cell r="E79">
            <v>-0.70000000000000284</v>
          </cell>
          <cell r="F79">
            <v>1.7999999999999972</v>
          </cell>
          <cell r="G79">
            <v>-9.9999999999994316E-2</v>
          </cell>
          <cell r="H79">
            <v>0.37000000000000455</v>
          </cell>
          <cell r="I79">
            <v>1.3700000000000045</v>
          </cell>
          <cell r="J79">
            <v>6.9999999999993179E-2</v>
          </cell>
          <cell r="K79">
            <v>-0.42999999999999261</v>
          </cell>
          <cell r="L79">
            <v>-0.63000000000000966</v>
          </cell>
          <cell r="M79">
            <v>-1.7399999999999949</v>
          </cell>
          <cell r="O79">
            <v>-1.9100000000000108</v>
          </cell>
        </row>
        <row r="81">
          <cell r="A81" t="str">
            <v>Comm Stocks on Land</v>
          </cell>
          <cell r="B81">
            <v>3157.44</v>
          </cell>
          <cell r="C81">
            <v>3097.38</v>
          </cell>
          <cell r="D81">
            <v>3064.3900000000012</v>
          </cell>
          <cell r="E81">
            <v>3039.0900000000011</v>
          </cell>
          <cell r="F81">
            <v>3082.0900000000011</v>
          </cell>
          <cell r="G81">
            <v>3085.4900000000011</v>
          </cell>
          <cell r="H81">
            <v>3072.7600000000016</v>
          </cell>
          <cell r="I81">
            <v>3096.0300000000016</v>
          </cell>
          <cell r="J81">
            <v>3091.7300000000014</v>
          </cell>
          <cell r="K81">
            <v>3061.3000000000011</v>
          </cell>
          <cell r="L81">
            <v>3041.7000000000007</v>
          </cell>
          <cell r="M81">
            <v>2992.7600000000011</v>
          </cell>
        </row>
        <row r="82">
          <cell r="A82" t="str">
            <v>Days Supply</v>
          </cell>
          <cell r="B82">
            <v>61.428481212503954</v>
          </cell>
          <cell r="C82">
            <v>60.83014492753626</v>
          </cell>
          <cell r="D82">
            <v>59.315294117647063</v>
          </cell>
          <cell r="E82">
            <v>58.464815419797468</v>
          </cell>
          <cell r="F82">
            <v>57.780915287244412</v>
          </cell>
          <cell r="G82">
            <v>57.0068359375</v>
          </cell>
          <cell r="H82">
            <v>55.37856</v>
          </cell>
          <cell r="I82">
            <v>53.887346165982976</v>
          </cell>
          <cell r="J82">
            <v>51.726691042047534</v>
          </cell>
          <cell r="K82">
            <v>50.349802970597175</v>
          </cell>
          <cell r="L82">
            <v>49.36076899969963</v>
          </cell>
          <cell r="M82">
            <v>47.741788321167903</v>
          </cell>
        </row>
        <row r="83">
          <cell r="A83" t="str">
            <v>Stocks Index 89-91=100</v>
          </cell>
          <cell r="B83">
            <v>102.12865058237884</v>
          </cell>
          <cell r="C83">
            <v>100.18598603325751</v>
          </cell>
          <cell r="D83">
            <v>99.118911383315591</v>
          </cell>
          <cell r="E83">
            <v>94.681600099694691</v>
          </cell>
          <cell r="F83">
            <v>96.02124742974641</v>
          </cell>
          <cell r="G83">
            <v>96.12717303258772</v>
          </cell>
          <cell r="H83">
            <v>93.566460822645311</v>
          </cell>
          <cell r="I83">
            <v>94.275039280885778</v>
          </cell>
          <cell r="J83">
            <v>94.144102995091444</v>
          </cell>
          <cell r="K83">
            <v>94.923148001724059</v>
          </cell>
          <cell r="L83">
            <v>94.315401717193353</v>
          </cell>
          <cell r="M83">
            <v>92.797896453676444</v>
          </cell>
        </row>
        <row r="84">
          <cell r="A84" t="str">
            <v>Demand Index 89-91=100</v>
          </cell>
          <cell r="B84">
            <v>103.68731563421829</v>
          </cell>
          <cell r="C84">
            <v>102.72861356932155</v>
          </cell>
          <cell r="D84">
            <v>101.17994100294985</v>
          </cell>
          <cell r="E84">
            <v>103.20121951219514</v>
          </cell>
          <cell r="F84">
            <v>99.542682926829272</v>
          </cell>
          <cell r="G84">
            <v>100.76219512195121</v>
          </cell>
          <cell r="H84">
            <v>100.90909090909091</v>
          </cell>
          <cell r="I84">
            <v>99.393939393939391</v>
          </cell>
          <cell r="J84">
            <v>101.51515151515152</v>
          </cell>
          <cell r="K84">
            <v>99.853801169590625</v>
          </cell>
          <cell r="L84">
            <v>100.43859649122805</v>
          </cell>
          <cell r="M84">
            <v>102.04678362573098</v>
          </cell>
        </row>
        <row r="85">
          <cell r="A85" t="str">
            <v>Stocks/Demand Index</v>
          </cell>
          <cell r="B85">
            <v>98.496764004058107</v>
          </cell>
          <cell r="C85">
            <v>97.524908155848649</v>
          </cell>
          <cell r="D85">
            <v>97.963005711206961</v>
          </cell>
          <cell r="E85">
            <v>91.74465238611478</v>
          </cell>
          <cell r="F85">
            <v>96.462386391904502</v>
          </cell>
          <cell r="G85">
            <v>95.400038592099165</v>
          </cell>
          <cell r="H85">
            <v>92.723519734153015</v>
          </cell>
          <cell r="I85">
            <v>94.849887081378995</v>
          </cell>
          <cell r="J85">
            <v>92.738967129493062</v>
          </cell>
          <cell r="K85">
            <v>95.062127720613859</v>
          </cell>
          <cell r="L85">
            <v>93.903544067773311</v>
          </cell>
          <cell r="M85">
            <v>90.936620593574062</v>
          </cell>
        </row>
        <row r="87">
          <cell r="A87" t="str">
            <v>Total Stocks</v>
          </cell>
          <cell r="B87">
            <v>5232.54</v>
          </cell>
          <cell r="C87">
            <v>5164.68</v>
          </cell>
          <cell r="D87">
            <v>5106.0900000000011</v>
          </cell>
          <cell r="E87">
            <v>5085.0900000000011</v>
          </cell>
          <cell r="F87">
            <v>5140.8900000000012</v>
          </cell>
          <cell r="G87">
            <v>5137.8900000000012</v>
          </cell>
          <cell r="H87">
            <v>5149.3600000000015</v>
          </cell>
          <cell r="I87">
            <v>5191.8300000000017</v>
          </cell>
          <cell r="J87">
            <v>5193.9300000000012</v>
          </cell>
          <cell r="K87">
            <v>5180.6000000000013</v>
          </cell>
          <cell r="L87">
            <v>5161.7000000000007</v>
          </cell>
          <cell r="M87">
            <v>5107.7600000000011</v>
          </cell>
        </row>
        <row r="88">
          <cell r="A88" t="str">
            <v>- Gov Strategic</v>
          </cell>
          <cell r="B88">
            <v>1085</v>
          </cell>
          <cell r="C88">
            <v>1085</v>
          </cell>
          <cell r="D88">
            <v>1085</v>
          </cell>
          <cell r="E88">
            <v>1085</v>
          </cell>
          <cell r="F88">
            <v>1085</v>
          </cell>
          <cell r="G88">
            <v>1085</v>
          </cell>
          <cell r="H88">
            <v>1085</v>
          </cell>
          <cell r="I88">
            <v>1085</v>
          </cell>
          <cell r="J88">
            <v>1085</v>
          </cell>
          <cell r="K88">
            <v>1095</v>
          </cell>
          <cell r="L88">
            <v>1095</v>
          </cell>
          <cell r="M88">
            <v>1095</v>
          </cell>
        </row>
        <row r="89">
          <cell r="A89" t="str">
            <v>- Oil Afloat</v>
          </cell>
          <cell r="B89">
            <v>750</v>
          </cell>
          <cell r="C89">
            <v>745</v>
          </cell>
          <cell r="D89">
            <v>730</v>
          </cell>
          <cell r="E89">
            <v>730</v>
          </cell>
          <cell r="F89">
            <v>740</v>
          </cell>
          <cell r="G89">
            <v>735</v>
          </cell>
          <cell r="H89">
            <v>750</v>
          </cell>
          <cell r="I89">
            <v>765</v>
          </cell>
          <cell r="J89">
            <v>775</v>
          </cell>
          <cell r="K89">
            <v>780</v>
          </cell>
          <cell r="L89">
            <v>780</v>
          </cell>
          <cell r="M89">
            <v>775</v>
          </cell>
        </row>
        <row r="90">
          <cell r="A90" t="str">
            <v>- Floating Storage</v>
          </cell>
          <cell r="B90">
            <v>70</v>
          </cell>
          <cell r="C90">
            <v>70</v>
          </cell>
          <cell r="D90">
            <v>65</v>
          </cell>
          <cell r="E90">
            <v>70</v>
          </cell>
          <cell r="F90">
            <v>70</v>
          </cell>
          <cell r="G90">
            <v>70</v>
          </cell>
          <cell r="H90">
            <v>75</v>
          </cell>
          <cell r="I90">
            <v>75</v>
          </cell>
          <cell r="J90">
            <v>70</v>
          </cell>
          <cell r="K90">
            <v>70</v>
          </cell>
          <cell r="L90">
            <v>70</v>
          </cell>
          <cell r="M90">
            <v>70</v>
          </cell>
        </row>
        <row r="91">
          <cell r="A91" t="str">
            <v>- Stocks for Export</v>
          </cell>
          <cell r="B91">
            <v>170.1</v>
          </cell>
          <cell r="C91">
            <v>167.29999999999998</v>
          </cell>
          <cell r="D91">
            <v>161.70000000000002</v>
          </cell>
          <cell r="E91">
            <v>161</v>
          </cell>
          <cell r="F91">
            <v>163.79999999999998</v>
          </cell>
          <cell r="G91">
            <v>162.4</v>
          </cell>
          <cell r="H91">
            <v>166.6</v>
          </cell>
          <cell r="I91">
            <v>170.79999999999998</v>
          </cell>
          <cell r="J91">
            <v>172.20000000000002</v>
          </cell>
          <cell r="K91">
            <v>174.29999999999998</v>
          </cell>
          <cell r="L91">
            <v>175</v>
          </cell>
          <cell r="M91">
            <v>175</v>
          </cell>
        </row>
        <row r="92">
          <cell r="A92" t="str">
            <v>= Comm Stocks on Land</v>
          </cell>
          <cell r="B92">
            <v>3157.44</v>
          </cell>
          <cell r="C92">
            <v>3097.38</v>
          </cell>
          <cell r="D92">
            <v>3064.3900000000012</v>
          </cell>
          <cell r="E92">
            <v>3039.0900000000011</v>
          </cell>
          <cell r="F92">
            <v>3082.0900000000011</v>
          </cell>
          <cell r="G92">
            <v>3085.4900000000011</v>
          </cell>
          <cell r="H92">
            <v>3072.7600000000016</v>
          </cell>
          <cell r="I92">
            <v>3096.0300000000016</v>
          </cell>
          <cell r="J92">
            <v>3091.7300000000014</v>
          </cell>
          <cell r="K92">
            <v>3061.3000000000011</v>
          </cell>
          <cell r="L92">
            <v>3041.7000000000007</v>
          </cell>
          <cell r="M92">
            <v>2992.7600000000011</v>
          </cell>
        </row>
        <row r="96">
          <cell r="A96">
            <v>36850.517349189817</v>
          </cell>
          <cell r="B96" t="str">
            <v>Jan</v>
          </cell>
          <cell r="C96" t="str">
            <v>Feb</v>
          </cell>
          <cell r="D96" t="str">
            <v>Mar</v>
          </cell>
          <cell r="E96" t="str">
            <v>Apr</v>
          </cell>
          <cell r="F96" t="str">
            <v>May</v>
          </cell>
          <cell r="G96" t="str">
            <v>Jun</v>
          </cell>
          <cell r="H96" t="str">
            <v>Jul</v>
          </cell>
          <cell r="I96" t="str">
            <v>Aug</v>
          </cell>
          <cell r="J96" t="str">
            <v>Sep</v>
          </cell>
          <cell r="K96" t="str">
            <v>Oct</v>
          </cell>
          <cell r="L96" t="str">
            <v>Nov</v>
          </cell>
          <cell r="M96" t="str">
            <v>Dec</v>
          </cell>
          <cell r="O96" t="str">
            <v>QI</v>
          </cell>
          <cell r="P96" t="str">
            <v>QII</v>
          </cell>
          <cell r="Q96" t="str">
            <v>QIII</v>
          </cell>
        </row>
        <row r="97">
          <cell r="A97" t="str">
            <v>1993</v>
          </cell>
        </row>
        <row r="98">
          <cell r="A98" t="str">
            <v>Oil Consumption</v>
          </cell>
          <cell r="B98">
            <v>67.3</v>
          </cell>
          <cell r="C98">
            <v>70.2</v>
          </cell>
          <cell r="D98">
            <v>70</v>
          </cell>
          <cell r="E98">
            <v>67.3</v>
          </cell>
          <cell r="F98">
            <v>64.7</v>
          </cell>
          <cell r="G98">
            <v>67.400000000000006</v>
          </cell>
          <cell r="H98">
            <v>66.8</v>
          </cell>
          <cell r="I98">
            <v>66.099999999999994</v>
          </cell>
          <cell r="J98">
            <v>67.5</v>
          </cell>
          <cell r="K98">
            <v>67.3</v>
          </cell>
          <cell r="L98">
            <v>70.2</v>
          </cell>
          <cell r="M98">
            <v>70.7</v>
          </cell>
          <cell r="O98">
            <v>69.099999999999994</v>
          </cell>
          <cell r="P98">
            <v>66.447252747252747</v>
          </cell>
          <cell r="Q98">
            <v>66.792391304347817</v>
          </cell>
        </row>
        <row r="99">
          <cell r="A99" t="str">
            <v>Consumption % Change</v>
          </cell>
          <cell r="B99">
            <v>-4.2674253200568946E-2</v>
          </cell>
          <cell r="C99">
            <v>7.8966259870782984E-3</v>
          </cell>
          <cell r="D99">
            <v>2.0408163265306145E-2</v>
          </cell>
          <cell r="E99">
            <v>-5.9084194977844229E-3</v>
          </cell>
          <cell r="F99">
            <v>-9.1883614088820176E-3</v>
          </cell>
          <cell r="G99">
            <v>1.9667170953101554E-2</v>
          </cell>
          <cell r="H99">
            <v>3.0030030030030463E-3</v>
          </cell>
          <cell r="I99">
            <v>7.6219512195121464E-3</v>
          </cell>
          <cell r="J99">
            <v>7.4626865671640896E-3</v>
          </cell>
          <cell r="K99">
            <v>-1.4641288433382194E-2</v>
          </cell>
          <cell r="L99">
            <v>2.1834061135371119E-2</v>
          </cell>
          <cell r="M99">
            <v>1.2893982808023008E-2</v>
          </cell>
          <cell r="O99">
            <v>-5.8984318803051439E-3</v>
          </cell>
          <cell r="P99">
            <v>1.465753538097303E-3</v>
          </cell>
          <cell r="Q99">
            <v>6.0610228098783026E-3</v>
          </cell>
        </row>
        <row r="100">
          <cell r="A100" t="str">
            <v>OPEC Crude Oil Output</v>
          </cell>
          <cell r="B100">
            <v>25.2</v>
          </cell>
          <cell r="C100">
            <v>25.5</v>
          </cell>
          <cell r="D100">
            <v>24.2</v>
          </cell>
          <cell r="E100">
            <v>24</v>
          </cell>
          <cell r="F100">
            <v>24</v>
          </cell>
          <cell r="G100">
            <v>24.2</v>
          </cell>
          <cell r="H100">
            <v>24.6</v>
          </cell>
          <cell r="I100">
            <v>24.8</v>
          </cell>
          <cell r="J100">
            <v>24.7</v>
          </cell>
          <cell r="K100">
            <v>24.8</v>
          </cell>
          <cell r="L100">
            <v>24.6</v>
          </cell>
          <cell r="M100">
            <v>24.9</v>
          </cell>
          <cell r="O100">
            <v>24.9</v>
          </cell>
          <cell r="P100">
            <v>24.1</v>
          </cell>
          <cell r="Q100">
            <v>24.7</v>
          </cell>
        </row>
        <row r="101">
          <cell r="A101" t="str">
            <v>Other Supplies</v>
          </cell>
          <cell r="B101">
            <v>42.78</v>
          </cell>
          <cell r="C101">
            <v>42.62</v>
          </cell>
          <cell r="D101">
            <v>42.58</v>
          </cell>
          <cell r="E101">
            <v>42.64</v>
          </cell>
          <cell r="F101">
            <v>42.46</v>
          </cell>
          <cell r="G101">
            <v>41.99</v>
          </cell>
          <cell r="H101">
            <v>42.21</v>
          </cell>
          <cell r="I101">
            <v>42.17</v>
          </cell>
          <cell r="J101">
            <v>41.91</v>
          </cell>
          <cell r="K101">
            <v>42.74</v>
          </cell>
          <cell r="L101">
            <v>43.04</v>
          </cell>
          <cell r="M101">
            <v>43.18</v>
          </cell>
          <cell r="O101">
            <v>42.7</v>
          </cell>
          <cell r="P101">
            <v>42.4</v>
          </cell>
          <cell r="Q101">
            <v>42.1</v>
          </cell>
        </row>
        <row r="102">
          <cell r="A102" t="str">
            <v>Total Oil Supplies</v>
          </cell>
          <cell r="B102">
            <v>67.98</v>
          </cell>
          <cell r="C102">
            <v>68.12</v>
          </cell>
          <cell r="D102">
            <v>66.78</v>
          </cell>
          <cell r="E102">
            <v>66.64</v>
          </cell>
          <cell r="F102">
            <v>66.460000000000008</v>
          </cell>
          <cell r="G102">
            <v>66.19</v>
          </cell>
          <cell r="H102">
            <v>66.81</v>
          </cell>
          <cell r="I102">
            <v>66.97</v>
          </cell>
          <cell r="J102">
            <v>66.61</v>
          </cell>
          <cell r="K102">
            <v>67.540000000000006</v>
          </cell>
          <cell r="L102">
            <v>67.64</v>
          </cell>
          <cell r="M102">
            <v>68.08</v>
          </cell>
          <cell r="O102">
            <v>67.599999999999994</v>
          </cell>
          <cell r="P102">
            <v>66.5</v>
          </cell>
          <cell r="Q102">
            <v>66.8</v>
          </cell>
        </row>
        <row r="104">
          <cell r="A104" t="str">
            <v>Stock change</v>
          </cell>
          <cell r="B104">
            <v>0.68000000000000682</v>
          </cell>
          <cell r="C104">
            <v>-2.0799999999999983</v>
          </cell>
          <cell r="D104">
            <v>-3.2199999999999989</v>
          </cell>
          <cell r="E104">
            <v>-0.65999999999999659</v>
          </cell>
          <cell r="F104">
            <v>1.7600000000000051</v>
          </cell>
          <cell r="G104">
            <v>-1.210000000000008</v>
          </cell>
          <cell r="H104">
            <v>1.0000000000005116E-2</v>
          </cell>
          <cell r="I104">
            <v>0.87000000000000455</v>
          </cell>
          <cell r="J104">
            <v>-0.89000000000000057</v>
          </cell>
          <cell r="K104">
            <v>0.24000000000000909</v>
          </cell>
          <cell r="L104">
            <v>-2.5600000000000023</v>
          </cell>
          <cell r="M104">
            <v>-2.6200000000000045</v>
          </cell>
          <cell r="O104">
            <v>-1.5</v>
          </cell>
          <cell r="P104">
            <v>5.274725274725256E-2</v>
          </cell>
          <cell r="Q104">
            <v>7.608695652180586E-3</v>
          </cell>
        </row>
        <row r="106">
          <cell r="A106" t="str">
            <v>Comm Stocks on Land</v>
          </cell>
          <cell r="B106">
            <v>3007.440000000001</v>
          </cell>
          <cell r="C106">
            <v>2927.1000000000013</v>
          </cell>
          <cell r="D106">
            <v>2856.3800000000015</v>
          </cell>
          <cell r="E106">
            <v>2832.9800000000014</v>
          </cell>
          <cell r="F106">
            <v>2887.5400000000018</v>
          </cell>
          <cell r="G106">
            <v>2844.8400000000015</v>
          </cell>
          <cell r="H106">
            <v>2827.3500000000022</v>
          </cell>
          <cell r="I106">
            <v>2847.9200000000023</v>
          </cell>
          <cell r="J106">
            <v>2821.9200000000023</v>
          </cell>
          <cell r="K106">
            <v>2818.660000000003</v>
          </cell>
          <cell r="L106">
            <v>2748.2600000000029</v>
          </cell>
          <cell r="M106">
            <v>2660.2400000000025</v>
          </cell>
        </row>
        <row r="107">
          <cell r="A107" t="str">
            <v>Days Supply</v>
          </cell>
          <cell r="B107">
            <v>61.428481212503954</v>
          </cell>
          <cell r="C107">
            <v>60.83014492753626</v>
          </cell>
          <cell r="D107">
            <v>59.315294117647063</v>
          </cell>
          <cell r="E107">
            <v>58.464815419797468</v>
          </cell>
          <cell r="F107">
            <v>57.780915287244412</v>
          </cell>
          <cell r="G107">
            <v>57.0068359375</v>
          </cell>
          <cell r="H107">
            <v>55.37856</v>
          </cell>
          <cell r="I107">
            <v>53.887346165982976</v>
          </cell>
          <cell r="J107">
            <v>51.726691042047534</v>
          </cell>
          <cell r="K107">
            <v>50.349802970597175</v>
          </cell>
          <cell r="L107">
            <v>49.36076899969963</v>
          </cell>
          <cell r="M107">
            <v>47.741788321167903</v>
          </cell>
        </row>
        <row r="108">
          <cell r="A108" t="str">
            <v>Stocks Index 89-91=100</v>
          </cell>
          <cell r="B108">
            <v>97.276841019138757</v>
          </cell>
          <cell r="C108">
            <v>94.678211817067364</v>
          </cell>
          <cell r="D108">
            <v>92.390745334985112</v>
          </cell>
          <cell r="E108">
            <v>88.260327746277056</v>
          </cell>
          <cell r="F108">
            <v>89.960122125989201</v>
          </cell>
          <cell r="G108">
            <v>88.629821172658765</v>
          </cell>
          <cell r="H108">
            <v>86.093652939671927</v>
          </cell>
          <cell r="I108">
            <v>86.72001559055316</v>
          </cell>
          <cell r="J108">
            <v>85.928307815982819</v>
          </cell>
          <cell r="K108">
            <v>87.399497058942188</v>
          </cell>
          <cell r="L108">
            <v>85.216571628791144</v>
          </cell>
          <cell r="M108">
            <v>82.487294691832417</v>
          </cell>
        </row>
        <row r="109">
          <cell r="A109" t="str">
            <v>Demand Index 89-91=100</v>
          </cell>
          <cell r="B109">
            <v>99.262536873156336</v>
          </cell>
          <cell r="C109">
            <v>103.53982300884957</v>
          </cell>
          <cell r="D109">
            <v>103.24483775811211</v>
          </cell>
          <cell r="E109">
            <v>102.59146341463415</v>
          </cell>
          <cell r="F109">
            <v>98.628048780487816</v>
          </cell>
          <cell r="G109">
            <v>102.74390243902441</v>
          </cell>
          <cell r="H109">
            <v>101.2121212121212</v>
          </cell>
          <cell r="I109">
            <v>100.15151515151514</v>
          </cell>
          <cell r="J109">
            <v>102.27272727272727</v>
          </cell>
          <cell r="K109">
            <v>98.391812865497059</v>
          </cell>
          <cell r="L109">
            <v>102.63157894736841</v>
          </cell>
          <cell r="M109">
            <v>103.36257309941519</v>
          </cell>
        </row>
        <row r="110">
          <cell r="A110" t="str">
            <v>Stocks/Demand Index</v>
          </cell>
          <cell r="B110">
            <v>97.999551576487491</v>
          </cell>
          <cell r="C110">
            <v>91.441349874603517</v>
          </cell>
          <cell r="D110">
            <v>89.487036195885565</v>
          </cell>
          <cell r="E110">
            <v>86.030869244513738</v>
          </cell>
          <cell r="F110">
            <v>91.211499404403256</v>
          </cell>
          <cell r="G110">
            <v>86.262852654694569</v>
          </cell>
          <cell r="H110">
            <v>85.062591227819567</v>
          </cell>
          <cell r="I110">
            <v>86.588820408116632</v>
          </cell>
          <cell r="J110">
            <v>84.018789864516535</v>
          </cell>
          <cell r="K110">
            <v>88.828017813248834</v>
          </cell>
          <cell r="L110">
            <v>83.031531330617028</v>
          </cell>
          <cell r="M110">
            <v>79.803832488279184</v>
          </cell>
        </row>
        <row r="111">
          <cell r="A111" t="str">
            <v>-</v>
          </cell>
          <cell r="B111" t="str">
            <v>-</v>
          </cell>
          <cell r="C111" t="str">
            <v>-</v>
          </cell>
          <cell r="D111" t="str">
            <v>-</v>
          </cell>
          <cell r="E111" t="str">
            <v>-</v>
          </cell>
          <cell r="F111" t="str">
            <v>-</v>
          </cell>
          <cell r="G111" t="str">
            <v>-</v>
          </cell>
          <cell r="H111" t="str">
            <v>-</v>
          </cell>
          <cell r="I111" t="str">
            <v>-</v>
          </cell>
          <cell r="J111" t="str">
            <v>-</v>
          </cell>
          <cell r="K111" t="str">
            <v>-</v>
          </cell>
          <cell r="L111" t="str">
            <v>-</v>
          </cell>
          <cell r="M111" t="str">
            <v>-</v>
          </cell>
          <cell r="O111" t="str">
            <v>-</v>
          </cell>
          <cell r="P111" t="str">
            <v>-</v>
          </cell>
          <cell r="Q111" t="str">
            <v>-</v>
          </cell>
        </row>
        <row r="112">
          <cell r="A112" t="str">
            <v>Total Stocks</v>
          </cell>
          <cell r="B112">
            <v>5128.8400000000011</v>
          </cell>
          <cell r="C112">
            <v>5070.6000000000013</v>
          </cell>
          <cell r="D112">
            <v>4970.7800000000016</v>
          </cell>
          <cell r="E112">
            <v>4950.9800000000014</v>
          </cell>
          <cell r="F112">
            <v>5005.5400000000018</v>
          </cell>
          <cell r="G112">
            <v>4969.2400000000016</v>
          </cell>
          <cell r="H112">
            <v>4969.550000000002</v>
          </cell>
          <cell r="I112">
            <v>4996.5200000000023</v>
          </cell>
          <cell r="J112">
            <v>4969.8200000000024</v>
          </cell>
          <cell r="K112">
            <v>4977.2600000000029</v>
          </cell>
          <cell r="L112">
            <v>4900.4600000000028</v>
          </cell>
          <cell r="M112">
            <v>4819.2400000000025</v>
          </cell>
        </row>
        <row r="113">
          <cell r="A113" t="str">
            <v>- Gov Strategic</v>
          </cell>
          <cell r="B113">
            <v>1100</v>
          </cell>
          <cell r="C113">
            <v>1100</v>
          </cell>
          <cell r="D113">
            <v>1100</v>
          </cell>
          <cell r="E113">
            <v>1105</v>
          </cell>
          <cell r="F113">
            <v>1105</v>
          </cell>
          <cell r="G113">
            <v>1105</v>
          </cell>
          <cell r="H113">
            <v>1115</v>
          </cell>
          <cell r="I113">
            <v>1115</v>
          </cell>
          <cell r="J113">
            <v>1115</v>
          </cell>
          <cell r="K113">
            <v>1125</v>
          </cell>
          <cell r="L113">
            <v>1125</v>
          </cell>
          <cell r="M113">
            <v>1125</v>
          </cell>
        </row>
        <row r="114">
          <cell r="A114" t="str">
            <v>- Oil Afloat</v>
          </cell>
          <cell r="B114">
            <v>775</v>
          </cell>
          <cell r="C114">
            <v>795</v>
          </cell>
          <cell r="D114">
            <v>775</v>
          </cell>
          <cell r="E114">
            <v>775</v>
          </cell>
          <cell r="F114">
            <v>775</v>
          </cell>
          <cell r="G114">
            <v>780</v>
          </cell>
          <cell r="H114">
            <v>785</v>
          </cell>
          <cell r="I114">
            <v>790</v>
          </cell>
          <cell r="J114">
            <v>790</v>
          </cell>
          <cell r="K114">
            <v>790</v>
          </cell>
          <cell r="L114">
            <v>785</v>
          </cell>
          <cell r="M114">
            <v>785</v>
          </cell>
        </row>
        <row r="115">
          <cell r="A115" t="str">
            <v>- Floating Storage</v>
          </cell>
          <cell r="B115">
            <v>70</v>
          </cell>
          <cell r="C115">
            <v>70</v>
          </cell>
          <cell r="D115">
            <v>70</v>
          </cell>
          <cell r="E115">
            <v>70</v>
          </cell>
          <cell r="F115">
            <v>70</v>
          </cell>
          <cell r="G115">
            <v>70</v>
          </cell>
          <cell r="H115">
            <v>70</v>
          </cell>
          <cell r="I115">
            <v>70</v>
          </cell>
          <cell r="J115">
            <v>70</v>
          </cell>
          <cell r="K115">
            <v>70</v>
          </cell>
          <cell r="L115">
            <v>70</v>
          </cell>
          <cell r="M115">
            <v>70</v>
          </cell>
        </row>
        <row r="116">
          <cell r="A116" t="str">
            <v>- Stocks for Export</v>
          </cell>
          <cell r="B116">
            <v>176.4</v>
          </cell>
          <cell r="C116">
            <v>178.5</v>
          </cell>
          <cell r="D116">
            <v>169.4</v>
          </cell>
          <cell r="E116">
            <v>168</v>
          </cell>
          <cell r="F116">
            <v>168</v>
          </cell>
          <cell r="G116">
            <v>169.4</v>
          </cell>
          <cell r="H116">
            <v>172.20000000000002</v>
          </cell>
          <cell r="I116">
            <v>173.6</v>
          </cell>
          <cell r="J116">
            <v>172.9</v>
          </cell>
          <cell r="K116">
            <v>173.6</v>
          </cell>
          <cell r="L116">
            <v>172.20000000000002</v>
          </cell>
          <cell r="M116">
            <v>179</v>
          </cell>
        </row>
        <row r="117">
          <cell r="A117" t="str">
            <v>= Comm Stocks on Land</v>
          </cell>
          <cell r="B117">
            <v>3007.440000000001</v>
          </cell>
          <cell r="C117">
            <v>2927.1000000000013</v>
          </cell>
          <cell r="D117">
            <v>2856.3800000000015</v>
          </cell>
          <cell r="E117">
            <v>2832.9800000000014</v>
          </cell>
          <cell r="F117">
            <v>2887.5400000000018</v>
          </cell>
          <cell r="G117">
            <v>2844.8400000000015</v>
          </cell>
          <cell r="H117">
            <v>2827.3500000000022</v>
          </cell>
          <cell r="I117">
            <v>2847.9200000000023</v>
          </cell>
          <cell r="J117">
            <v>2821.9200000000023</v>
          </cell>
          <cell r="K117">
            <v>2818.660000000003</v>
          </cell>
          <cell r="L117">
            <v>2748.2600000000029</v>
          </cell>
          <cell r="M117">
            <v>2660.2400000000025</v>
          </cell>
        </row>
        <row r="121">
          <cell r="A121">
            <v>36850.517349189817</v>
          </cell>
          <cell r="B121" t="str">
            <v>Jan</v>
          </cell>
          <cell r="C121" t="str">
            <v>Feb</v>
          </cell>
          <cell r="D121" t="str">
            <v>Mar</v>
          </cell>
          <cell r="E121" t="str">
            <v>Apr</v>
          </cell>
          <cell r="F121" t="str">
            <v>May</v>
          </cell>
          <cell r="G121" t="str">
            <v>Jun</v>
          </cell>
          <cell r="H121" t="str">
            <v>Jul</v>
          </cell>
          <cell r="I121" t="str">
            <v>Aug</v>
          </cell>
          <cell r="J121" t="str">
            <v>Sep</v>
          </cell>
          <cell r="K121" t="str">
            <v>Oct</v>
          </cell>
          <cell r="L121" t="str">
            <v>Nov</v>
          </cell>
          <cell r="M121" t="str">
            <v>Dec</v>
          </cell>
          <cell r="O121" t="str">
            <v>QI</v>
          </cell>
          <cell r="P121" t="str">
            <v>QII</v>
          </cell>
          <cell r="Q121" t="str">
            <v>QIII</v>
          </cell>
        </row>
        <row r="122">
          <cell r="A122" t="str">
            <v>1994</v>
          </cell>
        </row>
        <row r="123">
          <cell r="A123" t="str">
            <v>Oil Consumption</v>
          </cell>
          <cell r="B123">
            <v>69.8</v>
          </cell>
          <cell r="C123">
            <v>71.7</v>
          </cell>
          <cell r="D123">
            <v>70.099999999999994</v>
          </cell>
          <cell r="E123">
            <v>68</v>
          </cell>
          <cell r="F123">
            <v>66.2</v>
          </cell>
          <cell r="G123">
            <v>68.099999999999994</v>
          </cell>
          <cell r="H123">
            <v>67.3</v>
          </cell>
          <cell r="I123">
            <v>68.099999999999994</v>
          </cell>
          <cell r="J123">
            <v>68.5</v>
          </cell>
          <cell r="K123">
            <v>68.8</v>
          </cell>
          <cell r="L123">
            <v>70.3</v>
          </cell>
          <cell r="M123">
            <v>72</v>
          </cell>
          <cell r="O123">
            <v>70.5</v>
          </cell>
          <cell r="P123">
            <v>67.419780219780222</v>
          </cell>
          <cell r="Q123">
            <v>67.960869565217394</v>
          </cell>
        </row>
        <row r="124">
          <cell r="A124" t="str">
            <v>Consumption % Change</v>
          </cell>
          <cell r="B124">
            <v>3.7147102526003062E-2</v>
          </cell>
          <cell r="C124">
            <v>2.1367521367521292E-2</v>
          </cell>
          <cell r="D124">
            <v>1.4285714285713347E-3</v>
          </cell>
          <cell r="E124">
            <v>1.0401188707280795E-2</v>
          </cell>
          <cell r="F124">
            <v>2.3183925811437467E-2</v>
          </cell>
          <cell r="G124">
            <v>1.0385756676557722E-2</v>
          </cell>
          <cell r="H124">
            <v>7.4850299401196807E-3</v>
          </cell>
          <cell r="I124">
            <v>3.0257186081694476E-2</v>
          </cell>
          <cell r="J124">
            <v>1.4814814814814836E-2</v>
          </cell>
          <cell r="K124">
            <v>2.2288261515601704E-2</v>
          </cell>
          <cell r="L124">
            <v>1.4245014245013454E-3</v>
          </cell>
          <cell r="M124">
            <v>1.8387553041018245E-2</v>
          </cell>
          <cell r="O124">
            <v>2.0260492040521161E-2</v>
          </cell>
          <cell r="P124">
            <v>1.4636082491276348E-2</v>
          </cell>
          <cell r="Q124">
            <v>1.7494182167326011E-2</v>
          </cell>
        </row>
        <row r="125">
          <cell r="A125" t="str">
            <v>OPEC Crude Oil Output</v>
          </cell>
          <cell r="B125">
            <v>24.65</v>
          </cell>
          <cell r="C125">
            <v>24.66</v>
          </cell>
          <cell r="D125">
            <v>24.9</v>
          </cell>
          <cell r="E125">
            <v>24.5</v>
          </cell>
          <cell r="F125">
            <v>24.7</v>
          </cell>
          <cell r="G125">
            <v>24.9</v>
          </cell>
          <cell r="H125">
            <v>24.59</v>
          </cell>
          <cell r="I125">
            <v>24.35</v>
          </cell>
          <cell r="J125">
            <v>24.68</v>
          </cell>
          <cell r="K125">
            <v>24.7</v>
          </cell>
          <cell r="L125">
            <v>24.7</v>
          </cell>
          <cell r="M125">
            <v>24.9</v>
          </cell>
          <cell r="O125">
            <v>24.7</v>
          </cell>
          <cell r="P125">
            <v>24.7</v>
          </cell>
          <cell r="Q125">
            <v>24.5</v>
          </cell>
        </row>
        <row r="126">
          <cell r="A126" t="str">
            <v>Other Supplies</v>
          </cell>
          <cell r="B126">
            <v>43.58</v>
          </cell>
          <cell r="C126">
            <v>43.3</v>
          </cell>
          <cell r="D126">
            <v>43.26</v>
          </cell>
          <cell r="E126">
            <v>42.98</v>
          </cell>
          <cell r="F126">
            <v>43.25</v>
          </cell>
          <cell r="G126">
            <v>43.36</v>
          </cell>
          <cell r="H126">
            <v>43.53</v>
          </cell>
          <cell r="I126">
            <v>42.88</v>
          </cell>
          <cell r="J126">
            <v>43.71</v>
          </cell>
          <cell r="K126">
            <v>44.01</v>
          </cell>
          <cell r="L126">
            <v>44.38</v>
          </cell>
          <cell r="M126">
            <v>44.54</v>
          </cell>
          <cell r="O126">
            <v>43.4</v>
          </cell>
          <cell r="P126">
            <v>43.2</v>
          </cell>
          <cell r="Q126">
            <v>43.4</v>
          </cell>
        </row>
        <row r="127">
          <cell r="A127" t="str">
            <v>Total Oil Supplies</v>
          </cell>
          <cell r="B127">
            <v>68.22999999999999</v>
          </cell>
          <cell r="C127">
            <v>67.959999999999994</v>
          </cell>
          <cell r="D127">
            <v>68.16</v>
          </cell>
          <cell r="E127">
            <v>67.47999999999999</v>
          </cell>
          <cell r="F127">
            <v>67.95</v>
          </cell>
          <cell r="G127">
            <v>68.259999999999991</v>
          </cell>
          <cell r="H127">
            <v>68.12</v>
          </cell>
          <cell r="I127">
            <v>67.23</v>
          </cell>
          <cell r="J127">
            <v>68.39</v>
          </cell>
          <cell r="K127">
            <v>68.709999999999994</v>
          </cell>
          <cell r="L127">
            <v>69.08</v>
          </cell>
          <cell r="M127">
            <v>69.44</v>
          </cell>
          <cell r="O127">
            <v>68.099999999999994</v>
          </cell>
          <cell r="P127">
            <v>67.900000000000006</v>
          </cell>
          <cell r="Q127">
            <v>67.900000000000006</v>
          </cell>
        </row>
        <row r="129">
          <cell r="A129" t="str">
            <v>Stock change</v>
          </cell>
          <cell r="B129">
            <v>-1.5700000000000074</v>
          </cell>
          <cell r="C129">
            <v>-3.7400000000000091</v>
          </cell>
          <cell r="D129">
            <v>-1.9399999999999977</v>
          </cell>
          <cell r="E129">
            <v>-0.52000000000001023</v>
          </cell>
          <cell r="F129">
            <v>1.75</v>
          </cell>
          <cell r="G129">
            <v>0.15999999999999659</v>
          </cell>
          <cell r="H129">
            <v>0.82000000000000739</v>
          </cell>
          <cell r="I129">
            <v>-0.86999999999999034</v>
          </cell>
          <cell r="J129">
            <v>-0.10999999999999943</v>
          </cell>
          <cell r="K129">
            <v>-9.0000000000003411E-2</v>
          </cell>
          <cell r="L129">
            <v>-1.2199999999999989</v>
          </cell>
          <cell r="M129">
            <v>-2.5600000000000023</v>
          </cell>
          <cell r="O129">
            <v>-2.4000000000000057</v>
          </cell>
          <cell r="P129">
            <v>0.48021978021978384</v>
          </cell>
          <cell r="Q129">
            <v>-6.0869565217387844E-2</v>
          </cell>
        </row>
        <row r="131">
          <cell r="A131" t="str">
            <v>Comm Stocks on Land</v>
          </cell>
          <cell r="B131">
            <v>2608.0200000000023</v>
          </cell>
          <cell r="C131">
            <v>2508.2300000000023</v>
          </cell>
          <cell r="D131">
            <v>2441.4100000000017</v>
          </cell>
          <cell r="E131">
            <v>2438.6100000000015</v>
          </cell>
          <cell r="F131">
            <v>2491.4600000000014</v>
          </cell>
          <cell r="G131">
            <v>2489.8600000000015</v>
          </cell>
          <cell r="H131">
            <v>2522.4500000000016</v>
          </cell>
          <cell r="I131">
            <v>2497.1600000000026</v>
          </cell>
          <cell r="J131">
            <v>2491.550000000002</v>
          </cell>
          <cell r="K131">
            <v>2478.6200000000022</v>
          </cell>
          <cell r="L131">
            <v>2436.0200000000018</v>
          </cell>
          <cell r="M131">
            <v>2349.260000000002</v>
          </cell>
        </row>
        <row r="132">
          <cell r="A132" t="str">
            <v>Days Supply</v>
          </cell>
          <cell r="B132">
            <v>61.428481212503954</v>
          </cell>
          <cell r="C132">
            <v>60.83014492753626</v>
          </cell>
          <cell r="D132">
            <v>59.315294117647063</v>
          </cell>
          <cell r="E132">
            <v>58.464815419797468</v>
          </cell>
          <cell r="F132">
            <v>57.780915287244412</v>
          </cell>
          <cell r="G132">
            <v>57.0068359375</v>
          </cell>
          <cell r="H132">
            <v>55.37856</v>
          </cell>
          <cell r="I132">
            <v>53.887346165982976</v>
          </cell>
          <cell r="J132">
            <v>51.726691042047534</v>
          </cell>
          <cell r="K132">
            <v>50.349802970597175</v>
          </cell>
          <cell r="L132">
            <v>49.36076899969963</v>
          </cell>
          <cell r="M132">
            <v>47.741788321167903</v>
          </cell>
        </row>
        <row r="133">
          <cell r="A133" t="str">
            <v>Stocks Index 89-91=100</v>
          </cell>
          <cell r="B133">
            <v>84.357442514143059</v>
          </cell>
          <cell r="C133">
            <v>81.129695338704863</v>
          </cell>
          <cell r="D133">
            <v>78.968375905266825</v>
          </cell>
          <cell r="E133">
            <v>75.973892454358563</v>
          </cell>
          <cell r="F133">
            <v>77.620412486759321</v>
          </cell>
          <cell r="G133">
            <v>77.570565144245776</v>
          </cell>
          <cell r="H133">
            <v>76.8093567678835</v>
          </cell>
          <cell r="I133">
            <v>76.039268705618753</v>
          </cell>
          <cell r="J133">
            <v>75.868442528105675</v>
          </cell>
          <cell r="K133">
            <v>76.855719171604676</v>
          </cell>
          <cell r="L133">
            <v>75.534801226655318</v>
          </cell>
          <cell r="M133">
            <v>72.844593693702137</v>
          </cell>
        </row>
        <row r="134">
          <cell r="A134" t="str">
            <v>Demand Index 89-91=100</v>
          </cell>
          <cell r="B134">
            <v>102.94985250737463</v>
          </cell>
          <cell r="C134">
            <v>105.75221238938053</v>
          </cell>
          <cell r="D134">
            <v>103.39233038348081</v>
          </cell>
          <cell r="E134">
            <v>103.65853658536585</v>
          </cell>
          <cell r="F134">
            <v>100.91463414634147</v>
          </cell>
          <cell r="G134">
            <v>103.8109756097561</v>
          </cell>
          <cell r="H134">
            <v>101.96969696969695</v>
          </cell>
          <cell r="I134">
            <v>103.18181818181817</v>
          </cell>
          <cell r="J134">
            <v>103.78787878787878</v>
          </cell>
          <cell r="K134">
            <v>100.58479532163742</v>
          </cell>
          <cell r="L134">
            <v>102.77777777777777</v>
          </cell>
          <cell r="M134">
            <v>105.26315789473684</v>
          </cell>
        </row>
        <row r="135">
          <cell r="A135" t="str">
            <v>Stocks/Demand Index</v>
          </cell>
          <cell r="B135">
            <v>81.94032381746274</v>
          </cell>
          <cell r="C135">
            <v>76.716783039946861</v>
          </cell>
          <cell r="D135">
            <v>76.377402088118288</v>
          </cell>
          <cell r="E135">
            <v>73.292460955969446</v>
          </cell>
          <cell r="F135">
            <v>76.916904216486571</v>
          </cell>
          <cell r="G135">
            <v>74.722893883443803</v>
          </cell>
          <cell r="H135">
            <v>75.325669341460795</v>
          </cell>
          <cell r="I135">
            <v>73.694445441568845</v>
          </cell>
          <cell r="J135">
            <v>73.099521267955836</v>
          </cell>
          <cell r="K135">
            <v>76.408883595025586</v>
          </cell>
          <cell r="L135">
            <v>73.493320112421401</v>
          </cell>
          <cell r="M135">
            <v>69.202364009017032</v>
          </cell>
        </row>
        <row r="137">
          <cell r="A137" t="str">
            <v>Total Stocks</v>
          </cell>
          <cell r="B137">
            <v>4770.5700000000024</v>
          </cell>
          <cell r="C137">
            <v>4665.8500000000022</v>
          </cell>
          <cell r="D137">
            <v>4605.7100000000019</v>
          </cell>
          <cell r="E137">
            <v>4590.1100000000015</v>
          </cell>
          <cell r="F137">
            <v>4644.3600000000015</v>
          </cell>
          <cell r="G137">
            <v>4649.1600000000017</v>
          </cell>
          <cell r="H137">
            <v>4674.5800000000017</v>
          </cell>
          <cell r="I137">
            <v>4647.6100000000024</v>
          </cell>
          <cell r="J137">
            <v>4644.3100000000022</v>
          </cell>
          <cell r="K137">
            <v>4641.5200000000023</v>
          </cell>
          <cell r="L137">
            <v>4604.9200000000019</v>
          </cell>
          <cell r="M137">
            <v>4525.5600000000022</v>
          </cell>
        </row>
        <row r="138">
          <cell r="A138" t="str">
            <v>- Gov Strategic</v>
          </cell>
          <cell r="B138">
            <v>1140</v>
          </cell>
          <cell r="C138">
            <v>1140</v>
          </cell>
          <cell r="D138">
            <v>1140</v>
          </cell>
          <cell r="E138">
            <v>1140</v>
          </cell>
          <cell r="F138">
            <v>1140</v>
          </cell>
          <cell r="G138">
            <v>1140</v>
          </cell>
          <cell r="H138">
            <v>1140</v>
          </cell>
          <cell r="I138">
            <v>1140</v>
          </cell>
          <cell r="J138">
            <v>1140</v>
          </cell>
          <cell r="K138">
            <v>1150</v>
          </cell>
          <cell r="L138">
            <v>1150</v>
          </cell>
          <cell r="M138">
            <v>1150</v>
          </cell>
        </row>
        <row r="139">
          <cell r="A139" t="str">
            <v>- Oil Afloat</v>
          </cell>
          <cell r="B139">
            <v>780</v>
          </cell>
          <cell r="C139">
            <v>775</v>
          </cell>
          <cell r="D139">
            <v>780</v>
          </cell>
          <cell r="E139">
            <v>770</v>
          </cell>
          <cell r="F139">
            <v>770</v>
          </cell>
          <cell r="G139">
            <v>775</v>
          </cell>
          <cell r="H139">
            <v>770</v>
          </cell>
          <cell r="I139">
            <v>770</v>
          </cell>
          <cell r="J139">
            <v>770</v>
          </cell>
          <cell r="K139">
            <v>770</v>
          </cell>
          <cell r="L139">
            <v>770</v>
          </cell>
          <cell r="M139">
            <v>770</v>
          </cell>
        </row>
        <row r="140">
          <cell r="A140" t="str">
            <v>- Floating Storage</v>
          </cell>
          <cell r="B140">
            <v>70</v>
          </cell>
          <cell r="C140">
            <v>70</v>
          </cell>
          <cell r="D140">
            <v>70</v>
          </cell>
          <cell r="E140">
            <v>70</v>
          </cell>
          <cell r="F140">
            <v>70</v>
          </cell>
          <cell r="G140">
            <v>70</v>
          </cell>
          <cell r="H140">
            <v>70</v>
          </cell>
          <cell r="I140">
            <v>70</v>
          </cell>
          <cell r="J140">
            <v>70</v>
          </cell>
          <cell r="K140">
            <v>70</v>
          </cell>
          <cell r="L140">
            <v>70</v>
          </cell>
          <cell r="M140">
            <v>70</v>
          </cell>
        </row>
        <row r="141">
          <cell r="A141" t="str">
            <v>- Stocks for Export</v>
          </cell>
          <cell r="B141">
            <v>172.54999999999998</v>
          </cell>
          <cell r="C141">
            <v>172.62</v>
          </cell>
          <cell r="D141">
            <v>174.29999999999998</v>
          </cell>
          <cell r="E141">
            <v>171.5</v>
          </cell>
          <cell r="F141">
            <v>172.9</v>
          </cell>
          <cell r="G141">
            <v>174.29999999999998</v>
          </cell>
          <cell r="H141">
            <v>172.13</v>
          </cell>
          <cell r="I141">
            <v>170.45000000000002</v>
          </cell>
          <cell r="J141">
            <v>172.76</v>
          </cell>
          <cell r="K141">
            <v>172.9</v>
          </cell>
          <cell r="L141">
            <v>178.9</v>
          </cell>
          <cell r="M141">
            <v>186.29999999999998</v>
          </cell>
        </row>
        <row r="142">
          <cell r="A142" t="str">
            <v>= Comm Stocks on Land</v>
          </cell>
          <cell r="B142">
            <v>2608.0200000000023</v>
          </cell>
          <cell r="C142">
            <v>2508.2300000000023</v>
          </cell>
          <cell r="D142">
            <v>2441.4100000000017</v>
          </cell>
          <cell r="E142">
            <v>2438.6100000000015</v>
          </cell>
          <cell r="F142">
            <v>2491.4600000000014</v>
          </cell>
          <cell r="G142">
            <v>2489.8600000000015</v>
          </cell>
          <cell r="H142">
            <v>2522.4500000000016</v>
          </cell>
          <cell r="I142">
            <v>2497.1600000000026</v>
          </cell>
          <cell r="J142">
            <v>2491.550000000002</v>
          </cell>
          <cell r="K142">
            <v>2478.6200000000022</v>
          </cell>
          <cell r="L142">
            <v>2436.0200000000018</v>
          </cell>
          <cell r="M142">
            <v>2349.260000000002</v>
          </cell>
        </row>
        <row r="146">
          <cell r="A146">
            <v>36850.517349189817</v>
          </cell>
          <cell r="B146" t="str">
            <v>Jan</v>
          </cell>
          <cell r="C146" t="str">
            <v>Feb</v>
          </cell>
          <cell r="D146" t="str">
            <v>Mar</v>
          </cell>
          <cell r="E146" t="str">
            <v>Apr</v>
          </cell>
          <cell r="F146" t="str">
            <v>May</v>
          </cell>
          <cell r="G146" t="str">
            <v>Jun</v>
          </cell>
          <cell r="H146" t="str">
            <v>Jul</v>
          </cell>
          <cell r="I146" t="str">
            <v>Aug</v>
          </cell>
          <cell r="J146" t="str">
            <v>Sep</v>
          </cell>
          <cell r="K146" t="str">
            <v>Oct</v>
          </cell>
          <cell r="L146" t="str">
            <v>Nov</v>
          </cell>
          <cell r="M146" t="str">
            <v>Dec</v>
          </cell>
          <cell r="O146" t="str">
            <v>QI</v>
          </cell>
          <cell r="P146" t="str">
            <v>QII</v>
          </cell>
          <cell r="Q146" t="str">
            <v>QIII</v>
          </cell>
        </row>
        <row r="147">
          <cell r="A147" t="str">
            <v>1995</v>
          </cell>
        </row>
        <row r="148">
          <cell r="A148" t="str">
            <v>Oil Consumption</v>
          </cell>
          <cell r="B148">
            <v>70.2</v>
          </cell>
          <cell r="C148">
            <v>72.790000000000006</v>
          </cell>
          <cell r="D148">
            <v>71.53</v>
          </cell>
          <cell r="E148">
            <v>68.37</v>
          </cell>
          <cell r="F148">
            <v>67.77</v>
          </cell>
          <cell r="G148">
            <v>69.19</v>
          </cell>
          <cell r="H148">
            <v>67.599999999999994</v>
          </cell>
          <cell r="I148">
            <v>69.59</v>
          </cell>
          <cell r="J148">
            <v>69.84</v>
          </cell>
          <cell r="K148">
            <v>70.239999999999995</v>
          </cell>
          <cell r="L148">
            <v>72.52</v>
          </cell>
          <cell r="M148">
            <v>73.98</v>
          </cell>
          <cell r="O148">
            <v>71.463888888888889</v>
          </cell>
          <cell r="P148">
            <v>68.400000000000006</v>
          </cell>
          <cell r="Q148">
            <v>69.000978260869573</v>
          </cell>
        </row>
        <row r="149">
          <cell r="A149" t="str">
            <v>Consumption % Change</v>
          </cell>
          <cell r="B149">
            <v>5.7306590257879542E-3</v>
          </cell>
          <cell r="C149">
            <v>1.5202231520223153E-2</v>
          </cell>
          <cell r="D149">
            <v>2.0399429386590784E-2</v>
          </cell>
          <cell r="E149">
            <v>5.4411764705883936E-3</v>
          </cell>
          <cell r="F149">
            <v>2.3716012084592064E-2</v>
          </cell>
          <cell r="G149">
            <v>1.6005873715124963E-2</v>
          </cell>
          <cell r="H149">
            <v>4.4576523031203408E-3</v>
          </cell>
          <cell r="I149">
            <v>2.1879588839941455E-2</v>
          </cell>
          <cell r="J149">
            <v>1.9562043795620543E-2</v>
          </cell>
          <cell r="K149">
            <v>2.0930232558139528E-2</v>
          </cell>
          <cell r="L149">
            <v>3.1578947368420929E-2</v>
          </cell>
          <cell r="M149">
            <v>2.750000000000008E-2</v>
          </cell>
          <cell r="O149">
            <v>1.3672182821119039E-2</v>
          </cell>
          <cell r="P149">
            <v>1.4539053331594776E-2</v>
          </cell>
          <cell r="Q149">
            <v>1.5304523063143893E-2</v>
          </cell>
        </row>
        <row r="150">
          <cell r="A150" t="str">
            <v>OPEC Crude Oil Output</v>
          </cell>
          <cell r="B150">
            <v>24.46</v>
          </cell>
          <cell r="C150">
            <v>24.86</v>
          </cell>
          <cell r="D150">
            <v>24.48</v>
          </cell>
          <cell r="E150">
            <v>24.37</v>
          </cell>
          <cell r="F150">
            <v>24.79</v>
          </cell>
          <cell r="G150">
            <v>24.69</v>
          </cell>
          <cell r="H150">
            <v>25</v>
          </cell>
          <cell r="I150">
            <v>25.35</v>
          </cell>
          <cell r="J150">
            <v>25.13</v>
          </cell>
          <cell r="K150">
            <v>25.22</v>
          </cell>
          <cell r="L150">
            <v>25.1</v>
          </cell>
          <cell r="M150">
            <v>24.94</v>
          </cell>
          <cell r="O150">
            <v>24.6</v>
          </cell>
          <cell r="P150">
            <v>24.62</v>
          </cell>
          <cell r="Q150">
            <v>25.16</v>
          </cell>
        </row>
        <row r="151">
          <cell r="A151" t="str">
            <v>Other Supplies</v>
          </cell>
          <cell r="B151">
            <v>44.940000000000005</v>
          </cell>
          <cell r="C151">
            <v>45.180000000000007</v>
          </cell>
          <cell r="D151">
            <v>44.86</v>
          </cell>
          <cell r="E151">
            <v>44.86999999999999</v>
          </cell>
          <cell r="F151">
            <v>44.43</v>
          </cell>
          <cell r="G151">
            <v>44.17</v>
          </cell>
          <cell r="H151">
            <v>45.19</v>
          </cell>
          <cell r="I151">
            <v>44.9</v>
          </cell>
          <cell r="J151">
            <v>45.250000000000014</v>
          </cell>
          <cell r="K151">
            <v>44.77000000000001</v>
          </cell>
          <cell r="L151">
            <v>45.37</v>
          </cell>
          <cell r="M151">
            <v>45.650000000000006</v>
          </cell>
          <cell r="O151">
            <v>44.99</v>
          </cell>
          <cell r="P151">
            <v>44.489999999999995</v>
          </cell>
          <cell r="Q151">
            <v>45.11</v>
          </cell>
        </row>
        <row r="152">
          <cell r="A152" t="str">
            <v>Total Oil Supplies</v>
          </cell>
          <cell r="B152">
            <v>69.400000000000006</v>
          </cell>
          <cell r="C152">
            <v>70.040000000000006</v>
          </cell>
          <cell r="D152">
            <v>69.34</v>
          </cell>
          <cell r="E152">
            <v>69.239999999999995</v>
          </cell>
          <cell r="F152">
            <v>69.22</v>
          </cell>
          <cell r="G152">
            <v>68.86</v>
          </cell>
          <cell r="H152">
            <v>70.19</v>
          </cell>
          <cell r="I152">
            <v>70.25</v>
          </cell>
          <cell r="J152">
            <v>70.38000000000001</v>
          </cell>
          <cell r="K152">
            <v>69.990000000000009</v>
          </cell>
          <cell r="L152">
            <v>70.47</v>
          </cell>
          <cell r="M152">
            <v>70.59</v>
          </cell>
          <cell r="O152">
            <v>69.59</v>
          </cell>
          <cell r="P152">
            <v>69.11</v>
          </cell>
          <cell r="Q152">
            <v>70.27</v>
          </cell>
        </row>
        <row r="154">
          <cell r="A154" t="str">
            <v>Stock change</v>
          </cell>
          <cell r="B154">
            <v>-0.79999999999999716</v>
          </cell>
          <cell r="C154">
            <v>-2.75</v>
          </cell>
          <cell r="D154">
            <v>-2.1899999999999977</v>
          </cell>
          <cell r="E154">
            <v>0.86999999999999034</v>
          </cell>
          <cell r="F154">
            <v>1.4500000000000028</v>
          </cell>
          <cell r="G154">
            <v>-0.32999999999999829</v>
          </cell>
          <cell r="H154">
            <v>2.5900000000000034</v>
          </cell>
          <cell r="I154">
            <v>0.65999999999999659</v>
          </cell>
          <cell r="J154">
            <v>0.54000000000000625</v>
          </cell>
          <cell r="K154">
            <v>-0.24999999999998579</v>
          </cell>
          <cell r="L154">
            <v>-2.0499999999999972</v>
          </cell>
          <cell r="M154">
            <v>-3.3900000000000006</v>
          </cell>
          <cell r="O154">
            <v>-1.8738888888888852</v>
          </cell>
          <cell r="P154">
            <v>0.70999999999999375</v>
          </cell>
          <cell r="Q154">
            <v>1.269021739130423</v>
          </cell>
        </row>
        <row r="156">
          <cell r="A156" t="str">
            <v>Comm Stocks on Land</v>
          </cell>
          <cell r="B156">
            <v>2324.5400000000022</v>
          </cell>
          <cell r="C156">
            <v>2239.7400000000021</v>
          </cell>
          <cell r="D156">
            <v>2174.5100000000016</v>
          </cell>
          <cell r="E156">
            <v>2196.380000000001</v>
          </cell>
          <cell r="F156">
            <v>2233.3900000000008</v>
          </cell>
          <cell r="G156">
            <v>2229.1900000000014</v>
          </cell>
          <cell r="H156">
            <v>2297.3100000000013</v>
          </cell>
          <cell r="I156">
            <v>2310.3200000000015</v>
          </cell>
          <cell r="J156">
            <v>2318.0600000000013</v>
          </cell>
          <cell r="K156">
            <v>2324.6800000000012</v>
          </cell>
          <cell r="L156">
            <v>2264.0200000000013</v>
          </cell>
          <cell r="M156">
            <v>2160.0500000000011</v>
          </cell>
        </row>
        <row r="157">
          <cell r="A157" t="str">
            <v>Days Supply</v>
          </cell>
          <cell r="B157">
            <v>24.536023525567732</v>
          </cell>
          <cell r="C157">
            <v>23.419846050870152</v>
          </cell>
          <cell r="D157">
            <v>22.464358108108097</v>
          </cell>
          <cell r="E157">
            <v>22.721466854724948</v>
          </cell>
          <cell r="F157">
            <v>22.935273092818033</v>
          </cell>
          <cell r="G157">
            <v>22.558096828046729</v>
          </cell>
          <cell r="H157">
            <v>22.9287837094111</v>
          </cell>
          <cell r="I157">
            <v>22.352497694852726</v>
          </cell>
          <cell r="J157">
            <v>21.949599999999982</v>
          </cell>
          <cell r="K157">
            <v>21.957334611697</v>
          </cell>
          <cell r="L157">
            <v>21.225985354296771</v>
          </cell>
          <cell r="M157">
            <v>20.111475409836046</v>
          </cell>
        </row>
        <row r="158">
          <cell r="A158" t="str">
            <v>Stocks Index 89-91=100</v>
          </cell>
          <cell r="B158">
            <v>75.188169347561029</v>
          </cell>
          <cell r="C158">
            <v>72.445279674475955</v>
          </cell>
          <cell r="D158">
            <v>70.335389422408255</v>
          </cell>
          <cell r="E158">
            <v>68.427316343697441</v>
          </cell>
          <cell r="F158">
            <v>69.580347685214036</v>
          </cell>
          <cell r="G158">
            <v>69.449498411115982</v>
          </cell>
          <cell r="H158">
            <v>69.953776446084731</v>
          </cell>
          <cell r="I158">
            <v>70.349934836360134</v>
          </cell>
          <cell r="J158">
            <v>70.585620150789907</v>
          </cell>
          <cell r="K158">
            <v>72.082430240959042</v>
          </cell>
          <cell r="L158">
            <v>70.201517505263567</v>
          </cell>
          <cell r="M158">
            <v>66.977671525536238</v>
          </cell>
        </row>
        <row r="159">
          <cell r="A159" t="str">
            <v>Demand Index 89-91=100</v>
          </cell>
          <cell r="B159">
            <v>103.53982300884957</v>
          </cell>
          <cell r="C159">
            <v>107.35988200589972</v>
          </cell>
          <cell r="D159">
            <v>105.50147492625371</v>
          </cell>
          <cell r="E159">
            <v>104.22256097560978</v>
          </cell>
          <cell r="F159">
            <v>103.3079268292683</v>
          </cell>
          <cell r="G159">
            <v>105.47256097560975</v>
          </cell>
          <cell r="H159">
            <v>102.42424242424242</v>
          </cell>
          <cell r="I159">
            <v>105.43939393939394</v>
          </cell>
          <cell r="J159">
            <v>105.81818181818183</v>
          </cell>
          <cell r="K159">
            <v>102.69005847953214</v>
          </cell>
          <cell r="L159">
            <v>106.02339181286548</v>
          </cell>
          <cell r="M159">
            <v>108.1578947368421</v>
          </cell>
        </row>
        <row r="160">
          <cell r="A160" t="str">
            <v>Stocks/Demand Index</v>
          </cell>
          <cell r="B160">
            <v>72.617633643370908</v>
          </cell>
          <cell r="C160">
            <v>67.478911415434382</v>
          </cell>
          <cell r="D160">
            <v>66.667683529138515</v>
          </cell>
          <cell r="E160">
            <v>65.654994180876855</v>
          </cell>
          <cell r="F160">
            <v>67.352380229453161</v>
          </cell>
          <cell r="G160">
            <v>65.846034047827843</v>
          </cell>
          <cell r="H160">
            <v>68.298065760970303</v>
          </cell>
          <cell r="I160">
            <v>66.720731415429938</v>
          </cell>
          <cell r="J160">
            <v>66.704623853839252</v>
          </cell>
          <cell r="K160">
            <v>70.194166123029618</v>
          </cell>
          <cell r="L160">
            <v>66.213234933260196</v>
          </cell>
          <cell r="M160">
            <v>61.925827687843729</v>
          </cell>
        </row>
        <row r="162">
          <cell r="A162" t="str">
            <v>Total Stocks</v>
          </cell>
          <cell r="B162">
            <v>4500.760000000002</v>
          </cell>
          <cell r="C162">
            <v>4423.760000000002</v>
          </cell>
          <cell r="D162">
            <v>4355.8700000000017</v>
          </cell>
          <cell r="E162">
            <v>4381.9700000000012</v>
          </cell>
          <cell r="F162">
            <v>4426.920000000001</v>
          </cell>
          <cell r="G162">
            <v>4417.0200000000013</v>
          </cell>
          <cell r="H162">
            <v>4497.3100000000013</v>
          </cell>
          <cell r="I162">
            <v>4517.7700000000013</v>
          </cell>
          <cell r="J162">
            <v>4533.9700000000012</v>
          </cell>
          <cell r="K162">
            <v>4526.2200000000012</v>
          </cell>
          <cell r="L162">
            <v>4464.7200000000012</v>
          </cell>
          <cell r="M162">
            <v>4359.630000000001</v>
          </cell>
        </row>
        <row r="163">
          <cell r="A163" t="str">
            <v>- Gov Strategic</v>
          </cell>
          <cell r="B163">
            <v>1155</v>
          </cell>
          <cell r="C163">
            <v>1155</v>
          </cell>
          <cell r="D163">
            <v>1155</v>
          </cell>
          <cell r="E163">
            <v>1160</v>
          </cell>
          <cell r="F163">
            <v>1160</v>
          </cell>
          <cell r="G163">
            <v>1160</v>
          </cell>
          <cell r="H163">
            <v>1165</v>
          </cell>
          <cell r="I163">
            <v>1165</v>
          </cell>
          <cell r="J163">
            <v>1165</v>
          </cell>
          <cell r="K163">
            <v>1165</v>
          </cell>
          <cell r="L163">
            <v>1165</v>
          </cell>
          <cell r="M163">
            <v>1165</v>
          </cell>
        </row>
        <row r="164">
          <cell r="A164" t="str">
            <v>- Oil Afloat</v>
          </cell>
          <cell r="B164">
            <v>780</v>
          </cell>
          <cell r="C164">
            <v>785</v>
          </cell>
          <cell r="D164">
            <v>785</v>
          </cell>
          <cell r="E164">
            <v>785</v>
          </cell>
          <cell r="F164">
            <v>790</v>
          </cell>
          <cell r="G164">
            <v>785</v>
          </cell>
          <cell r="H164">
            <v>790</v>
          </cell>
          <cell r="I164">
            <v>795</v>
          </cell>
          <cell r="J164">
            <v>805</v>
          </cell>
          <cell r="K164">
            <v>790</v>
          </cell>
          <cell r="L164">
            <v>790</v>
          </cell>
          <cell r="M164">
            <v>790</v>
          </cell>
        </row>
        <row r="165">
          <cell r="A165" t="str">
            <v>- Floating Storage</v>
          </cell>
          <cell r="B165">
            <v>70</v>
          </cell>
          <cell r="C165">
            <v>70</v>
          </cell>
          <cell r="D165">
            <v>70</v>
          </cell>
          <cell r="E165">
            <v>70</v>
          </cell>
          <cell r="F165">
            <v>70</v>
          </cell>
          <cell r="G165">
            <v>70</v>
          </cell>
          <cell r="H165">
            <v>70</v>
          </cell>
          <cell r="I165">
            <v>70</v>
          </cell>
          <cell r="J165">
            <v>70</v>
          </cell>
          <cell r="K165">
            <v>70</v>
          </cell>
          <cell r="L165">
            <v>70</v>
          </cell>
          <cell r="M165">
            <v>70</v>
          </cell>
        </row>
        <row r="166">
          <cell r="A166" t="str">
            <v>- Stocks for Export</v>
          </cell>
          <cell r="B166">
            <v>171.22</v>
          </cell>
          <cell r="C166">
            <v>174.01999999999998</v>
          </cell>
          <cell r="D166">
            <v>171.36</v>
          </cell>
          <cell r="E166">
            <v>170.59</v>
          </cell>
          <cell r="F166">
            <v>173.53</v>
          </cell>
          <cell r="G166">
            <v>172.83</v>
          </cell>
          <cell r="H166">
            <v>175</v>
          </cell>
          <cell r="I166">
            <v>177.45000000000002</v>
          </cell>
          <cell r="J166">
            <v>175.91</v>
          </cell>
          <cell r="K166">
            <v>176.54</v>
          </cell>
          <cell r="L166">
            <v>175.70000000000002</v>
          </cell>
          <cell r="M166">
            <v>174.58</v>
          </cell>
        </row>
        <row r="167">
          <cell r="A167" t="str">
            <v>= Comm Stocks on Land</v>
          </cell>
          <cell r="B167">
            <v>2324.5400000000022</v>
          </cell>
          <cell r="C167">
            <v>2239.7400000000021</v>
          </cell>
          <cell r="D167">
            <v>2174.5100000000016</v>
          </cell>
          <cell r="E167">
            <v>2196.380000000001</v>
          </cell>
          <cell r="F167">
            <v>2233.3900000000008</v>
          </cell>
          <cell r="G167">
            <v>2229.1900000000014</v>
          </cell>
          <cell r="H167">
            <v>2297.3100000000013</v>
          </cell>
          <cell r="I167">
            <v>2310.3200000000015</v>
          </cell>
          <cell r="J167">
            <v>2318.0600000000013</v>
          </cell>
          <cell r="K167">
            <v>2324.6800000000012</v>
          </cell>
          <cell r="L167">
            <v>2264.0200000000013</v>
          </cell>
          <cell r="M167">
            <v>2160.0500000000011</v>
          </cell>
        </row>
        <row r="171">
          <cell r="A171">
            <v>36850.517349189817</v>
          </cell>
          <cell r="B171" t="str">
            <v>Jan</v>
          </cell>
          <cell r="C171" t="str">
            <v>Feb</v>
          </cell>
          <cell r="D171" t="str">
            <v>Mar</v>
          </cell>
          <cell r="E171" t="str">
            <v>Apr</v>
          </cell>
          <cell r="F171" t="str">
            <v>May</v>
          </cell>
          <cell r="G171" t="str">
            <v>Jun</v>
          </cell>
          <cell r="H171" t="str">
            <v>Jul</v>
          </cell>
          <cell r="I171" t="str">
            <v>Aug</v>
          </cell>
          <cell r="J171" t="str">
            <v>Sep</v>
          </cell>
          <cell r="K171" t="str">
            <v>Oct</v>
          </cell>
          <cell r="L171" t="str">
            <v>Nov</v>
          </cell>
          <cell r="M171" t="str">
            <v>Dec</v>
          </cell>
          <cell r="O171" t="str">
            <v>QI</v>
          </cell>
          <cell r="P171" t="str">
            <v>QII</v>
          </cell>
          <cell r="Q171" t="str">
            <v>QIII</v>
          </cell>
        </row>
        <row r="172">
          <cell r="A172">
            <v>1996</v>
          </cell>
        </row>
        <row r="173">
          <cell r="A173" t="str">
            <v>Oil Consumption</v>
          </cell>
          <cell r="B173">
            <v>72.930000000000007</v>
          </cell>
          <cell r="C173">
            <v>74.5</v>
          </cell>
          <cell r="D173">
            <v>72.849999999999994</v>
          </cell>
          <cell r="E173">
            <v>71.099999999999994</v>
          </cell>
          <cell r="F173">
            <v>70.25</v>
          </cell>
          <cell r="G173">
            <v>70.53</v>
          </cell>
          <cell r="H173">
            <v>71.08</v>
          </cell>
          <cell r="I173">
            <v>71.61</v>
          </cell>
          <cell r="J173">
            <v>70.86</v>
          </cell>
          <cell r="K173">
            <v>73.62</v>
          </cell>
          <cell r="L173">
            <v>73.989999999999995</v>
          </cell>
          <cell r="M173">
            <v>74.17</v>
          </cell>
          <cell r="O173">
            <v>73.400000000000006</v>
          </cell>
          <cell r="P173">
            <v>70.599999999999994</v>
          </cell>
          <cell r="Q173">
            <v>71.2</v>
          </cell>
        </row>
        <row r="174">
          <cell r="A174" t="str">
            <v>Consumption % Change</v>
          </cell>
          <cell r="B174">
            <v>3.8888888888888973E-2</v>
          </cell>
          <cell r="C174">
            <v>2.349223794477262E-2</v>
          </cell>
          <cell r="D174">
            <v>1.8453795610233303E-2</v>
          </cell>
          <cell r="E174">
            <v>3.992979376919692E-2</v>
          </cell>
          <cell r="F174">
            <v>3.659436328759047E-2</v>
          </cell>
          <cell r="G174">
            <v>1.9366960543431233E-2</v>
          </cell>
          <cell r="H174">
            <v>5.147928994082851E-2</v>
          </cell>
          <cell r="I174">
            <v>2.9027159074579645E-2</v>
          </cell>
          <cell r="J174">
            <v>1.4604810996563522E-2</v>
          </cell>
          <cell r="K174">
            <v>4.8120728929385015E-2</v>
          </cell>
          <cell r="L174">
            <v>2.0270270270270174E-2</v>
          </cell>
          <cell r="M174">
            <v>2.5682616923492496E-3</v>
          </cell>
          <cell r="O174">
            <v>2.7092159987561759E-2</v>
          </cell>
          <cell r="P174">
            <v>3.2163742690058283E-2</v>
          </cell>
          <cell r="Q174">
            <v>3.186942844225582E-2</v>
          </cell>
        </row>
        <row r="175">
          <cell r="A175" t="str">
            <v>OPEC Crude Oil Output</v>
          </cell>
          <cell r="B175">
            <v>25.57</v>
          </cell>
          <cell r="C175">
            <v>25.63</v>
          </cell>
          <cell r="D175">
            <v>25.73</v>
          </cell>
          <cell r="E175">
            <v>25.55</v>
          </cell>
          <cell r="F175">
            <v>25.6</v>
          </cell>
          <cell r="G175">
            <v>25.81</v>
          </cell>
          <cell r="H175">
            <v>25.83</v>
          </cell>
          <cell r="I175">
            <v>25.77</v>
          </cell>
          <cell r="J175">
            <v>25.78</v>
          </cell>
          <cell r="K175">
            <v>26.02</v>
          </cell>
          <cell r="L175">
            <v>26.18</v>
          </cell>
          <cell r="M175">
            <v>26.54</v>
          </cell>
          <cell r="O175">
            <v>25.64</v>
          </cell>
          <cell r="P175">
            <v>25.65</v>
          </cell>
          <cell r="Q175">
            <v>25.79</v>
          </cell>
        </row>
        <row r="176">
          <cell r="A176" t="str">
            <v>Other Supplies</v>
          </cell>
          <cell r="B176">
            <v>45.910000000000004</v>
          </cell>
          <cell r="C176">
            <v>45.84</v>
          </cell>
          <cell r="D176">
            <v>46.019999999999996</v>
          </cell>
          <cell r="E176">
            <v>45.890000000000015</v>
          </cell>
          <cell r="F176">
            <v>45.970000000000006</v>
          </cell>
          <cell r="G176">
            <v>46.33</v>
          </cell>
          <cell r="H176">
            <v>46.27000000000001</v>
          </cell>
          <cell r="I176">
            <v>45.900000000000006</v>
          </cell>
          <cell r="J176">
            <v>45.930000000000007</v>
          </cell>
          <cell r="K176">
            <v>46.450000000000017</v>
          </cell>
          <cell r="L176">
            <v>47.13</v>
          </cell>
          <cell r="M176">
            <v>47.150000000000013</v>
          </cell>
          <cell r="O176">
            <v>45.95</v>
          </cell>
          <cell r="P176">
            <v>46.1</v>
          </cell>
          <cell r="Q176">
            <v>46.07</v>
          </cell>
        </row>
        <row r="177">
          <cell r="A177" t="str">
            <v>Total Oil Supplies</v>
          </cell>
          <cell r="B177">
            <v>71.48</v>
          </cell>
          <cell r="C177">
            <v>71.47</v>
          </cell>
          <cell r="D177">
            <v>71.75</v>
          </cell>
          <cell r="E177">
            <v>71.440000000000012</v>
          </cell>
          <cell r="F177">
            <v>71.570000000000007</v>
          </cell>
          <cell r="G177">
            <v>72.14</v>
          </cell>
          <cell r="H177">
            <v>72.100000000000009</v>
          </cell>
          <cell r="I177">
            <v>71.67</v>
          </cell>
          <cell r="J177">
            <v>71.710000000000008</v>
          </cell>
          <cell r="K177">
            <v>72.470000000000013</v>
          </cell>
          <cell r="L177">
            <v>73.31</v>
          </cell>
          <cell r="M177">
            <v>73.690000000000012</v>
          </cell>
          <cell r="O177">
            <v>71.59</v>
          </cell>
          <cell r="P177">
            <v>71.75</v>
          </cell>
          <cell r="Q177">
            <v>71.86</v>
          </cell>
        </row>
        <row r="179">
          <cell r="A179" t="str">
            <v>Stock change</v>
          </cell>
          <cell r="B179">
            <v>-1.4500000000000028</v>
          </cell>
          <cell r="C179">
            <v>-3.0300000000000011</v>
          </cell>
          <cell r="D179">
            <v>-1.0999999999999943</v>
          </cell>
          <cell r="E179">
            <v>0.34000000000001762</v>
          </cell>
          <cell r="F179">
            <v>1.3200000000000074</v>
          </cell>
          <cell r="G179">
            <v>1.6099999999999994</v>
          </cell>
          <cell r="H179">
            <v>1.0200000000000102</v>
          </cell>
          <cell r="I179">
            <v>6.0000000000002274E-2</v>
          </cell>
          <cell r="J179">
            <v>0.85000000000000853</v>
          </cell>
          <cell r="K179">
            <v>-1.1499999999999915</v>
          </cell>
          <cell r="L179">
            <v>-0.67999999999999261</v>
          </cell>
          <cell r="M179">
            <v>-0.47999999999998977</v>
          </cell>
          <cell r="O179">
            <v>-1.8100000000000023</v>
          </cell>
          <cell r="P179">
            <v>1.1500000000000057</v>
          </cell>
          <cell r="Q179">
            <v>0.65999999999999659</v>
          </cell>
        </row>
        <row r="181">
          <cell r="A181" t="str">
            <v>Comm Stocks on Land</v>
          </cell>
          <cell r="B181">
            <v>2085.6900000000014</v>
          </cell>
          <cell r="C181">
            <v>2000.4300000000012</v>
          </cell>
          <cell r="D181">
            <v>1965.6300000000015</v>
          </cell>
          <cell r="E181">
            <v>1987.0900000000024</v>
          </cell>
          <cell r="F181">
            <v>2032.6600000000026</v>
          </cell>
          <cell r="G181">
            <v>2069.4900000000025</v>
          </cell>
          <cell r="H181">
            <v>2100.9700000000025</v>
          </cell>
          <cell r="I181">
            <v>2108.2500000000023</v>
          </cell>
          <cell r="J181">
            <v>2133.6800000000021</v>
          </cell>
          <cell r="K181">
            <v>2096.3500000000026</v>
          </cell>
          <cell r="L181">
            <v>2074.8300000000027</v>
          </cell>
          <cell r="M181">
            <v>2062.4300000000026</v>
          </cell>
        </row>
        <row r="182">
          <cell r="A182" t="str">
            <v>Days Supply</v>
          </cell>
          <cell r="B182">
            <v>18.321287758346568</v>
          </cell>
          <cell r="C182">
            <v>17.057411917519065</v>
          </cell>
          <cell r="D182">
            <v>16.442266009852201</v>
          </cell>
          <cell r="E182">
            <v>16.746776570773498</v>
          </cell>
          <cell r="F182">
            <v>17.147520571676043</v>
          </cell>
          <cell r="G182">
            <v>17.363754045307427</v>
          </cell>
          <cell r="H182">
            <v>17.298604155567386</v>
          </cell>
          <cell r="I182">
            <v>17.061379419191923</v>
          </cell>
          <cell r="J182">
            <v>17.046485225505442</v>
          </cell>
          <cell r="K182">
            <v>16.291021575253442</v>
          </cell>
          <cell r="L182">
            <v>15.77</v>
          </cell>
          <cell r="M182">
            <v>15.564535433070866</v>
          </cell>
        </row>
        <row r="183">
          <cell r="A183" t="str">
            <v>Stocks Index 89-91=100</v>
          </cell>
          <cell r="B183">
            <v>67.462471253028355</v>
          </cell>
          <cell r="C183">
            <v>64.70470269728267</v>
          </cell>
          <cell r="D183">
            <v>63.579082878610983</v>
          </cell>
          <cell r="E183">
            <v>61.906972397034146</v>
          </cell>
          <cell r="F183">
            <v>63.326687020998264</v>
          </cell>
          <cell r="G183">
            <v>64.474110536482087</v>
          </cell>
          <cell r="H183">
            <v>63.975164736117776</v>
          </cell>
          <cell r="I183">
            <v>64.196842912997468</v>
          </cell>
          <cell r="J183">
            <v>64.971194017125299</v>
          </cell>
          <cell r="K183">
            <v>65.002496100811555</v>
          </cell>
          <cell r="L183">
            <v>64.335215486367659</v>
          </cell>
          <cell r="M183">
            <v>63.950722939011506</v>
          </cell>
        </row>
        <row r="184">
          <cell r="A184" t="str">
            <v>Demand Index 89-91=100</v>
          </cell>
          <cell r="B184">
            <v>107.56637168141594</v>
          </cell>
          <cell r="C184">
            <v>109.88200589970502</v>
          </cell>
          <cell r="D184">
            <v>107.44837758112094</v>
          </cell>
          <cell r="E184">
            <v>108.38414634146341</v>
          </cell>
          <cell r="F184">
            <v>107.08841463414636</v>
          </cell>
          <cell r="G184">
            <v>107.51524390243902</v>
          </cell>
          <cell r="H184">
            <v>107.69696969696969</v>
          </cell>
          <cell r="I184">
            <v>108.5</v>
          </cell>
          <cell r="J184">
            <v>107.36363636363637</v>
          </cell>
          <cell r="K184">
            <v>107.63157894736841</v>
          </cell>
          <cell r="L184">
            <v>108.17251461988302</v>
          </cell>
          <cell r="M184">
            <v>108.43567251461988</v>
          </cell>
        </row>
        <row r="185">
          <cell r="A185" t="str">
            <v>Stocks/Demand Index</v>
          </cell>
          <cell r="B185">
            <v>62.717065006928863</v>
          </cell>
          <cell r="C185">
            <v>58.885622052023692</v>
          </cell>
          <cell r="D185">
            <v>59.1717476893593</v>
          </cell>
          <cell r="E185">
            <v>57.118106740442201</v>
          </cell>
          <cell r="F185">
            <v>59.134956136334317</v>
          </cell>
          <cell r="G185">
            <v>59.967413174439599</v>
          </cell>
          <cell r="H185">
            <v>59.402938556327712</v>
          </cell>
          <cell r="I185">
            <v>59.167597154836372</v>
          </cell>
          <cell r="J185">
            <v>60.515083335171738</v>
          </cell>
          <cell r="K185">
            <v>60.393517159678225</v>
          </cell>
          <cell r="L185">
            <v>59.474641698439633</v>
          </cell>
          <cell r="M185">
            <v>58.97572399930413</v>
          </cell>
        </row>
        <row r="187">
          <cell r="A187" t="str">
            <v>Total Stocks</v>
          </cell>
          <cell r="B187">
            <v>4314.6800000000012</v>
          </cell>
          <cell r="C187">
            <v>4229.8400000000011</v>
          </cell>
          <cell r="D187">
            <v>4195.7400000000016</v>
          </cell>
          <cell r="E187">
            <v>4205.9400000000023</v>
          </cell>
          <cell r="F187">
            <v>4246.8600000000024</v>
          </cell>
          <cell r="G187">
            <v>4295.1600000000026</v>
          </cell>
          <cell r="H187">
            <v>4326.7800000000025</v>
          </cell>
          <cell r="I187">
            <v>4328.6400000000021</v>
          </cell>
          <cell r="J187">
            <v>4354.1400000000021</v>
          </cell>
          <cell r="K187">
            <v>4318.4900000000025</v>
          </cell>
          <cell r="L187">
            <v>4298.0900000000029</v>
          </cell>
          <cell r="M187">
            <v>4283.2100000000028</v>
          </cell>
        </row>
        <row r="188">
          <cell r="A188" t="str">
            <v>- Gov Strategic</v>
          </cell>
          <cell r="B188">
            <v>1170</v>
          </cell>
          <cell r="C188">
            <v>1170</v>
          </cell>
          <cell r="D188">
            <v>1170</v>
          </cell>
          <cell r="E188">
            <v>1165</v>
          </cell>
          <cell r="F188">
            <v>1160</v>
          </cell>
          <cell r="G188">
            <v>1160</v>
          </cell>
          <cell r="H188">
            <v>1160</v>
          </cell>
          <cell r="I188">
            <v>1155</v>
          </cell>
          <cell r="J188">
            <v>1155</v>
          </cell>
          <cell r="K188">
            <v>1155</v>
          </cell>
          <cell r="L188">
            <v>1150</v>
          </cell>
          <cell r="M188">
            <v>1145</v>
          </cell>
        </row>
        <row r="189">
          <cell r="A189" t="str">
            <v>- Oil Afloat</v>
          </cell>
          <cell r="B189">
            <v>810</v>
          </cell>
          <cell r="C189">
            <v>810</v>
          </cell>
          <cell r="D189">
            <v>810</v>
          </cell>
          <cell r="E189">
            <v>805</v>
          </cell>
          <cell r="F189">
            <v>805</v>
          </cell>
          <cell r="G189">
            <v>815</v>
          </cell>
          <cell r="H189">
            <v>815</v>
          </cell>
          <cell r="I189">
            <v>815</v>
          </cell>
          <cell r="J189">
            <v>815</v>
          </cell>
          <cell r="K189">
            <v>815</v>
          </cell>
          <cell r="L189">
            <v>820</v>
          </cell>
          <cell r="M189">
            <v>820</v>
          </cell>
        </row>
        <row r="190">
          <cell r="A190" t="str">
            <v>- Floating Storage</v>
          </cell>
          <cell r="B190">
            <v>70</v>
          </cell>
          <cell r="C190">
            <v>70</v>
          </cell>
          <cell r="D190">
            <v>70</v>
          </cell>
          <cell r="E190">
            <v>70</v>
          </cell>
          <cell r="F190">
            <v>70</v>
          </cell>
          <cell r="G190">
            <v>70</v>
          </cell>
          <cell r="H190">
            <v>70</v>
          </cell>
          <cell r="I190">
            <v>70</v>
          </cell>
          <cell r="J190">
            <v>70</v>
          </cell>
          <cell r="K190">
            <v>70</v>
          </cell>
          <cell r="L190">
            <v>70</v>
          </cell>
          <cell r="M190">
            <v>70</v>
          </cell>
        </row>
        <row r="191">
          <cell r="A191" t="str">
            <v>- Stocks for Export</v>
          </cell>
          <cell r="B191">
            <v>178.99</v>
          </cell>
          <cell r="C191">
            <v>179.41</v>
          </cell>
          <cell r="D191">
            <v>180.11</v>
          </cell>
          <cell r="E191">
            <v>178.85</v>
          </cell>
          <cell r="F191">
            <v>179.20000000000002</v>
          </cell>
          <cell r="G191">
            <v>180.67</v>
          </cell>
          <cell r="H191">
            <v>180.81</v>
          </cell>
          <cell r="I191">
            <v>180.39</v>
          </cell>
          <cell r="J191">
            <v>180.46</v>
          </cell>
          <cell r="K191">
            <v>182.14</v>
          </cell>
          <cell r="L191">
            <v>183.26</v>
          </cell>
          <cell r="M191">
            <v>185.78</v>
          </cell>
        </row>
        <row r="192">
          <cell r="A192" t="str">
            <v>= Comm Stocks on Land</v>
          </cell>
          <cell r="B192">
            <v>2085.6900000000014</v>
          </cell>
          <cell r="C192">
            <v>2000.4300000000012</v>
          </cell>
          <cell r="D192">
            <v>1965.6300000000015</v>
          </cell>
          <cell r="E192">
            <v>1987.0900000000024</v>
          </cell>
          <cell r="F192">
            <v>2032.6600000000026</v>
          </cell>
          <cell r="G192">
            <v>2069.4900000000025</v>
          </cell>
          <cell r="H192">
            <v>2100.9700000000025</v>
          </cell>
          <cell r="I192">
            <v>2108.2500000000023</v>
          </cell>
          <cell r="J192">
            <v>2133.6800000000021</v>
          </cell>
          <cell r="K192">
            <v>2096.3500000000026</v>
          </cell>
          <cell r="L192">
            <v>2074.8300000000027</v>
          </cell>
          <cell r="M192">
            <v>2062.4300000000026</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OUT"/>
      <sheetName val="IN-edss"/>
      <sheetName val="SummaryTable"/>
      <sheetName val="GDP by sector"/>
      <sheetName val="GDP constant"/>
      <sheetName val="GDP current"/>
      <sheetName val="GDP projections"/>
      <sheetName val="GDP scenarios"/>
      <sheetName val="Table_S&amp;I"/>
      <sheetName val="Table_flowoffunds"/>
      <sheetName val="ControlSheet"/>
      <sheetName val="Forex &amp; interest projections"/>
      <sheetName val="forex, interest rates, CPI"/>
      <sheetName val="combustibles"/>
      <sheetName val="Chart_REER"/>
      <sheetName val="CPI summary"/>
      <sheetName val="CPI projections"/>
      <sheetName val="Core inflation &amp; gasoline"/>
      <sheetName val="Panel_Chart"/>
      <sheetName val="Inflation Table"/>
      <sheetName val="Incidence"/>
      <sheetName val="Canasta"/>
      <sheetName val="Labor, social indicators"/>
      <sheetName val="Minimum wage"/>
      <sheetName val="chart data"/>
      <sheetName val="Chart_Core Inflation"/>
      <sheetName val="Panel1"/>
    </sheetNames>
    <sheetDataSet>
      <sheetData sheetId="0" refreshError="1"/>
      <sheetData sheetId="1" refreshError="1"/>
      <sheetData sheetId="2" refreshError="1"/>
      <sheetData sheetId="3" refreshError="1"/>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99">
          <cell r="AK99">
            <v>1998</v>
          </cell>
          <cell r="AO99">
            <v>1998</v>
          </cell>
          <cell r="AS99">
            <v>1998</v>
          </cell>
          <cell r="AW99">
            <v>1998</v>
          </cell>
        </row>
        <row r="100">
          <cell r="AK100" t="str">
            <v>QI</v>
          </cell>
          <cell r="AO100" t="str">
            <v>QII</v>
          </cell>
          <cell r="AS100" t="str">
            <v>QIII</v>
          </cell>
          <cell r="AW100" t="str">
            <v>QIV</v>
          </cell>
        </row>
        <row r="101">
          <cell r="AJ101" t="str">
            <v>total</v>
          </cell>
          <cell r="AK101" t="str">
            <v>o/w int</v>
          </cell>
          <cell r="AL101" t="str">
            <v>o/w cap</v>
          </cell>
          <cell r="AN101" t="str">
            <v>total</v>
          </cell>
          <cell r="AO101" t="str">
            <v>o/w int</v>
          </cell>
          <cell r="AP101" t="str">
            <v>o/w cap</v>
          </cell>
          <cell r="AR101" t="str">
            <v>total</v>
          </cell>
          <cell r="AS101" t="str">
            <v>o/w int</v>
          </cell>
          <cell r="AT101" t="str">
            <v>o/w cap</v>
          </cell>
          <cell r="AV101" t="str">
            <v>total</v>
          </cell>
          <cell r="AW101" t="str">
            <v>o/w int</v>
          </cell>
          <cell r="AX101" t="str">
            <v>o/w cap</v>
          </cell>
        </row>
        <row r="103">
          <cell r="AJ103">
            <v>0</v>
          </cell>
          <cell r="AK103">
            <v>0</v>
          </cell>
          <cell r="AL103">
            <v>0</v>
          </cell>
          <cell r="AN103">
            <v>0.1</v>
          </cell>
          <cell r="AO103">
            <v>0.1</v>
          </cell>
          <cell r="AP103">
            <v>0</v>
          </cell>
          <cell r="AR103">
            <v>0.2</v>
          </cell>
          <cell r="AS103">
            <v>0</v>
          </cell>
          <cell r="AT103">
            <v>0.2</v>
          </cell>
          <cell r="AV103">
            <v>0.1</v>
          </cell>
          <cell r="AW103">
            <v>0.1</v>
          </cell>
          <cell r="AX103">
            <v>0</v>
          </cell>
        </row>
        <row r="104">
          <cell r="AJ104">
            <v>9</v>
          </cell>
          <cell r="AK104">
            <v>2.2000000000000002</v>
          </cell>
          <cell r="AL104">
            <v>6.8</v>
          </cell>
          <cell r="AN104">
            <v>6.6</v>
          </cell>
          <cell r="AO104">
            <v>3.2</v>
          </cell>
          <cell r="AP104">
            <v>3.4</v>
          </cell>
          <cell r="AR104">
            <v>9.3000000000000007</v>
          </cell>
          <cell r="AS104">
            <v>6.5</v>
          </cell>
          <cell r="AT104">
            <v>2.8</v>
          </cell>
          <cell r="AV104">
            <v>6.3</v>
          </cell>
          <cell r="AW104">
            <v>3.4</v>
          </cell>
          <cell r="AX104">
            <v>2.9</v>
          </cell>
        </row>
        <row r="105">
          <cell r="AJ105">
            <v>12.600000000000001</v>
          </cell>
          <cell r="AK105">
            <v>6.4</v>
          </cell>
          <cell r="AL105">
            <v>6.2</v>
          </cell>
          <cell r="AN105">
            <v>8.3000000000000007</v>
          </cell>
          <cell r="AO105">
            <v>4.0999999999999996</v>
          </cell>
          <cell r="AP105">
            <v>4.2</v>
          </cell>
          <cell r="AR105">
            <v>15.6</v>
          </cell>
          <cell r="AS105">
            <v>6.6</v>
          </cell>
          <cell r="AT105">
            <v>9</v>
          </cell>
          <cell r="AV105">
            <v>9.1000000000000014</v>
          </cell>
          <cell r="AW105">
            <v>4.2</v>
          </cell>
          <cell r="AX105">
            <v>4.9000000000000004</v>
          </cell>
        </row>
        <row r="106">
          <cell r="AJ106">
            <v>0</v>
          </cell>
          <cell r="AK106">
            <v>0</v>
          </cell>
          <cell r="AL106">
            <v>0</v>
          </cell>
          <cell r="AN106">
            <v>0</v>
          </cell>
          <cell r="AO106">
            <v>0</v>
          </cell>
          <cell r="AP106">
            <v>0</v>
          </cell>
          <cell r="AR106">
            <v>0</v>
          </cell>
          <cell r="AS106">
            <v>0</v>
          </cell>
          <cell r="AT106">
            <v>0</v>
          </cell>
          <cell r="AV106">
            <v>0</v>
          </cell>
          <cell r="AW106">
            <v>0</v>
          </cell>
          <cell r="AX106">
            <v>0</v>
          </cell>
        </row>
        <row r="107">
          <cell r="AJ107">
            <v>8.5</v>
          </cell>
          <cell r="AK107">
            <v>8.5</v>
          </cell>
          <cell r="AL107">
            <v>0</v>
          </cell>
          <cell r="AN107">
            <v>8.5</v>
          </cell>
          <cell r="AO107">
            <v>8.5</v>
          </cell>
          <cell r="AP107">
            <v>0</v>
          </cell>
          <cell r="AR107">
            <v>8.5</v>
          </cell>
          <cell r="AS107">
            <v>8.5</v>
          </cell>
          <cell r="AT107">
            <v>0</v>
          </cell>
          <cell r="AV107">
            <v>8.5</v>
          </cell>
          <cell r="AW107">
            <v>8.5</v>
          </cell>
          <cell r="AX107">
            <v>0</v>
          </cell>
        </row>
        <row r="110">
          <cell r="AJ110">
            <v>30.1</v>
          </cell>
          <cell r="AK110">
            <v>17.100000000000001</v>
          </cell>
          <cell r="AL110">
            <v>13</v>
          </cell>
          <cell r="AN110">
            <v>23.5</v>
          </cell>
          <cell r="AO110">
            <v>15.9</v>
          </cell>
          <cell r="AP110">
            <v>7.6</v>
          </cell>
          <cell r="AR110">
            <v>33.6</v>
          </cell>
          <cell r="AS110">
            <v>21.6</v>
          </cell>
          <cell r="AT110">
            <v>12</v>
          </cell>
          <cell r="AV110">
            <v>24</v>
          </cell>
          <cell r="AW110">
            <v>16.2</v>
          </cell>
          <cell r="AX110">
            <v>7.8000000000000007</v>
          </cell>
        </row>
        <row r="112">
          <cell r="AJ112">
            <v>0</v>
          </cell>
          <cell r="AK112">
            <v>0</v>
          </cell>
          <cell r="AL112">
            <v>0</v>
          </cell>
          <cell r="AN112">
            <v>0</v>
          </cell>
          <cell r="AO112">
            <v>0</v>
          </cell>
          <cell r="AP112">
            <v>0</v>
          </cell>
          <cell r="AR112">
            <v>0</v>
          </cell>
          <cell r="AS112">
            <v>0</v>
          </cell>
          <cell r="AT112">
            <v>0</v>
          </cell>
          <cell r="AV112">
            <v>0</v>
          </cell>
          <cell r="AW112">
            <v>0</v>
          </cell>
          <cell r="AX112">
            <v>0</v>
          </cell>
        </row>
        <row r="113">
          <cell r="AJ113">
            <v>30.1</v>
          </cell>
          <cell r="AK113">
            <v>17.100000000000001</v>
          </cell>
          <cell r="AL113">
            <v>13</v>
          </cell>
          <cell r="AN113">
            <v>23.4</v>
          </cell>
          <cell r="AO113">
            <v>15.8</v>
          </cell>
          <cell r="AP113">
            <v>7.6</v>
          </cell>
          <cell r="AR113">
            <v>33.4</v>
          </cell>
          <cell r="AS113">
            <v>21.6</v>
          </cell>
          <cell r="AT113">
            <v>11.8</v>
          </cell>
          <cell r="AV113">
            <v>23.9</v>
          </cell>
          <cell r="AW113">
            <v>16.099999999999998</v>
          </cell>
          <cell r="AX113">
            <v>7.8000000000000007</v>
          </cell>
        </row>
      </sheetData>
      <sheetData sheetId="18" refreshError="1"/>
      <sheetData sheetId="19" refreshError="1"/>
      <sheetData sheetId="20" refreshError="1"/>
      <sheetData sheetId="21" refreshError="1">
        <row r="1">
          <cell r="A1">
            <v>36608.787579398151</v>
          </cell>
        </row>
        <row r="2">
          <cell r="B2" t="str">
            <v>TABLE OF CONTENTS</v>
          </cell>
        </row>
        <row r="4">
          <cell r="A4" t="str">
            <v>FILENAME:</v>
          </cell>
          <cell r="B4" t="str">
            <v>C:\AAMzb\BoP_latest\[Enhanced Tables_AR.xls]T6 IMF Assistance</v>
          </cell>
        </row>
        <row r="6">
          <cell r="A6" t="str">
            <v>TOPIC:</v>
          </cell>
          <cell r="B6" t="str">
            <v>MOZAMBIQUE BALANCE OF PAYMENTS</v>
          </cell>
        </row>
        <row r="10">
          <cell r="A10" t="str">
            <v>SHEET NAME</v>
          </cell>
          <cell r="B10" t="str">
            <v>SHEET CONTENTS</v>
          </cell>
        </row>
        <row r="12">
          <cell r="A12" t="str">
            <v>B</v>
          </cell>
          <cell r="B12" t="str">
            <v>INPUT FOR MACROFRAMEWORK</v>
          </cell>
        </row>
        <row r="13">
          <cell r="B13" t="str">
            <v>Foreign Assistance in BoP</v>
          </cell>
        </row>
        <row r="15">
          <cell r="A15" t="str">
            <v>C</v>
          </cell>
          <cell r="B15" t="str">
            <v>MAIN WORKING SHEET</v>
          </cell>
        </row>
        <row r="16">
          <cell r="B16" t="str">
            <v>Mozambique: Medium Term Balance of Payments, 1997-2001</v>
          </cell>
        </row>
        <row r="17">
          <cell r="B17" t="str">
            <v>Mozambique: Assumed External Flows from New Projects</v>
          </cell>
        </row>
        <row r="18">
          <cell r="B18" t="str">
            <v>Table 2. Mozambique: Debt Service Indicators</v>
          </cell>
        </row>
        <row r="19">
          <cell r="B19" t="str">
            <v xml:space="preserve">Table 3. Mozambique:  Annual Foreign Assets of the Banking System </v>
          </cell>
        </row>
        <row r="20">
          <cell r="B20" t="str">
            <v>Debt Sustainability Analysis Table</v>
          </cell>
        </row>
        <row r="22">
          <cell r="A22" t="str">
            <v>D</v>
          </cell>
          <cell r="B22" t="str">
            <v>Table 5.  Mozambique: Terms of trade</v>
          </cell>
        </row>
        <row r="23">
          <cell r="B23" t="str">
            <v>Memorandum Items:  for the computation of the terms of trade</v>
          </cell>
        </row>
        <row r="24">
          <cell r="B24" t="str">
            <v xml:space="preserve">Table 6.  Mozambique: Commodity Composition of Exports </v>
          </cell>
        </row>
        <row r="25">
          <cell r="B25" t="str">
            <v>Table 6A.    Mozambique:    Assumptions for Exports Projections 1/</v>
          </cell>
        </row>
        <row r="26">
          <cell r="B26" t="str">
            <v>Table 7.  Mozambique: Assumptions for Services, Transfers and Foreign Borrowing</v>
          </cell>
        </row>
        <row r="27">
          <cell r="A27" t="str">
            <v>update with WEO data</v>
          </cell>
          <cell r="B27" t="str">
            <v>World Economic Prices Assumption  (price changes)</v>
          </cell>
        </row>
        <row r="28">
          <cell r="B28" t="str">
            <v>Production, Prices and Elasticities</v>
          </cell>
        </row>
        <row r="29">
          <cell r="A29" t="str">
            <v>E</v>
          </cell>
          <cell r="B29" t="str">
            <v>Table 2. Mozambique:  Quarterly Foreign Assets of the Banking System  (Cummulative)</v>
          </cell>
        </row>
        <row r="31">
          <cell r="A31" t="str">
            <v>large projects</v>
          </cell>
          <cell r="B31" t="str">
            <v>Mozambique: projections for investments in large projects, 1998-2003</v>
          </cell>
        </row>
        <row r="33">
          <cell r="A33" t="str">
            <v>F</v>
          </cell>
          <cell r="B33" t="str">
            <v>Macro Assumptions Underlying DSA</v>
          </cell>
          <cell r="D33" t="str">
            <v>for the HIPC document</v>
          </cell>
        </row>
      </sheetData>
      <sheetData sheetId="22"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
      <sheetName val="T2"/>
      <sheetName val="T3"/>
      <sheetName val="T4"/>
      <sheetName val="T5"/>
      <sheetName val="T6"/>
      <sheetName val="T7"/>
      <sheetName val="T8"/>
      <sheetName val="T9"/>
      <sheetName val="T10"/>
      <sheetName val="Old T3"/>
      <sheetName val="Old T5"/>
      <sheetName val="Interest rate chart"/>
      <sheetName val="Exchange Rate chart"/>
      <sheetName val="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
      <sheetName val="C Summary"/>
      <sheetName val="D %GDP"/>
      <sheetName val="InFis2"/>
      <sheetName val="Contents"/>
      <sheetName val="E"/>
      <sheetName val="W&amp;T"/>
      <sheetName val="Fiscal Tables"/>
      <sheetName val="Countries_Master"/>
      <sheetName val="C_Summary"/>
      <sheetName val="D_%GDP"/>
      <sheetName val="Exchange Rate chart"/>
      <sheetName val="Federal-r"/>
      <sheetName val="tab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x &amp; REER"/>
      <sheetName val="daily forex"/>
      <sheetName val="CPI"/>
      <sheetName val="TB-CPI"/>
      <sheetName val="g-Month Infl"/>
      <sheetName val="g-Annual Infl"/>
      <sheetName val="g- inf &amp; int"/>
      <sheetName val="C Summary"/>
      <sheetName val="W&amp;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UESTOS"/>
      <sheetName val="PRECIOS"/>
      <sheetName val="RESULTADOS"/>
      <sheetName val="SREAL"/>
      <sheetName val="SEXTERNOREV"/>
      <sheetName val="SEXTERNO"/>
      <sheetName val="SFISCAL-MOD"/>
      <sheetName val="SFISCAL-CONSOL"/>
      <sheetName val="SMONET-FINANC"/>
      <sheetName val="SMONET-FIN-MOD"/>
      <sheetName val="NO"/>
      <sheetName val="SFISCAL_MOD"/>
      <sheetName val="SMONET_FINANC"/>
      <sheetName val="Q1"/>
      <sheetName val="table1"/>
      <sheetName val="CPI"/>
      <sheetName val="C Summary"/>
    </sheetNames>
    <sheetDataSet>
      <sheetData sheetId="0" refreshError="1"/>
      <sheetData sheetId="1" refreshError="1"/>
      <sheetData sheetId="2" refreshError="1">
        <row r="82">
          <cell r="A82" t="str">
            <v>Exportaciones</v>
          </cell>
          <cell r="H82">
            <v>6844.474804453972</v>
          </cell>
          <cell r="I82">
            <v>7679.2416315946821</v>
          </cell>
          <cell r="J82">
            <v>8544.0066265963287</v>
          </cell>
          <cell r="K82">
            <v>9215.9536958569697</v>
          </cell>
          <cell r="L82">
            <v>7.35127422545456</v>
          </cell>
          <cell r="M82">
            <v>9.0744127587430796</v>
          </cell>
          <cell r="N82">
            <v>4.0828055928132585</v>
          </cell>
          <cell r="O82">
            <v>10.982638287066663</v>
          </cell>
          <cell r="P82">
            <v>5.7769337584915945</v>
          </cell>
          <cell r="Q82">
            <v>28.351402872543929</v>
          </cell>
          <cell r="R82">
            <v>6.2815122499778369</v>
          </cell>
          <cell r="S82">
            <v>6.4293585060955394</v>
          </cell>
        </row>
        <row r="86">
          <cell r="A86" t="str">
            <v>Importaciones</v>
          </cell>
          <cell r="H86">
            <v>5584.0391647472507</v>
          </cell>
          <cell r="I86">
            <v>7085.1571401607216</v>
          </cell>
          <cell r="J86">
            <v>8157.0470399009164</v>
          </cell>
          <cell r="K86">
            <v>8316.8353363071128</v>
          </cell>
          <cell r="L86">
            <v>2.4105559866517012</v>
          </cell>
          <cell r="M86">
            <v>3.5312075660730784</v>
          </cell>
          <cell r="N86">
            <v>8.6245351858240014</v>
          </cell>
          <cell r="O86">
            <v>13.102233365036241</v>
          </cell>
          <cell r="P86">
            <v>21.713088632663641</v>
          </cell>
          <cell r="Q86">
            <v>13.676510390488133</v>
          </cell>
          <cell r="R86">
            <v>3.2445657532889101</v>
          </cell>
          <cell r="S86">
            <v>5.6600918866970318</v>
          </cell>
        </row>
      </sheetData>
      <sheetData sheetId="3" refreshError="1"/>
      <sheetData sheetId="4" refreshError="1"/>
      <sheetData sheetId="5" refreshError="1"/>
      <sheetData sheetId="6" refreshError="1">
        <row r="146">
          <cell r="B146" t="str">
            <v>TOTAL $ i)</v>
          </cell>
          <cell r="D146">
            <v>51.7</v>
          </cell>
          <cell r="E146">
            <v>48.70000000000001</v>
          </cell>
          <cell r="F146">
            <v>52.3</v>
          </cell>
          <cell r="G146">
            <v>51.79999999999999</v>
          </cell>
          <cell r="H146">
            <v>51.79999999999999</v>
          </cell>
          <cell r="I146">
            <v>52.999999999999993</v>
          </cell>
          <cell r="J146">
            <v>56.199999999999996</v>
          </cell>
          <cell r="K146">
            <v>61.099999999999994</v>
          </cell>
          <cell r="L146">
            <v>69.55</v>
          </cell>
          <cell r="M146">
            <v>63.143499999999996</v>
          </cell>
          <cell r="N146">
            <v>45.214500000000001</v>
          </cell>
          <cell r="O146">
            <v>52.631</v>
          </cell>
          <cell r="P146">
            <v>82.15</v>
          </cell>
          <cell r="Q146">
            <v>65.3</v>
          </cell>
          <cell r="R146">
            <v>63.3</v>
          </cell>
          <cell r="S146">
            <v>63.7</v>
          </cell>
        </row>
      </sheetData>
      <sheetData sheetId="7" refreshError="1"/>
      <sheetData sheetId="8" refreshError="1">
        <row r="99">
          <cell r="A99" t="str">
            <v>CRECIMIENTO RFP</v>
          </cell>
          <cell r="O99">
            <v>15.780112486553804</v>
          </cell>
          <cell r="P99">
            <v>16.925533191938214</v>
          </cell>
          <cell r="Q99">
            <v>17.185305361624614</v>
          </cell>
          <cell r="R99">
            <v>21.727315352236815</v>
          </cell>
          <cell r="S99">
            <v>21.336924931172078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do promedio"/>
      <sheetName val="GRÁFICO DE FONDO POR AFILIADO"/>
    </sheetNames>
    <sheetDataSet>
      <sheetData sheetId="0" refreshError="1">
        <row r="37">
          <cell r="A37" t="str">
            <v>CUADRO N° 10.3.1.</v>
          </cell>
        </row>
        <row r="38">
          <cell r="A38" t="str">
            <v>FONDO POR AFILIADO</v>
          </cell>
        </row>
        <row r="42">
          <cell r="C42" t="str">
            <v>VALOR DEL FONDO</v>
          </cell>
          <cell r="F42" t="str">
            <v>AFILIACIÓN</v>
          </cell>
          <cell r="I42" t="str">
            <v>FONDO</v>
          </cell>
        </row>
        <row r="43">
          <cell r="A43" t="str">
            <v>AFJP</v>
          </cell>
          <cell r="B43" t="str">
            <v>VALOR DEL FONDO</v>
          </cell>
          <cell r="C43" t="str">
            <v>A FIN DE CADA MES</v>
          </cell>
          <cell r="F43" t="str">
            <v>TOTAL</v>
          </cell>
          <cell r="I43" t="str">
            <v>POR AFILIADO</v>
          </cell>
          <cell r="J43" t="str">
            <v>FONDO POR AFILIADO</v>
          </cell>
        </row>
        <row r="44">
          <cell r="B44" t="str">
            <v>al 31 de marzo</v>
          </cell>
          <cell r="I44" t="str">
            <v>PROMEDIO</v>
          </cell>
          <cell r="J44" t="str">
            <v>A FIN DE CADA MES</v>
          </cell>
        </row>
        <row r="45">
          <cell r="B45" t="str">
            <v>de 1995</v>
          </cell>
          <cell r="C45" t="str">
            <v>ABRIL</v>
          </cell>
          <cell r="D45" t="str">
            <v>MAYO</v>
          </cell>
          <cell r="E45" t="str">
            <v>JUNIO</v>
          </cell>
          <cell r="F45" t="str">
            <v>MARZO</v>
          </cell>
          <cell r="G45" t="str">
            <v>ABRIL</v>
          </cell>
          <cell r="H45" t="str">
            <v>MAYO</v>
          </cell>
          <cell r="I45" t="str">
            <v>al 31/03/95</v>
          </cell>
          <cell r="J45" t="str">
            <v>ABRIL</v>
          </cell>
          <cell r="K45" t="str">
            <v>MAYO</v>
          </cell>
          <cell r="L45" t="str">
            <v>JUNIO</v>
          </cell>
        </row>
        <row r="46">
          <cell r="A46" t="str">
            <v>ACTIVA</v>
          </cell>
          <cell r="B46">
            <v>31452098</v>
          </cell>
          <cell r="C46">
            <v>36494986</v>
          </cell>
          <cell r="D46">
            <v>41526314</v>
          </cell>
          <cell r="E46">
            <v>44937065</v>
          </cell>
          <cell r="F46">
            <v>116654</v>
          </cell>
          <cell r="G46">
            <v>120833</v>
          </cell>
          <cell r="H46">
            <v>122107</v>
          </cell>
          <cell r="I46">
            <v>276.51654592769728</v>
          </cell>
          <cell r="J46">
            <v>312.84813208291183</v>
          </cell>
          <cell r="K46">
            <v>343.6669949434343</v>
          </cell>
          <cell r="L46">
            <v>368.01383213083608</v>
          </cell>
        </row>
        <row r="47">
          <cell r="A47" t="str">
            <v>AFIANZAR</v>
          </cell>
          <cell r="B47">
            <v>2185662</v>
          </cell>
          <cell r="C47">
            <v>2585118</v>
          </cell>
          <cell r="D47">
            <v>3009941</v>
          </cell>
          <cell r="E47">
            <v>3436491</v>
          </cell>
          <cell r="F47">
            <v>16721</v>
          </cell>
          <cell r="G47">
            <v>17326</v>
          </cell>
          <cell r="H47">
            <v>17765</v>
          </cell>
          <cell r="I47">
            <v>134.7095223420647</v>
          </cell>
          <cell r="J47">
            <v>154.60307397882903</v>
          </cell>
          <cell r="K47">
            <v>173.72394089807227</v>
          </cell>
          <cell r="L47">
            <v>193.44165493948776</v>
          </cell>
        </row>
        <row r="48">
          <cell r="A48" t="str">
            <v>ANTICIPAR</v>
          </cell>
          <cell r="B48">
            <v>24492057</v>
          </cell>
          <cell r="C48">
            <v>28409232</v>
          </cell>
          <cell r="D48">
            <v>32584727</v>
          </cell>
          <cell r="E48">
            <v>36076217</v>
          </cell>
          <cell r="F48">
            <v>116883</v>
          </cell>
          <cell r="G48">
            <v>120552</v>
          </cell>
          <cell r="H48">
            <v>121880</v>
          </cell>
          <cell r="I48">
            <v>215.11432862563237</v>
          </cell>
          <cell r="J48">
            <v>243.0570057236724</v>
          </cell>
          <cell r="K48">
            <v>270.29602992899328</v>
          </cell>
          <cell r="L48">
            <v>295.99784213980968</v>
          </cell>
        </row>
        <row r="49">
          <cell r="A49" t="str">
            <v>ARAUCA BIT</v>
          </cell>
          <cell r="B49">
            <v>15390802</v>
          </cell>
          <cell r="C49">
            <v>18438452</v>
          </cell>
          <cell r="D49">
            <v>21621892</v>
          </cell>
          <cell r="E49">
            <v>24648855</v>
          </cell>
          <cell r="F49">
            <v>68795</v>
          </cell>
          <cell r="G49">
            <v>67520</v>
          </cell>
          <cell r="H49">
            <v>69565</v>
          </cell>
          <cell r="I49">
            <v>231.14865433137089</v>
          </cell>
          <cell r="J49">
            <v>268.0202340286358</v>
          </cell>
          <cell r="K49">
            <v>320.2294431279621</v>
          </cell>
          <cell r="L49">
            <v>354.32839790124342</v>
          </cell>
        </row>
        <row r="50">
          <cell r="A50" t="str">
            <v>CLARIDAD</v>
          </cell>
          <cell r="B50">
            <v>41661660</v>
          </cell>
          <cell r="C50">
            <v>46639115</v>
          </cell>
          <cell r="D50">
            <v>51761079</v>
          </cell>
          <cell r="E50">
            <v>56316686</v>
          </cell>
          <cell r="F50">
            <v>218083</v>
          </cell>
          <cell r="G50">
            <v>221572</v>
          </cell>
          <cell r="H50">
            <v>222842</v>
          </cell>
          <cell r="I50">
            <v>193.62836547175863</v>
          </cell>
          <cell r="J50">
            <v>213.85947093537783</v>
          </cell>
          <cell r="K50">
            <v>233.60839365984873</v>
          </cell>
          <cell r="L50">
            <v>252.72025022213049</v>
          </cell>
        </row>
        <row r="51">
          <cell r="A51" t="str">
            <v>CONSOLIDAR</v>
          </cell>
          <cell r="B51">
            <v>147897887</v>
          </cell>
          <cell r="C51">
            <v>164224088</v>
          </cell>
          <cell r="D51">
            <v>194537665</v>
          </cell>
          <cell r="E51">
            <v>214813454</v>
          </cell>
          <cell r="F51">
            <v>509386</v>
          </cell>
          <cell r="G51">
            <v>524094</v>
          </cell>
          <cell r="H51">
            <v>534033</v>
          </cell>
          <cell r="I51">
            <v>295.33505131994087</v>
          </cell>
          <cell r="J51">
            <v>322.39615537136865</v>
          </cell>
          <cell r="K51">
            <v>371.18849862810868</v>
          </cell>
          <cell r="L51">
            <v>402.24752777450084</v>
          </cell>
        </row>
        <row r="52">
          <cell r="A52" t="str">
            <v>DIGNITAS</v>
          </cell>
          <cell r="B52">
            <v>15938569</v>
          </cell>
          <cell r="C52">
            <v>17642205</v>
          </cell>
          <cell r="D52">
            <v>19536177</v>
          </cell>
          <cell r="F52">
            <v>65389</v>
          </cell>
          <cell r="G52">
            <v>0</v>
          </cell>
          <cell r="H52">
            <v>0</v>
          </cell>
          <cell r="I52">
            <v>237.42133408806529</v>
          </cell>
          <cell r="J52">
            <v>269.80386609368549</v>
          </cell>
        </row>
        <row r="53">
          <cell r="A53" t="str">
            <v>ETHIKA</v>
          </cell>
          <cell r="B53">
            <v>336588</v>
          </cell>
          <cell r="C53">
            <v>434763</v>
          </cell>
          <cell r="D53">
            <v>550406</v>
          </cell>
          <cell r="E53">
            <v>734793</v>
          </cell>
          <cell r="F53">
            <v>1228</v>
          </cell>
          <cell r="G53">
            <v>1333</v>
          </cell>
          <cell r="H53">
            <v>1454</v>
          </cell>
          <cell r="I53">
            <v>296.55330396475773</v>
          </cell>
          <cell r="J53">
            <v>354.04153094462544</v>
          </cell>
          <cell r="K53">
            <v>412.90772693173295</v>
          </cell>
          <cell r="L53">
            <v>505.35969738651994</v>
          </cell>
        </row>
        <row r="54">
          <cell r="A54" t="str">
            <v>FECUNDA</v>
          </cell>
          <cell r="B54">
            <v>23924556</v>
          </cell>
          <cell r="C54">
            <v>27555865</v>
          </cell>
          <cell r="D54">
            <v>31391690</v>
          </cell>
          <cell r="E54">
            <v>35061139</v>
          </cell>
          <cell r="F54">
            <v>108522</v>
          </cell>
          <cell r="G54">
            <v>111843</v>
          </cell>
          <cell r="H54">
            <v>116728</v>
          </cell>
          <cell r="I54">
            <v>226.76229562579974</v>
          </cell>
          <cell r="J54">
            <v>253.91961998488785</v>
          </cell>
          <cell r="K54">
            <v>280.67639458884327</v>
          </cell>
          <cell r="L54">
            <v>300.36614179973958</v>
          </cell>
        </row>
        <row r="55">
          <cell r="A55" t="str">
            <v>FUTURA</v>
          </cell>
          <cell r="B55">
            <v>21372027</v>
          </cell>
          <cell r="C55">
            <v>24996231</v>
          </cell>
          <cell r="D55">
            <v>28384365</v>
          </cell>
          <cell r="E55">
            <v>31406941</v>
          </cell>
          <cell r="F55">
            <v>34952</v>
          </cell>
          <cell r="G55">
            <v>35767</v>
          </cell>
          <cell r="H55">
            <v>36067</v>
          </cell>
          <cell r="I55">
            <v>625.79137385804643</v>
          </cell>
          <cell r="J55">
            <v>715.15881780727852</v>
          </cell>
          <cell r="K55">
            <v>793.59087986132465</v>
          </cell>
          <cell r="L55">
            <v>870.79438267668502</v>
          </cell>
        </row>
        <row r="56">
          <cell r="A56" t="str">
            <v>GENERAR</v>
          </cell>
          <cell r="B56">
            <v>23822153</v>
          </cell>
          <cell r="C56">
            <v>27373552</v>
          </cell>
          <cell r="D56">
            <v>31012520</v>
          </cell>
          <cell r="E56">
            <v>34275931</v>
          </cell>
          <cell r="F56">
            <v>29897</v>
          </cell>
          <cell r="G56">
            <v>30458</v>
          </cell>
          <cell r="H56">
            <v>30801</v>
          </cell>
          <cell r="I56">
            <v>802.71432422414659</v>
          </cell>
          <cell r="J56">
            <v>915.59527711810551</v>
          </cell>
          <cell r="K56">
            <v>1018.2060542386237</v>
          </cell>
          <cell r="L56">
            <v>1112.8187721177883</v>
          </cell>
        </row>
        <row r="57">
          <cell r="A57" t="str">
            <v>JACARANDÁ</v>
          </cell>
          <cell r="B57">
            <v>10799893</v>
          </cell>
          <cell r="C57">
            <v>12276096</v>
          </cell>
          <cell r="D57">
            <v>13930833</v>
          </cell>
          <cell r="E57">
            <v>15156828</v>
          </cell>
          <cell r="F57">
            <v>53494</v>
          </cell>
          <cell r="G57">
            <v>54553</v>
          </cell>
          <cell r="H57">
            <v>54672</v>
          </cell>
          <cell r="I57">
            <v>207.99824740481097</v>
          </cell>
          <cell r="J57">
            <v>229.4854750065428</v>
          </cell>
          <cell r="K57">
            <v>255.36327974630177</v>
          </cell>
          <cell r="L57">
            <v>277.23200175592626</v>
          </cell>
        </row>
        <row r="58">
          <cell r="A58" t="str">
            <v>MÁS VIDA</v>
          </cell>
          <cell r="B58">
            <v>2609412</v>
          </cell>
          <cell r="C58">
            <v>3151231</v>
          </cell>
          <cell r="D58">
            <v>3862167</v>
          </cell>
          <cell r="E58">
            <v>4632247</v>
          </cell>
          <cell r="F58">
            <v>15512</v>
          </cell>
          <cell r="G58">
            <v>18542</v>
          </cell>
          <cell r="H58">
            <v>21700</v>
          </cell>
          <cell r="I58">
            <v>197.56299212598427</v>
          </cell>
          <cell r="J58">
            <v>203.1479499742135</v>
          </cell>
          <cell r="K58">
            <v>208.29290259950383</v>
          </cell>
          <cell r="L58">
            <v>213.46760368663595</v>
          </cell>
        </row>
        <row r="59">
          <cell r="A59" t="str">
            <v>MÁXIMA</v>
          </cell>
          <cell r="B59">
            <v>135750103</v>
          </cell>
          <cell r="C59">
            <v>155718751</v>
          </cell>
          <cell r="D59">
            <v>175988251</v>
          </cell>
          <cell r="E59">
            <v>189550207</v>
          </cell>
          <cell r="F59">
            <v>490909</v>
          </cell>
          <cell r="G59">
            <v>501751</v>
          </cell>
          <cell r="H59">
            <v>511756</v>
          </cell>
          <cell r="I59">
            <v>280.54787496770859</v>
          </cell>
          <cell r="J59">
            <v>317.20492188980035</v>
          </cell>
          <cell r="K59">
            <v>350.74818186710144</v>
          </cell>
          <cell r="L59">
            <v>370.39176287136837</v>
          </cell>
        </row>
        <row r="60">
          <cell r="A60" t="str">
            <v>NACIÓN</v>
          </cell>
          <cell r="B60">
            <v>80076398</v>
          </cell>
          <cell r="C60">
            <v>89247308</v>
          </cell>
          <cell r="D60">
            <v>99444006</v>
          </cell>
          <cell r="E60">
            <v>109883985</v>
          </cell>
          <cell r="F60">
            <v>401972</v>
          </cell>
          <cell r="G60">
            <v>409936</v>
          </cell>
          <cell r="H60">
            <v>412884</v>
          </cell>
          <cell r="I60">
            <v>200.19099499999999</v>
          </cell>
          <cell r="J60">
            <v>222.02369319256067</v>
          </cell>
          <cell r="K60">
            <v>242.58422290308732</v>
          </cell>
          <cell r="L60">
            <v>266.13766820705087</v>
          </cell>
        </row>
        <row r="61">
          <cell r="A61" t="str">
            <v>ORÍGENES</v>
          </cell>
          <cell r="B61">
            <v>66878672</v>
          </cell>
          <cell r="C61">
            <v>79636618</v>
          </cell>
          <cell r="D61">
            <v>94303177</v>
          </cell>
          <cell r="E61">
            <v>104294240</v>
          </cell>
          <cell r="F61">
            <v>344970</v>
          </cell>
          <cell r="G61">
            <v>363379</v>
          </cell>
          <cell r="H61">
            <v>383341</v>
          </cell>
          <cell r="I61">
            <v>200.44018593833823</v>
          </cell>
          <cell r="J61">
            <v>230.85085079862017</v>
          </cell>
          <cell r="K61">
            <v>259.51741019706697</v>
          </cell>
          <cell r="L61">
            <v>272.06648910500053</v>
          </cell>
        </row>
        <row r="62">
          <cell r="A62" t="str">
            <v>PATRIMONIO</v>
          </cell>
          <cell r="B62">
            <v>21411320</v>
          </cell>
          <cell r="C62">
            <v>24080865</v>
          </cell>
          <cell r="D62">
            <v>27396402</v>
          </cell>
          <cell r="E62">
            <v>29306503</v>
          </cell>
          <cell r="F62">
            <v>111090</v>
          </cell>
          <cell r="G62">
            <v>112193</v>
          </cell>
          <cell r="H62">
            <v>112437</v>
          </cell>
          <cell r="I62">
            <v>193.33020316027088</v>
          </cell>
          <cell r="J62">
            <v>216.76897110450986</v>
          </cell>
          <cell r="K62">
            <v>244.1899405488756</v>
          </cell>
          <cell r="L62">
            <v>260.64821188754593</v>
          </cell>
        </row>
        <row r="63">
          <cell r="A63" t="str">
            <v>PREVINTER</v>
          </cell>
          <cell r="B63">
            <v>73314792</v>
          </cell>
          <cell r="C63">
            <v>86799303</v>
          </cell>
          <cell r="D63">
            <v>101588876</v>
          </cell>
          <cell r="E63">
            <v>114659509</v>
          </cell>
          <cell r="F63">
            <v>245409</v>
          </cell>
          <cell r="G63">
            <v>262463</v>
          </cell>
          <cell r="H63">
            <v>277078</v>
          </cell>
          <cell r="I63">
            <v>315.28904408855556</v>
          </cell>
          <cell r="J63">
            <v>353.69241959341343</v>
          </cell>
          <cell r="K63">
            <v>387.0597989049885</v>
          </cell>
          <cell r="L63">
            <v>413.8167194797133</v>
          </cell>
        </row>
        <row r="64">
          <cell r="A64" t="str">
            <v>PREVISOL</v>
          </cell>
          <cell r="B64">
            <v>30352660</v>
          </cell>
          <cell r="C64">
            <v>35584979</v>
          </cell>
          <cell r="D64">
            <v>40583444</v>
          </cell>
          <cell r="E64">
            <v>44446312</v>
          </cell>
          <cell r="F64">
            <v>115299</v>
          </cell>
          <cell r="G64">
            <v>117813</v>
          </cell>
          <cell r="H64">
            <v>117668</v>
          </cell>
          <cell r="I64">
            <v>269.01947228943425</v>
          </cell>
          <cell r="J64">
            <v>308.63215639337722</v>
          </cell>
          <cell r="K64">
            <v>344.47339427737177</v>
          </cell>
          <cell r="L64">
            <v>377.7264166978278</v>
          </cell>
        </row>
        <row r="65">
          <cell r="A65" t="str">
            <v>PROFESIÓN</v>
          </cell>
          <cell r="B65">
            <v>3379487</v>
          </cell>
          <cell r="C65">
            <v>4092347</v>
          </cell>
          <cell r="D65">
            <v>4920419</v>
          </cell>
          <cell r="E65">
            <v>5469379</v>
          </cell>
          <cell r="F65">
            <v>8505</v>
          </cell>
          <cell r="G65">
            <v>9572</v>
          </cell>
          <cell r="H65">
            <v>10427</v>
          </cell>
          <cell r="I65">
            <v>421.69790366858001</v>
          </cell>
          <cell r="J65">
            <v>481.16954732510288</v>
          </cell>
          <cell r="K65">
            <v>514.0429377350606</v>
          </cell>
          <cell r="L65">
            <v>524.54004028004215</v>
          </cell>
        </row>
        <row r="66">
          <cell r="A66" t="str">
            <v>PRORENTA</v>
          </cell>
          <cell r="B66">
            <v>23563913</v>
          </cell>
          <cell r="C66">
            <v>26643232</v>
          </cell>
          <cell r="D66">
            <v>29781493</v>
          </cell>
          <cell r="E66">
            <v>32704930</v>
          </cell>
          <cell r="F66">
            <v>83792</v>
          </cell>
          <cell r="G66">
            <v>85400</v>
          </cell>
          <cell r="H66">
            <v>85973</v>
          </cell>
          <cell r="I66">
            <v>284.33420614426723</v>
          </cell>
          <cell r="J66">
            <v>317.96868436127556</v>
          </cell>
          <cell r="K66">
            <v>348.72942622950819</v>
          </cell>
          <cell r="L66">
            <v>380.40931455224313</v>
          </cell>
        </row>
        <row r="67">
          <cell r="A67" t="str">
            <v>SAN JOSÉ</v>
          </cell>
          <cell r="B67">
            <v>6566701</v>
          </cell>
          <cell r="C67">
            <v>7497400</v>
          </cell>
          <cell r="D67">
            <v>8388411</v>
          </cell>
          <cell r="E67">
            <v>9238586</v>
          </cell>
          <cell r="F67">
            <v>22730</v>
          </cell>
          <cell r="G67">
            <v>23208</v>
          </cell>
          <cell r="H67">
            <v>23322</v>
          </cell>
          <cell r="I67">
            <v>292.89478144513828</v>
          </cell>
          <cell r="J67">
            <v>329.84601847778265</v>
          </cell>
          <cell r="K67">
            <v>361.44480351602897</v>
          </cell>
          <cell r="L67">
            <v>396.13180687762627</v>
          </cell>
        </row>
        <row r="68">
          <cell r="A68" t="str">
            <v>SAVIA</v>
          </cell>
          <cell r="B68">
            <v>4727359</v>
          </cell>
          <cell r="C68">
            <v>5427231</v>
          </cell>
          <cell r="D68">
            <v>5903014</v>
          </cell>
          <cell r="E68">
            <v>6276262</v>
          </cell>
          <cell r="F68">
            <v>44487</v>
          </cell>
          <cell r="G68">
            <v>44550</v>
          </cell>
          <cell r="H68">
            <v>43999</v>
          </cell>
          <cell r="I68">
            <v>105.50021201097994</v>
          </cell>
          <cell r="J68">
            <v>121.99588643873491</v>
          </cell>
          <cell r="K68">
            <v>132.50312008978676</v>
          </cell>
          <cell r="L68">
            <v>142.64556012636652</v>
          </cell>
        </row>
        <row r="69">
          <cell r="A69" t="str">
            <v>SIEMBRA</v>
          </cell>
          <cell r="B69">
            <v>136112479</v>
          </cell>
          <cell r="C69">
            <v>148899642</v>
          </cell>
          <cell r="D69">
            <v>171863998</v>
          </cell>
          <cell r="E69">
            <v>208593775</v>
          </cell>
          <cell r="F69">
            <v>418123</v>
          </cell>
          <cell r="G69">
            <v>493812</v>
          </cell>
          <cell r="H69">
            <v>498958</v>
          </cell>
          <cell r="I69">
            <v>332.34399210846948</v>
          </cell>
          <cell r="J69">
            <v>356.11444957584251</v>
          </cell>
          <cell r="K69">
            <v>348.03528063311546</v>
          </cell>
          <cell r="L69">
            <v>418.05878450691239</v>
          </cell>
        </row>
        <row r="70">
          <cell r="A70" t="str">
            <v>UNIDOS</v>
          </cell>
          <cell r="B70">
            <v>5888660</v>
          </cell>
          <cell r="C70">
            <v>6715538</v>
          </cell>
          <cell r="D70">
            <v>7645222</v>
          </cell>
          <cell r="E70">
            <v>8394786</v>
          </cell>
          <cell r="F70">
            <v>15084</v>
          </cell>
          <cell r="G70">
            <v>15418</v>
          </cell>
          <cell r="H70">
            <v>15642</v>
          </cell>
          <cell r="I70">
            <v>395.50406340251192</v>
          </cell>
          <cell r="J70">
            <v>445.20936091222489</v>
          </cell>
          <cell r="K70">
            <v>495.86340640809442</v>
          </cell>
          <cell r="L70">
            <v>536.68239355581125</v>
          </cell>
        </row>
        <row r="72">
          <cell r="A72" t="str">
            <v>TOTAL</v>
          </cell>
          <cell r="B72">
            <v>949905908</v>
          </cell>
          <cell r="C72">
            <v>1080564148</v>
          </cell>
          <cell r="D72">
            <v>1241516489</v>
          </cell>
          <cell r="E72">
            <v>1364315121</v>
          </cell>
          <cell r="F72">
            <v>3657886</v>
          </cell>
          <cell r="G72">
            <v>3763888</v>
          </cell>
          <cell r="H72">
            <v>3843099</v>
          </cell>
          <cell r="I72">
            <v>264.94564394583864</v>
          </cell>
          <cell r="J72">
            <v>295.40673164773312</v>
          </cell>
          <cell r="K72">
            <v>329.84947718954442</v>
          </cell>
          <cell r="L72">
            <v>355.00389685511612</v>
          </cell>
        </row>
        <row r="74">
          <cell r="I74" t="str">
            <v>PROMEDIO SISTEMA</v>
          </cell>
        </row>
      </sheetData>
      <sheetData sheetId="1" refreshError="1">
        <row r="4">
          <cell r="A4" t="str">
            <v>GRÁFICO N° 10.3.1</v>
          </cell>
        </row>
        <row r="37">
          <cell r="A37" t="str">
            <v>GRÁFICO N° 10.3.2.</v>
          </cell>
        </row>
        <row r="70">
          <cell r="A70" t="str">
            <v>GRÁFICO N° 10.3.3.</v>
          </cell>
        </row>
        <row r="104">
          <cell r="A104" t="str">
            <v>GRÁFICO N° 10.3.4.</v>
          </cell>
        </row>
      </sheetData>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 1"/>
      <sheetName val="cuadro 1"/>
      <sheetName val="cua5.3"/>
      <sheetName val="cua 5.2  5.7 "/>
      <sheetName val="5.4 graf 2"/>
      <sheetName val="cua 5.5"/>
      <sheetName val="cua 5.6"/>
      <sheetName val="hoja6"/>
      <sheetName val="5.8 graf  5.3"/>
      <sheetName val="cua 5.9"/>
      <sheetName val="cuadro 5.9"/>
      <sheetName val="cua 5.10"/>
      <sheetName val="cua5.11"/>
      <sheetName val=" gráf 5.4deuda exportaciones"/>
      <sheetName val="anexo 5.1"/>
      <sheetName val="ANEX5.2"/>
      <sheetName val="anex5.4"/>
      <sheetName val="ANEX5.3"/>
      <sheetName val="APERT"/>
      <sheetName val="Hoja10"/>
      <sheetName val="Hoja11"/>
      <sheetName val="Hoja12"/>
      <sheetName val="Hoja13"/>
      <sheetName val="Hoja14"/>
      <sheetName val="Hoja15"/>
      <sheetName val="Hoja16"/>
      <sheetName val="Módul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ss &amp; GNIpc"/>
      <sheetName val="real GDPpc"/>
      <sheetName val="GNIpc"/>
      <sheetName val="LIC cutoff"/>
      <sheetName val="Sheet5"/>
      <sheetName val="1st issue all"/>
    </sheetNames>
    <sheetDataSet>
      <sheetData sheetId="0" refreshError="1"/>
      <sheetData sheetId="1">
        <row r="1">
          <cell r="A1" t="str">
            <v>GDP per capita (constant 2000 US$)</v>
          </cell>
        </row>
      </sheetData>
      <sheetData sheetId="2">
        <row r="1">
          <cell r="A1" t="str">
            <v>GNI per capita, Atlas method (current US$)</v>
          </cell>
          <cell r="B1">
            <v>1990</v>
          </cell>
          <cell r="C1">
            <v>1991</v>
          </cell>
          <cell r="D1">
            <v>1992</v>
          </cell>
          <cell r="E1">
            <v>1993</v>
          </cell>
          <cell r="F1">
            <v>1994</v>
          </cell>
          <cell r="G1">
            <v>1995</v>
          </cell>
          <cell r="H1">
            <v>1996</v>
          </cell>
          <cell r="I1">
            <v>1997</v>
          </cell>
          <cell r="J1">
            <v>1998</v>
          </cell>
          <cell r="K1">
            <v>1999</v>
          </cell>
          <cell r="L1">
            <v>2000</v>
          </cell>
          <cell r="M1">
            <v>2001</v>
          </cell>
          <cell r="N1">
            <v>2002</v>
          </cell>
          <cell r="O1">
            <v>2003</v>
          </cell>
          <cell r="P1">
            <v>2004</v>
          </cell>
          <cell r="Q1">
            <v>2005</v>
          </cell>
          <cell r="R1">
            <v>2006</v>
          </cell>
        </row>
        <row r="2">
          <cell r="A2" t="str">
            <v>Afghanistan</v>
          </cell>
          <cell r="B2" t="str">
            <v>..</v>
          </cell>
          <cell r="C2" t="str">
            <v>..</v>
          </cell>
          <cell r="D2" t="str">
            <v>..</v>
          </cell>
          <cell r="E2" t="str">
            <v>..</v>
          </cell>
          <cell r="F2" t="str">
            <v>..</v>
          </cell>
          <cell r="G2" t="str">
            <v>..</v>
          </cell>
          <cell r="H2" t="str">
            <v>..</v>
          </cell>
          <cell r="I2" t="str">
            <v>..</v>
          </cell>
          <cell r="J2" t="str">
            <v>..</v>
          </cell>
          <cell r="K2" t="str">
            <v>..</v>
          </cell>
          <cell r="L2" t="str">
            <v>..</v>
          </cell>
          <cell r="M2" t="str">
            <v>..</v>
          </cell>
          <cell r="N2" t="str">
            <v>..</v>
          </cell>
          <cell r="O2" t="str">
            <v>..</v>
          </cell>
          <cell r="P2" t="str">
            <v>..</v>
          </cell>
          <cell r="Q2" t="str">
            <v>..</v>
          </cell>
          <cell r="R2" t="str">
            <v>..</v>
          </cell>
        </row>
        <row r="3">
          <cell r="A3" t="str">
            <v>Albania</v>
          </cell>
          <cell r="B3">
            <v>680</v>
          </cell>
          <cell r="C3">
            <v>420</v>
          </cell>
          <cell r="D3">
            <v>300</v>
          </cell>
          <cell r="E3">
            <v>320</v>
          </cell>
          <cell r="F3">
            <v>410</v>
          </cell>
          <cell r="G3">
            <v>660</v>
          </cell>
          <cell r="H3">
            <v>900</v>
          </cell>
          <cell r="I3">
            <v>810</v>
          </cell>
          <cell r="J3">
            <v>890</v>
          </cell>
          <cell r="K3">
            <v>990</v>
          </cell>
          <cell r="L3">
            <v>1180</v>
          </cell>
          <cell r="M3">
            <v>1340</v>
          </cell>
          <cell r="N3">
            <v>1400</v>
          </cell>
          <cell r="O3">
            <v>1650</v>
          </cell>
          <cell r="P3">
            <v>2090</v>
          </cell>
          <cell r="Q3">
            <v>2580</v>
          </cell>
          <cell r="R3">
            <v>2960</v>
          </cell>
        </row>
        <row r="4">
          <cell r="A4" t="str">
            <v>Algeria</v>
          </cell>
          <cell r="B4">
            <v>2420</v>
          </cell>
          <cell r="C4">
            <v>2030</v>
          </cell>
          <cell r="D4">
            <v>1940</v>
          </cell>
          <cell r="E4">
            <v>1760</v>
          </cell>
          <cell r="F4">
            <v>1650</v>
          </cell>
          <cell r="G4">
            <v>1580</v>
          </cell>
          <cell r="H4">
            <v>1540</v>
          </cell>
          <cell r="I4">
            <v>1530</v>
          </cell>
          <cell r="J4">
            <v>1570</v>
          </cell>
          <cell r="K4">
            <v>1560</v>
          </cell>
          <cell r="L4">
            <v>1610</v>
          </cell>
          <cell r="M4">
            <v>1690</v>
          </cell>
          <cell r="N4">
            <v>1750</v>
          </cell>
          <cell r="O4">
            <v>1950</v>
          </cell>
          <cell r="P4">
            <v>2290</v>
          </cell>
          <cell r="Q4">
            <v>2720</v>
          </cell>
          <cell r="R4">
            <v>3030</v>
          </cell>
        </row>
        <row r="5">
          <cell r="A5" t="str">
            <v>American Samoa</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row>
        <row r="6">
          <cell r="A6" t="str">
            <v>Andorra</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t="str">
            <v>..</v>
          </cell>
          <cell r="O6" t="str">
            <v>..</v>
          </cell>
          <cell r="P6" t="str">
            <v>..</v>
          </cell>
          <cell r="Q6" t="str">
            <v>..</v>
          </cell>
          <cell r="R6" t="str">
            <v>..</v>
          </cell>
        </row>
        <row r="7">
          <cell r="A7" t="str">
            <v>Angola</v>
          </cell>
          <cell r="B7">
            <v>730</v>
          </cell>
          <cell r="C7">
            <v>810</v>
          </cell>
          <cell r="D7">
            <v>460</v>
          </cell>
          <cell r="E7">
            <v>310</v>
          </cell>
          <cell r="F7">
            <v>190</v>
          </cell>
          <cell r="G7">
            <v>320</v>
          </cell>
          <cell r="H7">
            <v>380</v>
          </cell>
          <cell r="I7">
            <v>470</v>
          </cell>
          <cell r="J7">
            <v>460</v>
          </cell>
          <cell r="K7">
            <v>390</v>
          </cell>
          <cell r="L7">
            <v>430</v>
          </cell>
          <cell r="M7">
            <v>470</v>
          </cell>
          <cell r="N7">
            <v>620</v>
          </cell>
          <cell r="O7">
            <v>710</v>
          </cell>
          <cell r="P7">
            <v>940</v>
          </cell>
          <cell r="Q7">
            <v>1410</v>
          </cell>
          <cell r="R7">
            <v>1980</v>
          </cell>
        </row>
        <row r="8">
          <cell r="A8" t="str">
            <v>Antigua and Barbuda</v>
          </cell>
          <cell r="B8">
            <v>5610</v>
          </cell>
          <cell r="C8">
            <v>6000</v>
          </cell>
          <cell r="D8">
            <v>6200</v>
          </cell>
          <cell r="E8">
            <v>6640</v>
          </cell>
          <cell r="F8">
            <v>7020</v>
          </cell>
          <cell r="G8">
            <v>6800</v>
          </cell>
          <cell r="H8">
            <v>7050</v>
          </cell>
          <cell r="I8">
            <v>7220</v>
          </cell>
          <cell r="J8">
            <v>7650</v>
          </cell>
          <cell r="K8">
            <v>7850</v>
          </cell>
          <cell r="L8">
            <v>8190</v>
          </cell>
          <cell r="M8">
            <v>8540</v>
          </cell>
          <cell r="N8">
            <v>8600</v>
          </cell>
          <cell r="O8">
            <v>9170</v>
          </cell>
          <cell r="P8">
            <v>10500</v>
          </cell>
          <cell r="Q8">
            <v>10700</v>
          </cell>
          <cell r="R8">
            <v>11210</v>
          </cell>
        </row>
        <row r="9">
          <cell r="A9" t="str">
            <v>Argentina</v>
          </cell>
          <cell r="B9">
            <v>3190</v>
          </cell>
          <cell r="C9">
            <v>3970</v>
          </cell>
          <cell r="D9">
            <v>6310</v>
          </cell>
          <cell r="E9">
            <v>7110</v>
          </cell>
          <cell r="F9">
            <v>7580</v>
          </cell>
          <cell r="G9">
            <v>7360</v>
          </cell>
          <cell r="H9">
            <v>7730</v>
          </cell>
          <cell r="I9">
            <v>8140</v>
          </cell>
          <cell r="J9">
            <v>8020</v>
          </cell>
          <cell r="K9">
            <v>7570</v>
          </cell>
          <cell r="L9">
            <v>7470</v>
          </cell>
          <cell r="M9">
            <v>7000</v>
          </cell>
          <cell r="N9">
            <v>4050</v>
          </cell>
          <cell r="O9">
            <v>3670</v>
          </cell>
          <cell r="P9">
            <v>3580</v>
          </cell>
          <cell r="Q9">
            <v>4460</v>
          </cell>
          <cell r="R9">
            <v>5150</v>
          </cell>
        </row>
        <row r="10">
          <cell r="A10" t="str">
            <v>Armenia</v>
          </cell>
          <cell r="B10" t="str">
            <v>..</v>
          </cell>
          <cell r="C10" t="str">
            <v>..</v>
          </cell>
          <cell r="D10">
            <v>310</v>
          </cell>
          <cell r="E10">
            <v>330</v>
          </cell>
          <cell r="F10">
            <v>400</v>
          </cell>
          <cell r="G10">
            <v>450</v>
          </cell>
          <cell r="H10">
            <v>520</v>
          </cell>
          <cell r="I10">
            <v>560</v>
          </cell>
          <cell r="J10">
            <v>590</v>
          </cell>
          <cell r="K10">
            <v>610</v>
          </cell>
          <cell r="L10">
            <v>660</v>
          </cell>
          <cell r="M10">
            <v>710</v>
          </cell>
          <cell r="N10">
            <v>800</v>
          </cell>
          <cell r="O10">
            <v>950</v>
          </cell>
          <cell r="P10">
            <v>1140</v>
          </cell>
          <cell r="Q10">
            <v>1470</v>
          </cell>
          <cell r="R10">
            <v>1930</v>
          </cell>
        </row>
        <row r="11">
          <cell r="A11" t="str">
            <v>Aruba</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row>
        <row r="12">
          <cell r="A12" t="str">
            <v>Australia</v>
          </cell>
          <cell r="B12">
            <v>18200</v>
          </cell>
          <cell r="C12">
            <v>18420</v>
          </cell>
          <cell r="D12">
            <v>19170</v>
          </cell>
          <cell r="E12">
            <v>19020</v>
          </cell>
          <cell r="F12">
            <v>19220</v>
          </cell>
          <cell r="G12">
            <v>20230</v>
          </cell>
          <cell r="H12">
            <v>21950</v>
          </cell>
          <cell r="I12">
            <v>22740</v>
          </cell>
          <cell r="J12">
            <v>21900</v>
          </cell>
          <cell r="K12">
            <v>21480</v>
          </cell>
          <cell r="L12">
            <v>20720</v>
          </cell>
          <cell r="M12">
            <v>20490</v>
          </cell>
          <cell r="N12">
            <v>20280</v>
          </cell>
          <cell r="O12">
            <v>22840</v>
          </cell>
          <cell r="P12">
            <v>27820</v>
          </cell>
          <cell r="Q12">
            <v>33120</v>
          </cell>
          <cell r="R12">
            <v>35990</v>
          </cell>
        </row>
        <row r="13">
          <cell r="A13" t="str">
            <v>Austria</v>
          </cell>
          <cell r="B13">
            <v>20180</v>
          </cell>
          <cell r="C13">
            <v>21370</v>
          </cell>
          <cell r="D13">
            <v>24400</v>
          </cell>
          <cell r="E13">
            <v>24470</v>
          </cell>
          <cell r="F13">
            <v>25900</v>
          </cell>
          <cell r="G13">
            <v>27590</v>
          </cell>
          <cell r="H13">
            <v>29660</v>
          </cell>
          <cell r="I13">
            <v>28920</v>
          </cell>
          <cell r="J13">
            <v>27250</v>
          </cell>
          <cell r="K13">
            <v>26340</v>
          </cell>
          <cell r="L13">
            <v>26010</v>
          </cell>
          <cell r="M13">
            <v>24500</v>
          </cell>
          <cell r="N13">
            <v>24130</v>
          </cell>
          <cell r="O13">
            <v>27180</v>
          </cell>
          <cell r="P13">
            <v>32590</v>
          </cell>
          <cell r="Q13">
            <v>37190</v>
          </cell>
          <cell r="R13">
            <v>39590</v>
          </cell>
        </row>
        <row r="14">
          <cell r="A14" t="str">
            <v>Azerbaijan</v>
          </cell>
          <cell r="B14" t="str">
            <v>..</v>
          </cell>
          <cell r="C14" t="str">
            <v>..</v>
          </cell>
          <cell r="D14" t="str">
            <v>..</v>
          </cell>
          <cell r="E14">
            <v>590</v>
          </cell>
          <cell r="F14">
            <v>440</v>
          </cell>
          <cell r="G14">
            <v>400</v>
          </cell>
          <cell r="H14">
            <v>400</v>
          </cell>
          <cell r="I14">
            <v>450</v>
          </cell>
          <cell r="J14">
            <v>510</v>
          </cell>
          <cell r="K14">
            <v>570</v>
          </cell>
          <cell r="L14">
            <v>610</v>
          </cell>
          <cell r="M14">
            <v>660</v>
          </cell>
          <cell r="N14">
            <v>720</v>
          </cell>
          <cell r="O14">
            <v>820</v>
          </cell>
          <cell r="P14">
            <v>950</v>
          </cell>
          <cell r="Q14">
            <v>1270</v>
          </cell>
          <cell r="R14">
            <v>1850</v>
          </cell>
        </row>
        <row r="15">
          <cell r="A15" t="str">
            <v>Bahamas, The</v>
          </cell>
          <cell r="B15">
            <v>11770</v>
          </cell>
          <cell r="C15">
            <v>11200</v>
          </cell>
          <cell r="D15">
            <v>11410</v>
          </cell>
          <cell r="E15">
            <v>11710</v>
          </cell>
          <cell r="F15">
            <v>12160</v>
          </cell>
          <cell r="G15">
            <v>12310</v>
          </cell>
          <cell r="H15">
            <v>12670</v>
          </cell>
          <cell r="I15">
            <v>12960</v>
          </cell>
          <cell r="J15">
            <v>12990</v>
          </cell>
          <cell r="K15">
            <v>14240</v>
          </cell>
          <cell r="L15">
            <v>15380</v>
          </cell>
          <cell r="M15">
            <v>15390</v>
          </cell>
          <cell r="N15">
            <v>15800</v>
          </cell>
          <cell r="O15" t="str">
            <v>..</v>
          </cell>
          <cell r="P15" t="str">
            <v>..</v>
          </cell>
          <cell r="Q15" t="str">
            <v>..</v>
          </cell>
          <cell r="R15" t="str">
            <v>..</v>
          </cell>
        </row>
        <row r="16">
          <cell r="A16" t="str">
            <v>Bahrain</v>
          </cell>
          <cell r="B16">
            <v>7260</v>
          </cell>
          <cell r="C16">
            <v>9780</v>
          </cell>
          <cell r="D16">
            <v>9780</v>
          </cell>
          <cell r="E16">
            <v>9840</v>
          </cell>
          <cell r="F16">
            <v>9410</v>
          </cell>
          <cell r="G16">
            <v>10020</v>
          </cell>
          <cell r="H16">
            <v>10360</v>
          </cell>
          <cell r="I16">
            <v>9860</v>
          </cell>
          <cell r="J16">
            <v>9650</v>
          </cell>
          <cell r="K16">
            <v>9570</v>
          </cell>
          <cell r="L16">
            <v>10390</v>
          </cell>
          <cell r="M16">
            <v>10920</v>
          </cell>
          <cell r="N16">
            <v>11350</v>
          </cell>
          <cell r="O16">
            <v>12630</v>
          </cell>
          <cell r="P16">
            <v>14370</v>
          </cell>
          <cell r="Q16" t="str">
            <v>..</v>
          </cell>
          <cell r="R16" t="str">
            <v>..</v>
          </cell>
        </row>
        <row r="17">
          <cell r="A17" t="str">
            <v>Bangladesh</v>
          </cell>
          <cell r="B17">
            <v>300</v>
          </cell>
          <cell r="C17">
            <v>300</v>
          </cell>
          <cell r="D17">
            <v>320</v>
          </cell>
          <cell r="E17">
            <v>320</v>
          </cell>
          <cell r="F17">
            <v>320</v>
          </cell>
          <cell r="G17">
            <v>340</v>
          </cell>
          <cell r="H17">
            <v>350</v>
          </cell>
          <cell r="I17">
            <v>360</v>
          </cell>
          <cell r="J17">
            <v>360</v>
          </cell>
          <cell r="K17">
            <v>370</v>
          </cell>
          <cell r="L17">
            <v>390</v>
          </cell>
          <cell r="M17">
            <v>380</v>
          </cell>
          <cell r="N17">
            <v>380</v>
          </cell>
          <cell r="O17">
            <v>400</v>
          </cell>
          <cell r="P17">
            <v>440</v>
          </cell>
          <cell r="Q17">
            <v>470</v>
          </cell>
          <cell r="R17">
            <v>480</v>
          </cell>
        </row>
        <row r="18">
          <cell r="A18" t="str">
            <v>Barbados</v>
          </cell>
          <cell r="B18">
            <v>6630</v>
          </cell>
          <cell r="C18">
            <v>6400</v>
          </cell>
          <cell r="D18">
            <v>6310</v>
          </cell>
          <cell r="E18">
            <v>6310</v>
          </cell>
          <cell r="F18">
            <v>6600</v>
          </cell>
          <cell r="G18">
            <v>6890</v>
          </cell>
          <cell r="H18">
            <v>7210</v>
          </cell>
          <cell r="I18">
            <v>7880</v>
          </cell>
          <cell r="J18">
            <v>8240</v>
          </cell>
          <cell r="K18">
            <v>8670</v>
          </cell>
          <cell r="L18" t="str">
            <v>..</v>
          </cell>
          <cell r="M18" t="str">
            <v>..</v>
          </cell>
          <cell r="N18" t="str">
            <v>..</v>
          </cell>
          <cell r="O18" t="str">
            <v>..</v>
          </cell>
          <cell r="P18" t="str">
            <v>..</v>
          </cell>
          <cell r="Q18" t="str">
            <v>..</v>
          </cell>
          <cell r="R18" t="str">
            <v>..</v>
          </cell>
        </row>
        <row r="19">
          <cell r="A19" t="str">
            <v>Belarus</v>
          </cell>
          <cell r="B19" t="str">
            <v>..</v>
          </cell>
          <cell r="C19" t="str">
            <v>..</v>
          </cell>
          <cell r="D19">
            <v>1670</v>
          </cell>
          <cell r="E19">
            <v>1590</v>
          </cell>
          <cell r="F19">
            <v>1460</v>
          </cell>
          <cell r="G19">
            <v>1370</v>
          </cell>
          <cell r="H19">
            <v>1450</v>
          </cell>
          <cell r="I19">
            <v>1530</v>
          </cell>
          <cell r="J19">
            <v>1550</v>
          </cell>
          <cell r="K19">
            <v>1400</v>
          </cell>
          <cell r="L19">
            <v>1380</v>
          </cell>
          <cell r="M19">
            <v>1300</v>
          </cell>
          <cell r="N19">
            <v>1370</v>
          </cell>
          <cell r="O19">
            <v>1610</v>
          </cell>
          <cell r="P19">
            <v>2150</v>
          </cell>
          <cell r="Q19">
            <v>2760</v>
          </cell>
          <cell r="R19">
            <v>3380</v>
          </cell>
        </row>
        <row r="20">
          <cell r="A20" t="str">
            <v>Belgium</v>
          </cell>
          <cell r="B20">
            <v>18980</v>
          </cell>
          <cell r="C20">
            <v>20230</v>
          </cell>
          <cell r="D20">
            <v>22770</v>
          </cell>
          <cell r="E20">
            <v>23000</v>
          </cell>
          <cell r="F20">
            <v>24660</v>
          </cell>
          <cell r="G20">
            <v>26600</v>
          </cell>
          <cell r="H20">
            <v>28050</v>
          </cell>
          <cell r="I20">
            <v>27890</v>
          </cell>
          <cell r="J20">
            <v>25980</v>
          </cell>
          <cell r="K20">
            <v>25440</v>
          </cell>
          <cell r="L20">
            <v>25360</v>
          </cell>
          <cell r="M20">
            <v>23890</v>
          </cell>
          <cell r="N20">
            <v>23380</v>
          </cell>
          <cell r="O20">
            <v>26270</v>
          </cell>
          <cell r="P20">
            <v>31630</v>
          </cell>
          <cell r="Q20">
            <v>36140</v>
          </cell>
          <cell r="R20">
            <v>38600</v>
          </cell>
        </row>
        <row r="21">
          <cell r="A21" t="str">
            <v>Belize</v>
          </cell>
          <cell r="B21">
            <v>2210</v>
          </cell>
          <cell r="C21">
            <v>2370</v>
          </cell>
          <cell r="D21">
            <v>2610</v>
          </cell>
          <cell r="E21">
            <v>2690</v>
          </cell>
          <cell r="F21">
            <v>2680</v>
          </cell>
          <cell r="G21">
            <v>2740</v>
          </cell>
          <cell r="H21">
            <v>2790</v>
          </cell>
          <cell r="I21">
            <v>2790</v>
          </cell>
          <cell r="J21">
            <v>2710</v>
          </cell>
          <cell r="K21">
            <v>2820</v>
          </cell>
          <cell r="L21">
            <v>3090</v>
          </cell>
          <cell r="M21">
            <v>3070</v>
          </cell>
          <cell r="N21">
            <v>3160</v>
          </cell>
          <cell r="O21">
            <v>3410</v>
          </cell>
          <cell r="P21">
            <v>3520</v>
          </cell>
          <cell r="Q21">
            <v>3570</v>
          </cell>
          <cell r="R21">
            <v>3650</v>
          </cell>
        </row>
        <row r="22">
          <cell r="A22" t="str">
            <v>Benin</v>
          </cell>
          <cell r="B22">
            <v>330</v>
          </cell>
          <cell r="C22">
            <v>340</v>
          </cell>
          <cell r="D22">
            <v>340</v>
          </cell>
          <cell r="E22">
            <v>340</v>
          </cell>
          <cell r="F22">
            <v>300</v>
          </cell>
          <cell r="G22">
            <v>310</v>
          </cell>
          <cell r="H22">
            <v>310</v>
          </cell>
          <cell r="I22">
            <v>340</v>
          </cell>
          <cell r="J22">
            <v>340</v>
          </cell>
          <cell r="K22">
            <v>340</v>
          </cell>
          <cell r="L22">
            <v>340</v>
          </cell>
          <cell r="M22">
            <v>330</v>
          </cell>
          <cell r="N22">
            <v>330</v>
          </cell>
          <cell r="O22">
            <v>380</v>
          </cell>
          <cell r="P22">
            <v>450</v>
          </cell>
          <cell r="Q22">
            <v>510</v>
          </cell>
          <cell r="R22">
            <v>540</v>
          </cell>
        </row>
        <row r="23">
          <cell r="A23" t="str">
            <v>Bermuda</v>
          </cell>
          <cell r="B23">
            <v>26540</v>
          </cell>
          <cell r="C23">
            <v>26510</v>
          </cell>
          <cell r="D23">
            <v>27850</v>
          </cell>
          <cell r="E23">
            <v>29830</v>
          </cell>
          <cell r="F23">
            <v>30700</v>
          </cell>
          <cell r="G23">
            <v>33210</v>
          </cell>
          <cell r="H23">
            <v>34710</v>
          </cell>
          <cell r="I23">
            <v>35990</v>
          </cell>
          <cell r="J23" t="str">
            <v>..</v>
          </cell>
          <cell r="K23" t="str">
            <v>..</v>
          </cell>
          <cell r="L23" t="str">
            <v>..</v>
          </cell>
          <cell r="M23" t="str">
            <v>..</v>
          </cell>
          <cell r="N23" t="str">
            <v>..</v>
          </cell>
          <cell r="O23" t="str">
            <v>..</v>
          </cell>
          <cell r="P23" t="str">
            <v>..</v>
          </cell>
          <cell r="Q23" t="str">
            <v>..</v>
          </cell>
          <cell r="R23" t="str">
            <v>..</v>
          </cell>
        </row>
        <row r="24">
          <cell r="A24" t="str">
            <v>Bhutan</v>
          </cell>
          <cell r="B24">
            <v>560</v>
          </cell>
          <cell r="C24">
            <v>530</v>
          </cell>
          <cell r="D24">
            <v>530</v>
          </cell>
          <cell r="E24">
            <v>500</v>
          </cell>
          <cell r="F24">
            <v>530</v>
          </cell>
          <cell r="G24">
            <v>580</v>
          </cell>
          <cell r="H24">
            <v>640</v>
          </cell>
          <cell r="I24">
            <v>670</v>
          </cell>
          <cell r="J24">
            <v>690</v>
          </cell>
          <cell r="K24">
            <v>750</v>
          </cell>
          <cell r="L24">
            <v>780</v>
          </cell>
          <cell r="M24">
            <v>830</v>
          </cell>
          <cell r="N24">
            <v>890</v>
          </cell>
          <cell r="O24">
            <v>970</v>
          </cell>
          <cell r="P24">
            <v>1100</v>
          </cell>
          <cell r="Q24">
            <v>1250</v>
          </cell>
          <cell r="R24">
            <v>1410</v>
          </cell>
        </row>
        <row r="25">
          <cell r="A25" t="str">
            <v>Bolivia</v>
          </cell>
          <cell r="B25">
            <v>740</v>
          </cell>
          <cell r="C25">
            <v>760</v>
          </cell>
          <cell r="D25">
            <v>790</v>
          </cell>
          <cell r="E25">
            <v>810</v>
          </cell>
          <cell r="F25">
            <v>830</v>
          </cell>
          <cell r="G25">
            <v>860</v>
          </cell>
          <cell r="H25">
            <v>920</v>
          </cell>
          <cell r="I25">
            <v>970</v>
          </cell>
          <cell r="J25">
            <v>1000</v>
          </cell>
          <cell r="K25">
            <v>990</v>
          </cell>
          <cell r="L25">
            <v>1000</v>
          </cell>
          <cell r="M25">
            <v>960</v>
          </cell>
          <cell r="N25">
            <v>930</v>
          </cell>
          <cell r="O25">
            <v>920</v>
          </cell>
          <cell r="P25">
            <v>960</v>
          </cell>
          <cell r="Q25">
            <v>1020</v>
          </cell>
          <cell r="R25">
            <v>1100</v>
          </cell>
        </row>
        <row r="26">
          <cell r="A26" t="str">
            <v>Bosnia and Herzegovina</v>
          </cell>
          <cell r="B26" t="str">
            <v>..</v>
          </cell>
          <cell r="C26" t="str">
            <v>..</v>
          </cell>
          <cell r="D26" t="str">
            <v>..</v>
          </cell>
          <cell r="E26" t="str">
            <v>..</v>
          </cell>
          <cell r="F26" t="str">
            <v>..</v>
          </cell>
          <cell r="G26" t="str">
            <v>..</v>
          </cell>
          <cell r="H26">
            <v>830</v>
          </cell>
          <cell r="I26">
            <v>1080</v>
          </cell>
          <cell r="J26">
            <v>1370</v>
          </cell>
          <cell r="K26">
            <v>1400</v>
          </cell>
          <cell r="L26">
            <v>1420</v>
          </cell>
          <cell r="M26">
            <v>1480</v>
          </cell>
          <cell r="N26">
            <v>1580</v>
          </cell>
          <cell r="O26">
            <v>1840</v>
          </cell>
          <cell r="P26">
            <v>2280</v>
          </cell>
          <cell r="Q26">
            <v>2680</v>
          </cell>
          <cell r="R26">
            <v>2980</v>
          </cell>
        </row>
        <row r="27">
          <cell r="A27" t="str">
            <v>Botswana</v>
          </cell>
          <cell r="B27">
            <v>2450</v>
          </cell>
          <cell r="C27">
            <v>2770</v>
          </cell>
          <cell r="D27">
            <v>2960</v>
          </cell>
          <cell r="E27">
            <v>3020</v>
          </cell>
          <cell r="F27">
            <v>2700</v>
          </cell>
          <cell r="G27">
            <v>2950</v>
          </cell>
          <cell r="H27">
            <v>2890</v>
          </cell>
          <cell r="I27">
            <v>3110</v>
          </cell>
          <cell r="J27">
            <v>3270</v>
          </cell>
          <cell r="K27">
            <v>3110</v>
          </cell>
          <cell r="L27">
            <v>3270</v>
          </cell>
          <cell r="M27">
            <v>3480</v>
          </cell>
          <cell r="N27">
            <v>3140</v>
          </cell>
          <cell r="O27">
            <v>3690</v>
          </cell>
          <cell r="P27">
            <v>4430</v>
          </cell>
          <cell r="Q27">
            <v>5530</v>
          </cell>
          <cell r="R27">
            <v>5900</v>
          </cell>
        </row>
        <row r="28">
          <cell r="A28" t="str">
            <v>Brazil</v>
          </cell>
          <cell r="B28">
            <v>2770</v>
          </cell>
          <cell r="C28">
            <v>2950</v>
          </cell>
          <cell r="D28">
            <v>2790</v>
          </cell>
          <cell r="E28">
            <v>2750</v>
          </cell>
          <cell r="F28">
            <v>3050</v>
          </cell>
          <cell r="G28">
            <v>3750</v>
          </cell>
          <cell r="H28">
            <v>4480</v>
          </cell>
          <cell r="I28">
            <v>5070</v>
          </cell>
          <cell r="J28">
            <v>4890</v>
          </cell>
          <cell r="K28">
            <v>4140</v>
          </cell>
          <cell r="L28">
            <v>3870</v>
          </cell>
          <cell r="M28">
            <v>3300</v>
          </cell>
          <cell r="N28">
            <v>3060</v>
          </cell>
          <cell r="O28">
            <v>2960</v>
          </cell>
          <cell r="P28">
            <v>3320</v>
          </cell>
          <cell r="Q28">
            <v>3890</v>
          </cell>
          <cell r="R28">
            <v>4730</v>
          </cell>
        </row>
        <row r="29">
          <cell r="A29" t="str">
            <v>Brunei Darussalam</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row>
        <row r="30">
          <cell r="A30" t="str">
            <v>Bulgaria</v>
          </cell>
          <cell r="B30">
            <v>2260</v>
          </cell>
          <cell r="C30">
            <v>1620</v>
          </cell>
          <cell r="D30">
            <v>1430</v>
          </cell>
          <cell r="E30">
            <v>1250</v>
          </cell>
          <cell r="F30">
            <v>1250</v>
          </cell>
          <cell r="G30">
            <v>1360</v>
          </cell>
          <cell r="H30">
            <v>1210</v>
          </cell>
          <cell r="I30">
            <v>1200</v>
          </cell>
          <cell r="J30">
            <v>1270</v>
          </cell>
          <cell r="K30">
            <v>1450</v>
          </cell>
          <cell r="L30">
            <v>1600</v>
          </cell>
          <cell r="M30">
            <v>1720</v>
          </cell>
          <cell r="N30">
            <v>1870</v>
          </cell>
          <cell r="O30">
            <v>2230</v>
          </cell>
          <cell r="P30">
            <v>2870</v>
          </cell>
          <cell r="Q30">
            <v>3510</v>
          </cell>
          <cell r="R30">
            <v>3990</v>
          </cell>
        </row>
        <row r="31">
          <cell r="A31" t="str">
            <v>Burkina Faso</v>
          </cell>
          <cell r="B31">
            <v>350</v>
          </cell>
          <cell r="C31">
            <v>370</v>
          </cell>
          <cell r="D31">
            <v>330</v>
          </cell>
          <cell r="E31">
            <v>290</v>
          </cell>
          <cell r="F31">
            <v>240</v>
          </cell>
          <cell r="G31">
            <v>240</v>
          </cell>
          <cell r="H31">
            <v>260</v>
          </cell>
          <cell r="I31">
            <v>270</v>
          </cell>
          <cell r="J31">
            <v>260</v>
          </cell>
          <cell r="K31">
            <v>260</v>
          </cell>
          <cell r="L31">
            <v>250</v>
          </cell>
          <cell r="M31">
            <v>240</v>
          </cell>
          <cell r="N31">
            <v>250</v>
          </cell>
          <cell r="O31">
            <v>290</v>
          </cell>
          <cell r="P31">
            <v>350</v>
          </cell>
          <cell r="Q31">
            <v>430</v>
          </cell>
          <cell r="R31">
            <v>460</v>
          </cell>
        </row>
        <row r="32">
          <cell r="A32" t="str">
            <v>Burundi</v>
          </cell>
          <cell r="B32">
            <v>210</v>
          </cell>
          <cell r="C32">
            <v>210</v>
          </cell>
          <cell r="D32">
            <v>200</v>
          </cell>
          <cell r="E32">
            <v>170</v>
          </cell>
          <cell r="F32">
            <v>160</v>
          </cell>
          <cell r="G32">
            <v>150</v>
          </cell>
          <cell r="H32">
            <v>140</v>
          </cell>
          <cell r="I32">
            <v>140</v>
          </cell>
          <cell r="J32">
            <v>140</v>
          </cell>
          <cell r="K32">
            <v>140</v>
          </cell>
          <cell r="L32">
            <v>120</v>
          </cell>
          <cell r="M32">
            <v>110</v>
          </cell>
          <cell r="N32">
            <v>100</v>
          </cell>
          <cell r="O32">
            <v>90</v>
          </cell>
          <cell r="P32">
            <v>90</v>
          </cell>
          <cell r="Q32">
            <v>100</v>
          </cell>
          <cell r="R32">
            <v>100</v>
          </cell>
        </row>
        <row r="33">
          <cell r="A33" t="str">
            <v>Cambodia</v>
          </cell>
          <cell r="B33" t="str">
            <v>..</v>
          </cell>
          <cell r="C33" t="str">
            <v>..</v>
          </cell>
          <cell r="D33" t="str">
            <v>..</v>
          </cell>
          <cell r="E33" t="str">
            <v>..</v>
          </cell>
          <cell r="F33" t="str">
            <v>..</v>
          </cell>
          <cell r="G33">
            <v>280</v>
          </cell>
          <cell r="H33">
            <v>290</v>
          </cell>
          <cell r="I33">
            <v>300</v>
          </cell>
          <cell r="J33">
            <v>280</v>
          </cell>
          <cell r="K33">
            <v>280</v>
          </cell>
          <cell r="L33">
            <v>280</v>
          </cell>
          <cell r="M33">
            <v>300</v>
          </cell>
          <cell r="N33">
            <v>300</v>
          </cell>
          <cell r="O33">
            <v>330</v>
          </cell>
          <cell r="P33">
            <v>380</v>
          </cell>
          <cell r="Q33">
            <v>430</v>
          </cell>
          <cell r="R33">
            <v>480</v>
          </cell>
        </row>
        <row r="34">
          <cell r="A34" t="str">
            <v>Cameroon</v>
          </cell>
          <cell r="B34">
            <v>960</v>
          </cell>
          <cell r="C34">
            <v>900</v>
          </cell>
          <cell r="D34">
            <v>910</v>
          </cell>
          <cell r="E34">
            <v>940</v>
          </cell>
          <cell r="F34">
            <v>810</v>
          </cell>
          <cell r="G34">
            <v>750</v>
          </cell>
          <cell r="H34">
            <v>680</v>
          </cell>
          <cell r="I34">
            <v>670</v>
          </cell>
          <cell r="J34">
            <v>670</v>
          </cell>
          <cell r="K34">
            <v>670</v>
          </cell>
          <cell r="L34">
            <v>660</v>
          </cell>
          <cell r="M34">
            <v>660</v>
          </cell>
          <cell r="N34">
            <v>640</v>
          </cell>
          <cell r="O34">
            <v>720</v>
          </cell>
          <cell r="P34">
            <v>880</v>
          </cell>
          <cell r="Q34">
            <v>1000</v>
          </cell>
          <cell r="R34">
            <v>1080</v>
          </cell>
        </row>
        <row r="35">
          <cell r="A35" t="str">
            <v>Canada</v>
          </cell>
          <cell r="B35">
            <v>19840</v>
          </cell>
          <cell r="C35">
            <v>20110</v>
          </cell>
          <cell r="D35">
            <v>20470</v>
          </cell>
          <cell r="E35">
            <v>20250</v>
          </cell>
          <cell r="F35">
            <v>19960</v>
          </cell>
          <cell r="G35">
            <v>19970</v>
          </cell>
          <cell r="H35">
            <v>19910</v>
          </cell>
          <cell r="I35">
            <v>20380</v>
          </cell>
          <cell r="J35">
            <v>20000</v>
          </cell>
          <cell r="K35">
            <v>20560</v>
          </cell>
          <cell r="L35">
            <v>21810</v>
          </cell>
          <cell r="M35">
            <v>22090</v>
          </cell>
          <cell r="N35">
            <v>22560</v>
          </cell>
          <cell r="O35">
            <v>24390</v>
          </cell>
          <cell r="P35">
            <v>28100</v>
          </cell>
          <cell r="Q35">
            <v>32590</v>
          </cell>
          <cell r="R35">
            <v>36170</v>
          </cell>
        </row>
        <row r="36">
          <cell r="A36" t="str">
            <v>Cape Verde</v>
          </cell>
          <cell r="B36">
            <v>940</v>
          </cell>
          <cell r="C36">
            <v>950</v>
          </cell>
          <cell r="D36">
            <v>1050</v>
          </cell>
          <cell r="E36">
            <v>1050</v>
          </cell>
          <cell r="F36">
            <v>1090</v>
          </cell>
          <cell r="G36">
            <v>1150</v>
          </cell>
          <cell r="H36">
            <v>1220</v>
          </cell>
          <cell r="I36">
            <v>1240</v>
          </cell>
          <cell r="J36">
            <v>1240</v>
          </cell>
          <cell r="K36">
            <v>1290</v>
          </cell>
          <cell r="L36">
            <v>1280</v>
          </cell>
          <cell r="M36">
            <v>1240</v>
          </cell>
          <cell r="N36">
            <v>1210</v>
          </cell>
          <cell r="O36">
            <v>1400</v>
          </cell>
          <cell r="P36">
            <v>1630</v>
          </cell>
          <cell r="Q36">
            <v>1980</v>
          </cell>
          <cell r="R36">
            <v>2130</v>
          </cell>
        </row>
        <row r="37">
          <cell r="A37" t="str">
            <v>Cayman Islands</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row>
        <row r="38">
          <cell r="A38" t="str">
            <v>Central African Republic</v>
          </cell>
          <cell r="B38">
            <v>460</v>
          </cell>
          <cell r="C38">
            <v>460</v>
          </cell>
          <cell r="D38">
            <v>450</v>
          </cell>
          <cell r="E38">
            <v>430</v>
          </cell>
          <cell r="F38">
            <v>350</v>
          </cell>
          <cell r="G38">
            <v>340</v>
          </cell>
          <cell r="H38">
            <v>290</v>
          </cell>
          <cell r="I38">
            <v>300</v>
          </cell>
          <cell r="J38">
            <v>290</v>
          </cell>
          <cell r="K38">
            <v>280</v>
          </cell>
          <cell r="L38">
            <v>270</v>
          </cell>
          <cell r="M38">
            <v>260</v>
          </cell>
          <cell r="N38">
            <v>250</v>
          </cell>
          <cell r="O38">
            <v>260</v>
          </cell>
          <cell r="P38">
            <v>310</v>
          </cell>
          <cell r="Q38">
            <v>350</v>
          </cell>
          <cell r="R38">
            <v>360</v>
          </cell>
        </row>
        <row r="39">
          <cell r="A39" t="str">
            <v>Chad</v>
          </cell>
          <cell r="B39">
            <v>260</v>
          </cell>
          <cell r="C39">
            <v>290</v>
          </cell>
          <cell r="D39">
            <v>320</v>
          </cell>
          <cell r="E39">
            <v>250</v>
          </cell>
          <cell r="F39">
            <v>220</v>
          </cell>
          <cell r="G39">
            <v>210</v>
          </cell>
          <cell r="H39">
            <v>200</v>
          </cell>
          <cell r="I39">
            <v>210</v>
          </cell>
          <cell r="J39">
            <v>220</v>
          </cell>
          <cell r="K39">
            <v>200</v>
          </cell>
          <cell r="L39">
            <v>180</v>
          </cell>
          <cell r="M39">
            <v>190</v>
          </cell>
          <cell r="N39">
            <v>200</v>
          </cell>
          <cell r="O39">
            <v>220</v>
          </cell>
          <cell r="P39">
            <v>340</v>
          </cell>
          <cell r="Q39">
            <v>430</v>
          </cell>
          <cell r="R39">
            <v>480</v>
          </cell>
        </row>
        <row r="40">
          <cell r="A40" t="str">
            <v>Channel Islands</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row>
        <row r="41">
          <cell r="A41" t="str">
            <v>Chile</v>
          </cell>
          <cell r="B41">
            <v>2250</v>
          </cell>
          <cell r="C41">
            <v>2500</v>
          </cell>
          <cell r="D41">
            <v>3020</v>
          </cell>
          <cell r="E41">
            <v>3340</v>
          </cell>
          <cell r="F41">
            <v>3630</v>
          </cell>
          <cell r="G41">
            <v>4340</v>
          </cell>
          <cell r="H41">
            <v>4950</v>
          </cell>
          <cell r="I41">
            <v>5390</v>
          </cell>
          <cell r="J41">
            <v>5270</v>
          </cell>
          <cell r="K41">
            <v>4920</v>
          </cell>
          <cell r="L41">
            <v>4840</v>
          </cell>
          <cell r="M41">
            <v>4600</v>
          </cell>
          <cell r="N41">
            <v>4320</v>
          </cell>
          <cell r="O41">
            <v>4370</v>
          </cell>
          <cell r="P41">
            <v>5020</v>
          </cell>
          <cell r="Q41">
            <v>6040</v>
          </cell>
          <cell r="R41">
            <v>6980</v>
          </cell>
        </row>
        <row r="42">
          <cell r="A42" t="str">
            <v>China</v>
          </cell>
          <cell r="B42">
            <v>320</v>
          </cell>
          <cell r="C42">
            <v>350</v>
          </cell>
          <cell r="D42">
            <v>390</v>
          </cell>
          <cell r="E42">
            <v>410</v>
          </cell>
          <cell r="F42">
            <v>460</v>
          </cell>
          <cell r="G42">
            <v>530</v>
          </cell>
          <cell r="H42">
            <v>650</v>
          </cell>
          <cell r="I42">
            <v>750</v>
          </cell>
          <cell r="J42">
            <v>790</v>
          </cell>
          <cell r="K42">
            <v>850</v>
          </cell>
          <cell r="L42">
            <v>930</v>
          </cell>
          <cell r="M42">
            <v>1000</v>
          </cell>
          <cell r="N42">
            <v>1100</v>
          </cell>
          <cell r="O42">
            <v>1270</v>
          </cell>
          <cell r="P42">
            <v>1500</v>
          </cell>
          <cell r="Q42">
            <v>1740</v>
          </cell>
          <cell r="R42">
            <v>2010</v>
          </cell>
        </row>
        <row r="43">
          <cell r="A43" t="str">
            <v>Colombia</v>
          </cell>
          <cell r="B43">
            <v>1200</v>
          </cell>
          <cell r="C43">
            <v>1170</v>
          </cell>
          <cell r="D43">
            <v>1260</v>
          </cell>
          <cell r="E43">
            <v>1360</v>
          </cell>
          <cell r="F43">
            <v>1710</v>
          </cell>
          <cell r="G43">
            <v>2100</v>
          </cell>
          <cell r="H43">
            <v>2410</v>
          </cell>
          <cell r="I43">
            <v>2530</v>
          </cell>
          <cell r="J43">
            <v>2440</v>
          </cell>
          <cell r="K43">
            <v>2220</v>
          </cell>
          <cell r="L43">
            <v>2080</v>
          </cell>
          <cell r="M43">
            <v>1950</v>
          </cell>
          <cell r="N43">
            <v>1860</v>
          </cell>
          <cell r="O43">
            <v>1860</v>
          </cell>
          <cell r="P43">
            <v>2050</v>
          </cell>
          <cell r="Q43">
            <v>2340</v>
          </cell>
          <cell r="R43">
            <v>2740</v>
          </cell>
        </row>
        <row r="44">
          <cell r="A44" t="str">
            <v>Comoros</v>
          </cell>
          <cell r="B44">
            <v>540</v>
          </cell>
          <cell r="C44">
            <v>530</v>
          </cell>
          <cell r="D44">
            <v>620</v>
          </cell>
          <cell r="E44">
            <v>610</v>
          </cell>
          <cell r="F44">
            <v>490</v>
          </cell>
          <cell r="G44">
            <v>480</v>
          </cell>
          <cell r="H44">
            <v>450</v>
          </cell>
          <cell r="I44">
            <v>460</v>
          </cell>
          <cell r="J44">
            <v>420</v>
          </cell>
          <cell r="K44">
            <v>410</v>
          </cell>
          <cell r="L44">
            <v>400</v>
          </cell>
          <cell r="M44">
            <v>400</v>
          </cell>
          <cell r="N44">
            <v>400</v>
          </cell>
          <cell r="O44">
            <v>470</v>
          </cell>
          <cell r="P44">
            <v>550</v>
          </cell>
          <cell r="Q44">
            <v>650</v>
          </cell>
          <cell r="R44">
            <v>660</v>
          </cell>
        </row>
        <row r="45">
          <cell r="A45" t="str">
            <v>Congo, Dem. Rep.</v>
          </cell>
          <cell r="B45">
            <v>220</v>
          </cell>
          <cell r="C45">
            <v>210</v>
          </cell>
          <cell r="D45">
            <v>210</v>
          </cell>
          <cell r="E45">
            <v>180</v>
          </cell>
          <cell r="F45">
            <v>150</v>
          </cell>
          <cell r="G45">
            <v>130</v>
          </cell>
          <cell r="H45">
            <v>120</v>
          </cell>
          <cell r="I45">
            <v>110</v>
          </cell>
          <cell r="J45">
            <v>110</v>
          </cell>
          <cell r="K45">
            <v>100</v>
          </cell>
          <cell r="L45">
            <v>80</v>
          </cell>
          <cell r="M45">
            <v>80</v>
          </cell>
          <cell r="N45">
            <v>90</v>
          </cell>
          <cell r="O45">
            <v>100</v>
          </cell>
          <cell r="P45">
            <v>110</v>
          </cell>
          <cell r="Q45">
            <v>120</v>
          </cell>
          <cell r="R45">
            <v>130</v>
          </cell>
        </row>
        <row r="46">
          <cell r="A46" t="str">
            <v>Congo</v>
          </cell>
          <cell r="B46">
            <v>880</v>
          </cell>
          <cell r="C46">
            <v>910</v>
          </cell>
          <cell r="D46">
            <v>1000</v>
          </cell>
          <cell r="E46">
            <v>800</v>
          </cell>
          <cell r="F46">
            <v>630</v>
          </cell>
          <cell r="G46">
            <v>400</v>
          </cell>
          <cell r="H46">
            <v>430</v>
          </cell>
          <cell r="I46">
            <v>540</v>
          </cell>
          <cell r="J46">
            <v>530</v>
          </cell>
          <cell r="K46">
            <v>450</v>
          </cell>
          <cell r="L46">
            <v>510</v>
          </cell>
          <cell r="M46">
            <v>570</v>
          </cell>
          <cell r="N46">
            <v>620</v>
          </cell>
          <cell r="O46">
            <v>650</v>
          </cell>
          <cell r="P46">
            <v>750</v>
          </cell>
          <cell r="Q46">
            <v>950</v>
          </cell>
          <cell r="R46" t="str">
            <v>..</v>
          </cell>
        </row>
        <row r="47">
          <cell r="A47" t="str">
            <v>Costa Rica</v>
          </cell>
          <cell r="B47">
            <v>2340</v>
          </cell>
          <cell r="C47">
            <v>2370</v>
          </cell>
          <cell r="D47">
            <v>2610</v>
          </cell>
          <cell r="E47">
            <v>2790</v>
          </cell>
          <cell r="F47">
            <v>3050</v>
          </cell>
          <cell r="G47">
            <v>3250</v>
          </cell>
          <cell r="H47">
            <v>3300</v>
          </cell>
          <cell r="I47">
            <v>3420</v>
          </cell>
          <cell r="J47">
            <v>3500</v>
          </cell>
          <cell r="K47">
            <v>3480</v>
          </cell>
          <cell r="L47">
            <v>3710</v>
          </cell>
          <cell r="M47">
            <v>3860</v>
          </cell>
          <cell r="N47">
            <v>3900</v>
          </cell>
          <cell r="O47">
            <v>4160</v>
          </cell>
          <cell r="P47">
            <v>4420</v>
          </cell>
          <cell r="Q47">
            <v>4660</v>
          </cell>
          <cell r="R47">
            <v>4980</v>
          </cell>
        </row>
        <row r="48">
          <cell r="A48" t="str">
            <v>Cote d'Ivoire</v>
          </cell>
          <cell r="B48">
            <v>730</v>
          </cell>
          <cell r="C48">
            <v>710</v>
          </cell>
          <cell r="D48">
            <v>740</v>
          </cell>
          <cell r="E48">
            <v>710</v>
          </cell>
          <cell r="F48">
            <v>660</v>
          </cell>
          <cell r="G48">
            <v>670</v>
          </cell>
          <cell r="H48">
            <v>700</v>
          </cell>
          <cell r="I48">
            <v>750</v>
          </cell>
          <cell r="J48">
            <v>740</v>
          </cell>
          <cell r="K48">
            <v>710</v>
          </cell>
          <cell r="L48">
            <v>650</v>
          </cell>
          <cell r="M48">
            <v>600</v>
          </cell>
          <cell r="N48">
            <v>570</v>
          </cell>
          <cell r="O48">
            <v>630</v>
          </cell>
          <cell r="P48">
            <v>760</v>
          </cell>
          <cell r="Q48">
            <v>840</v>
          </cell>
          <cell r="R48">
            <v>870</v>
          </cell>
        </row>
        <row r="49">
          <cell r="A49" t="str">
            <v>Croatia</v>
          </cell>
          <cell r="B49" t="str">
            <v>..</v>
          </cell>
          <cell r="C49" t="str">
            <v>..</v>
          </cell>
          <cell r="D49">
            <v>3150</v>
          </cell>
          <cell r="E49">
            <v>2500</v>
          </cell>
          <cell r="F49">
            <v>2600</v>
          </cell>
          <cell r="G49">
            <v>3390</v>
          </cell>
          <cell r="H49">
            <v>4280</v>
          </cell>
          <cell r="I49">
            <v>4600</v>
          </cell>
          <cell r="J49">
            <v>4610</v>
          </cell>
          <cell r="K49">
            <v>4360</v>
          </cell>
          <cell r="L49">
            <v>4380</v>
          </cell>
          <cell r="M49">
            <v>4390</v>
          </cell>
          <cell r="N49">
            <v>4650</v>
          </cell>
          <cell r="O49">
            <v>5490</v>
          </cell>
          <cell r="P49">
            <v>7010</v>
          </cell>
          <cell r="Q49">
            <v>8350</v>
          </cell>
          <cell r="R49">
            <v>9330</v>
          </cell>
        </row>
        <row r="50">
          <cell r="A50" t="str">
            <v>Cuba</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row>
        <row r="51">
          <cell r="A51" t="str">
            <v>Cyprus</v>
          </cell>
          <cell r="B51">
            <v>9530</v>
          </cell>
          <cell r="C51">
            <v>9700</v>
          </cell>
          <cell r="D51">
            <v>11250</v>
          </cell>
          <cell r="E51">
            <v>11200</v>
          </cell>
          <cell r="F51">
            <v>11890</v>
          </cell>
          <cell r="G51">
            <v>12980</v>
          </cell>
          <cell r="H51">
            <v>13590</v>
          </cell>
          <cell r="I51">
            <v>13600</v>
          </cell>
          <cell r="J51">
            <v>14250</v>
          </cell>
          <cell r="K51">
            <v>13220</v>
          </cell>
          <cell r="L51">
            <v>13280</v>
          </cell>
          <cell r="M51">
            <v>13170</v>
          </cell>
          <cell r="N51">
            <v>13240</v>
          </cell>
          <cell r="O51">
            <v>15160</v>
          </cell>
          <cell r="P51">
            <v>18430</v>
          </cell>
          <cell r="Q51" t="str">
            <v>..</v>
          </cell>
          <cell r="R51" t="str">
            <v>..</v>
          </cell>
        </row>
        <row r="52">
          <cell r="A52" t="str">
            <v>Czech Republic</v>
          </cell>
          <cell r="B52" t="str">
            <v>..</v>
          </cell>
          <cell r="C52" t="str">
            <v>..</v>
          </cell>
          <cell r="D52">
            <v>2900</v>
          </cell>
          <cell r="E52">
            <v>2980</v>
          </cell>
          <cell r="F52">
            <v>3530</v>
          </cell>
          <cell r="G52">
            <v>4470</v>
          </cell>
          <cell r="H52">
            <v>5360</v>
          </cell>
          <cell r="I52">
            <v>5660</v>
          </cell>
          <cell r="J52">
            <v>5590</v>
          </cell>
          <cell r="K52">
            <v>5610</v>
          </cell>
          <cell r="L52">
            <v>5790</v>
          </cell>
          <cell r="M52">
            <v>5750</v>
          </cell>
          <cell r="N52">
            <v>6010</v>
          </cell>
          <cell r="O52">
            <v>7310</v>
          </cell>
          <cell r="P52">
            <v>9210</v>
          </cell>
          <cell r="Q52">
            <v>11150</v>
          </cell>
          <cell r="R52">
            <v>12680</v>
          </cell>
        </row>
        <row r="53">
          <cell r="A53" t="str">
            <v>Denmark</v>
          </cell>
          <cell r="B53">
            <v>23970</v>
          </cell>
          <cell r="C53">
            <v>25220</v>
          </cell>
          <cell r="D53">
            <v>28450</v>
          </cell>
          <cell r="E53">
            <v>28300</v>
          </cell>
          <cell r="F53">
            <v>30090</v>
          </cell>
          <cell r="G53">
            <v>32310</v>
          </cell>
          <cell r="H53">
            <v>34430</v>
          </cell>
          <cell r="I53">
            <v>34670</v>
          </cell>
          <cell r="J53">
            <v>32960</v>
          </cell>
          <cell r="K53">
            <v>32400</v>
          </cell>
          <cell r="L53">
            <v>31850</v>
          </cell>
          <cell r="M53">
            <v>30640</v>
          </cell>
          <cell r="N53">
            <v>30070</v>
          </cell>
          <cell r="O53">
            <v>34090</v>
          </cell>
          <cell r="P53">
            <v>41280</v>
          </cell>
          <cell r="Q53">
            <v>48330</v>
          </cell>
          <cell r="R53">
            <v>51700</v>
          </cell>
        </row>
        <row r="54">
          <cell r="A54" t="str">
            <v>Djibouti</v>
          </cell>
          <cell r="B54" t="str">
            <v>..</v>
          </cell>
          <cell r="C54" t="str">
            <v>..</v>
          </cell>
          <cell r="D54">
            <v>860</v>
          </cell>
          <cell r="E54">
            <v>830</v>
          </cell>
          <cell r="F54">
            <v>830</v>
          </cell>
          <cell r="G54">
            <v>840</v>
          </cell>
          <cell r="H54">
            <v>810</v>
          </cell>
          <cell r="I54">
            <v>780</v>
          </cell>
          <cell r="J54">
            <v>750</v>
          </cell>
          <cell r="K54">
            <v>760</v>
          </cell>
          <cell r="L54">
            <v>770</v>
          </cell>
          <cell r="M54">
            <v>780</v>
          </cell>
          <cell r="N54">
            <v>790</v>
          </cell>
          <cell r="O54">
            <v>880</v>
          </cell>
          <cell r="P54">
            <v>970</v>
          </cell>
          <cell r="Q54">
            <v>1010</v>
          </cell>
          <cell r="R54">
            <v>1060</v>
          </cell>
        </row>
        <row r="55">
          <cell r="A55" t="str">
            <v>Dominica</v>
          </cell>
          <cell r="B55">
            <v>2260</v>
          </cell>
          <cell r="C55">
            <v>2360</v>
          </cell>
          <cell r="D55">
            <v>2560</v>
          </cell>
          <cell r="E55">
            <v>2720</v>
          </cell>
          <cell r="F55">
            <v>2790</v>
          </cell>
          <cell r="G55">
            <v>2910</v>
          </cell>
          <cell r="H55">
            <v>3040</v>
          </cell>
          <cell r="I55">
            <v>3120</v>
          </cell>
          <cell r="J55">
            <v>3280</v>
          </cell>
          <cell r="K55">
            <v>3260</v>
          </cell>
          <cell r="L55">
            <v>3300</v>
          </cell>
          <cell r="M55">
            <v>3380</v>
          </cell>
          <cell r="N55">
            <v>3220</v>
          </cell>
          <cell r="O55">
            <v>3440</v>
          </cell>
          <cell r="P55">
            <v>3800</v>
          </cell>
          <cell r="Q55">
            <v>3840</v>
          </cell>
          <cell r="R55">
            <v>3960</v>
          </cell>
        </row>
        <row r="56">
          <cell r="A56" t="str">
            <v>Dominican Republic</v>
          </cell>
          <cell r="B56">
            <v>850</v>
          </cell>
          <cell r="C56">
            <v>940</v>
          </cell>
          <cell r="D56">
            <v>1090</v>
          </cell>
          <cell r="E56">
            <v>1140</v>
          </cell>
          <cell r="F56">
            <v>1250</v>
          </cell>
          <cell r="G56">
            <v>1400</v>
          </cell>
          <cell r="H56">
            <v>1590</v>
          </cell>
          <cell r="I56">
            <v>1730</v>
          </cell>
          <cell r="J56">
            <v>1770</v>
          </cell>
          <cell r="K56">
            <v>1870</v>
          </cell>
          <cell r="L56">
            <v>2050</v>
          </cell>
          <cell r="M56">
            <v>2180</v>
          </cell>
          <cell r="N56">
            <v>2260</v>
          </cell>
          <cell r="O56">
            <v>1970</v>
          </cell>
          <cell r="P56">
            <v>1920</v>
          </cell>
          <cell r="Q56">
            <v>2300</v>
          </cell>
          <cell r="R56">
            <v>2850</v>
          </cell>
        </row>
        <row r="57">
          <cell r="A57" t="str">
            <v>East Asia &amp; Pacific</v>
          </cell>
          <cell r="B57">
            <v>424.61</v>
          </cell>
          <cell r="C57">
            <v>449.57</v>
          </cell>
          <cell r="D57">
            <v>500.03</v>
          </cell>
          <cell r="E57">
            <v>549.08000000000004</v>
          </cell>
          <cell r="F57">
            <v>614.01</v>
          </cell>
          <cell r="G57">
            <v>703.97</v>
          </cell>
          <cell r="H57">
            <v>819.62</v>
          </cell>
          <cell r="I57">
            <v>888.77</v>
          </cell>
          <cell r="J57">
            <v>826.17</v>
          </cell>
          <cell r="K57">
            <v>848.42</v>
          </cell>
          <cell r="L57">
            <v>907.11</v>
          </cell>
          <cell r="M57">
            <v>976.91</v>
          </cell>
          <cell r="N57">
            <v>1057.03</v>
          </cell>
          <cell r="O57">
            <v>1203.21</v>
          </cell>
          <cell r="P57">
            <v>1414.59</v>
          </cell>
          <cell r="Q57">
            <v>1627.99</v>
          </cell>
          <cell r="R57">
            <v>1863.1</v>
          </cell>
        </row>
        <row r="58">
          <cell r="A58" t="str">
            <v>Ecuador</v>
          </cell>
          <cell r="B58">
            <v>890</v>
          </cell>
          <cell r="C58">
            <v>970</v>
          </cell>
          <cell r="D58">
            <v>1040</v>
          </cell>
          <cell r="E58">
            <v>1140</v>
          </cell>
          <cell r="F58">
            <v>1350</v>
          </cell>
          <cell r="G58">
            <v>1590</v>
          </cell>
          <cell r="H58">
            <v>1730</v>
          </cell>
          <cell r="I58">
            <v>1840</v>
          </cell>
          <cell r="J58">
            <v>1820</v>
          </cell>
          <cell r="K58">
            <v>1500</v>
          </cell>
          <cell r="L58">
            <v>1340</v>
          </cell>
          <cell r="M58">
            <v>1380</v>
          </cell>
          <cell r="N58">
            <v>1560</v>
          </cell>
          <cell r="O58">
            <v>1920</v>
          </cell>
          <cell r="P58">
            <v>2320</v>
          </cell>
          <cell r="Q58">
            <v>2620</v>
          </cell>
          <cell r="R58">
            <v>2840</v>
          </cell>
        </row>
        <row r="59">
          <cell r="A59" t="str">
            <v>Egypt</v>
          </cell>
          <cell r="B59">
            <v>760</v>
          </cell>
          <cell r="C59">
            <v>740</v>
          </cell>
          <cell r="D59">
            <v>750</v>
          </cell>
          <cell r="E59">
            <v>750</v>
          </cell>
          <cell r="F59">
            <v>820</v>
          </cell>
          <cell r="G59">
            <v>930</v>
          </cell>
          <cell r="H59">
            <v>1040</v>
          </cell>
          <cell r="I59">
            <v>1150</v>
          </cell>
          <cell r="J59">
            <v>1220</v>
          </cell>
          <cell r="K59">
            <v>1340</v>
          </cell>
          <cell r="L59">
            <v>1450</v>
          </cell>
          <cell r="M59">
            <v>1460</v>
          </cell>
          <cell r="N59">
            <v>1400</v>
          </cell>
          <cell r="O59">
            <v>1310</v>
          </cell>
          <cell r="P59">
            <v>1250</v>
          </cell>
          <cell r="Q59">
            <v>1250</v>
          </cell>
          <cell r="R59">
            <v>1350</v>
          </cell>
        </row>
        <row r="60">
          <cell r="A60" t="str">
            <v>El Salvador</v>
          </cell>
          <cell r="B60">
            <v>930</v>
          </cell>
          <cell r="C60">
            <v>980</v>
          </cell>
          <cell r="D60">
            <v>1100</v>
          </cell>
          <cell r="E60">
            <v>1220</v>
          </cell>
          <cell r="F60">
            <v>1360</v>
          </cell>
          <cell r="G60">
            <v>1570</v>
          </cell>
          <cell r="H60">
            <v>1690</v>
          </cell>
          <cell r="I60">
            <v>1810</v>
          </cell>
          <cell r="J60">
            <v>1850</v>
          </cell>
          <cell r="K60">
            <v>1910</v>
          </cell>
          <cell r="L60">
            <v>2000</v>
          </cell>
          <cell r="M60">
            <v>2040</v>
          </cell>
          <cell r="N60">
            <v>2080</v>
          </cell>
          <cell r="O60">
            <v>2190</v>
          </cell>
          <cell r="P60">
            <v>2330</v>
          </cell>
          <cell r="Q60">
            <v>2450</v>
          </cell>
          <cell r="R60">
            <v>2540</v>
          </cell>
        </row>
        <row r="61">
          <cell r="A61" t="str">
            <v>Equatorial Guinea</v>
          </cell>
          <cell r="B61">
            <v>350</v>
          </cell>
          <cell r="C61">
            <v>340</v>
          </cell>
          <cell r="D61">
            <v>400</v>
          </cell>
          <cell r="E61">
            <v>420</v>
          </cell>
          <cell r="F61">
            <v>370</v>
          </cell>
          <cell r="G61">
            <v>390</v>
          </cell>
          <cell r="H61">
            <v>430</v>
          </cell>
          <cell r="I61">
            <v>860</v>
          </cell>
          <cell r="J61">
            <v>1070</v>
          </cell>
          <cell r="K61">
            <v>830</v>
          </cell>
          <cell r="L61">
            <v>1480</v>
          </cell>
          <cell r="M61">
            <v>1670</v>
          </cell>
          <cell r="N61">
            <v>2820</v>
          </cell>
          <cell r="O61">
            <v>2340</v>
          </cell>
          <cell r="P61">
            <v>3200</v>
          </cell>
          <cell r="Q61">
            <v>5410</v>
          </cell>
          <cell r="R61">
            <v>8250</v>
          </cell>
        </row>
        <row r="62">
          <cell r="A62" t="str">
            <v>Eritrea</v>
          </cell>
          <cell r="B62" t="str">
            <v>..</v>
          </cell>
          <cell r="C62" t="str">
            <v>..</v>
          </cell>
          <cell r="D62" t="str">
            <v>..</v>
          </cell>
          <cell r="E62" t="str">
            <v>..</v>
          </cell>
          <cell r="F62" t="str">
            <v>..</v>
          </cell>
          <cell r="G62">
            <v>190</v>
          </cell>
          <cell r="H62">
            <v>210</v>
          </cell>
          <cell r="I62">
            <v>220</v>
          </cell>
          <cell r="J62">
            <v>220</v>
          </cell>
          <cell r="K62">
            <v>200</v>
          </cell>
          <cell r="L62">
            <v>180</v>
          </cell>
          <cell r="M62">
            <v>180</v>
          </cell>
          <cell r="N62">
            <v>170</v>
          </cell>
          <cell r="O62">
            <v>160</v>
          </cell>
          <cell r="P62">
            <v>160</v>
          </cell>
          <cell r="Q62">
            <v>170</v>
          </cell>
          <cell r="R62">
            <v>200</v>
          </cell>
        </row>
        <row r="63">
          <cell r="A63" t="str">
            <v>Estonia</v>
          </cell>
          <cell r="B63">
            <v>3190</v>
          </cell>
          <cell r="C63">
            <v>3060</v>
          </cell>
          <cell r="D63">
            <v>2590</v>
          </cell>
          <cell r="E63">
            <v>2590</v>
          </cell>
          <cell r="F63">
            <v>2690</v>
          </cell>
          <cell r="G63">
            <v>3010</v>
          </cell>
          <cell r="H63">
            <v>3280</v>
          </cell>
          <cell r="I63">
            <v>3530</v>
          </cell>
          <cell r="J63">
            <v>3730</v>
          </cell>
          <cell r="K63">
            <v>3800</v>
          </cell>
          <cell r="L63">
            <v>4120</v>
          </cell>
          <cell r="M63">
            <v>4340</v>
          </cell>
          <cell r="N63">
            <v>4750</v>
          </cell>
          <cell r="O63">
            <v>5740</v>
          </cell>
          <cell r="P63">
            <v>7450</v>
          </cell>
          <cell r="Q63">
            <v>9530</v>
          </cell>
          <cell r="R63">
            <v>11410</v>
          </cell>
        </row>
        <row r="64">
          <cell r="A64" t="str">
            <v>Ethiopia</v>
          </cell>
          <cell r="B64">
            <v>240</v>
          </cell>
          <cell r="C64">
            <v>230</v>
          </cell>
          <cell r="D64">
            <v>220</v>
          </cell>
          <cell r="E64">
            <v>230</v>
          </cell>
          <cell r="F64">
            <v>170</v>
          </cell>
          <cell r="G64">
            <v>150</v>
          </cell>
          <cell r="H64">
            <v>150</v>
          </cell>
          <cell r="I64">
            <v>150</v>
          </cell>
          <cell r="J64">
            <v>130</v>
          </cell>
          <cell r="K64">
            <v>130</v>
          </cell>
          <cell r="L64">
            <v>130</v>
          </cell>
          <cell r="M64">
            <v>130</v>
          </cell>
          <cell r="N64">
            <v>120</v>
          </cell>
          <cell r="O64">
            <v>110</v>
          </cell>
          <cell r="P64">
            <v>130</v>
          </cell>
          <cell r="Q64">
            <v>160</v>
          </cell>
          <cell r="R64">
            <v>180</v>
          </cell>
        </row>
        <row r="65">
          <cell r="A65" t="str">
            <v>Europe &amp; Central Asia</v>
          </cell>
          <cell r="B65" t="str">
            <v>..</v>
          </cell>
          <cell r="C65">
            <v>2251.98</v>
          </cell>
          <cell r="D65">
            <v>2173.62</v>
          </cell>
          <cell r="E65">
            <v>2135.1</v>
          </cell>
          <cell r="F65">
            <v>1983.69</v>
          </cell>
          <cell r="G65">
            <v>2075.67</v>
          </cell>
          <cell r="H65">
            <v>2158.2199999999998</v>
          </cell>
          <cell r="I65">
            <v>2280.69</v>
          </cell>
          <cell r="J65">
            <v>2084.66</v>
          </cell>
          <cell r="K65">
            <v>1926.69</v>
          </cell>
          <cell r="L65">
            <v>1963.52</v>
          </cell>
          <cell r="M65">
            <v>1924.08</v>
          </cell>
          <cell r="N65">
            <v>2100.4499999999998</v>
          </cell>
          <cell r="O65">
            <v>2485.1</v>
          </cell>
          <cell r="P65">
            <v>3176.8</v>
          </cell>
          <cell r="Q65">
            <v>3968.14</v>
          </cell>
          <cell r="R65">
            <v>4795.79</v>
          </cell>
        </row>
        <row r="66">
          <cell r="A66" t="str">
            <v>European Monetary Union</v>
          </cell>
          <cell r="B66">
            <v>17871.32</v>
          </cell>
          <cell r="C66">
            <v>19131.62</v>
          </cell>
          <cell r="D66">
            <v>21474.74</v>
          </cell>
          <cell r="E66">
            <v>21133.43</v>
          </cell>
          <cell r="F66">
            <v>21647.52</v>
          </cell>
          <cell r="G66">
            <v>22810.53</v>
          </cell>
          <cell r="H66">
            <v>24073.98</v>
          </cell>
          <cell r="I66">
            <v>24041.01</v>
          </cell>
          <cell r="J66">
            <v>22942.44</v>
          </cell>
          <cell r="K66">
            <v>22509.81</v>
          </cell>
          <cell r="L66">
            <v>22247.16</v>
          </cell>
          <cell r="M66">
            <v>21227.4</v>
          </cell>
          <cell r="N66">
            <v>20692.900000000001</v>
          </cell>
          <cell r="O66">
            <v>23292.11</v>
          </cell>
          <cell r="P66">
            <v>28142.51</v>
          </cell>
          <cell r="Q66">
            <v>32101.43</v>
          </cell>
          <cell r="R66">
            <v>34148.86</v>
          </cell>
        </row>
        <row r="67">
          <cell r="A67" t="str">
            <v>Faeroe Islands</v>
          </cell>
          <cell r="B67" t="str">
            <v>..</v>
          </cell>
          <cell r="C67" t="str">
            <v>..</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row>
        <row r="68">
          <cell r="A68" t="str">
            <v>Fiji</v>
          </cell>
          <cell r="B68" t="str">
            <v>..</v>
          </cell>
          <cell r="C68" t="str">
            <v>..</v>
          </cell>
          <cell r="D68" t="str">
            <v>..</v>
          </cell>
          <cell r="E68" t="str">
            <v>..</v>
          </cell>
          <cell r="F68">
            <v>2260</v>
          </cell>
          <cell r="G68">
            <v>2450</v>
          </cell>
          <cell r="H68">
            <v>2650</v>
          </cell>
          <cell r="I68">
            <v>2580</v>
          </cell>
          <cell r="J68">
            <v>2280</v>
          </cell>
          <cell r="K68">
            <v>2290</v>
          </cell>
          <cell r="L68">
            <v>2190</v>
          </cell>
          <cell r="M68">
            <v>2070</v>
          </cell>
          <cell r="N68">
            <v>2090</v>
          </cell>
          <cell r="O68">
            <v>2290</v>
          </cell>
          <cell r="P68">
            <v>2820</v>
          </cell>
          <cell r="Q68">
            <v>3170</v>
          </cell>
          <cell r="R68">
            <v>3300</v>
          </cell>
        </row>
        <row r="69">
          <cell r="A69" t="str">
            <v>Finland</v>
          </cell>
          <cell r="B69">
            <v>25060</v>
          </cell>
          <cell r="C69">
            <v>24150</v>
          </cell>
          <cell r="D69">
            <v>23330</v>
          </cell>
          <cell r="E69">
            <v>19950</v>
          </cell>
          <cell r="F69">
            <v>19660</v>
          </cell>
          <cell r="G69">
            <v>21320</v>
          </cell>
          <cell r="H69">
            <v>24200</v>
          </cell>
          <cell r="I69">
            <v>25860</v>
          </cell>
          <cell r="J69">
            <v>24940</v>
          </cell>
          <cell r="K69">
            <v>24850</v>
          </cell>
          <cell r="L69">
            <v>25150</v>
          </cell>
          <cell r="M69">
            <v>24160</v>
          </cell>
          <cell r="N69">
            <v>24220</v>
          </cell>
          <cell r="O69">
            <v>27090</v>
          </cell>
          <cell r="P69">
            <v>33010</v>
          </cell>
          <cell r="Q69">
            <v>37530</v>
          </cell>
          <cell r="R69">
            <v>40650</v>
          </cell>
        </row>
        <row r="70">
          <cell r="A70" t="str">
            <v>France</v>
          </cell>
          <cell r="B70">
            <v>20230</v>
          </cell>
          <cell r="C70">
            <v>21020</v>
          </cell>
          <cell r="D70">
            <v>23360</v>
          </cell>
          <cell r="E70">
            <v>23090</v>
          </cell>
          <cell r="F70">
            <v>23820</v>
          </cell>
          <cell r="G70">
            <v>25190</v>
          </cell>
          <cell r="H70">
            <v>26480</v>
          </cell>
          <cell r="I70">
            <v>26270</v>
          </cell>
          <cell r="J70">
            <v>25210</v>
          </cell>
          <cell r="K70">
            <v>24810</v>
          </cell>
          <cell r="L70">
            <v>24460</v>
          </cell>
          <cell r="M70">
            <v>23250</v>
          </cell>
          <cell r="N70">
            <v>22470</v>
          </cell>
          <cell r="O70">
            <v>25280</v>
          </cell>
          <cell r="P70">
            <v>30480</v>
          </cell>
          <cell r="Q70">
            <v>34600</v>
          </cell>
          <cell r="R70">
            <v>36550</v>
          </cell>
        </row>
        <row r="71">
          <cell r="A71" t="str">
            <v>French Polynesia</v>
          </cell>
          <cell r="B71">
            <v>15630</v>
          </cell>
          <cell r="C71">
            <v>16360</v>
          </cell>
          <cell r="D71">
            <v>17570</v>
          </cell>
          <cell r="E71">
            <v>17640</v>
          </cell>
          <cell r="F71">
            <v>17680</v>
          </cell>
          <cell r="G71">
            <v>18100</v>
          </cell>
          <cell r="H71">
            <v>17980</v>
          </cell>
          <cell r="I71">
            <v>17480</v>
          </cell>
          <cell r="J71">
            <v>16920</v>
          </cell>
          <cell r="K71">
            <v>16470</v>
          </cell>
          <cell r="L71">
            <v>16070</v>
          </cell>
          <cell r="M71" t="str">
            <v>..</v>
          </cell>
          <cell r="N71" t="str">
            <v>..</v>
          </cell>
          <cell r="O71" t="str">
            <v>..</v>
          </cell>
          <cell r="P71" t="str">
            <v>..</v>
          </cell>
          <cell r="Q71" t="str">
            <v>..</v>
          </cell>
          <cell r="R71" t="str">
            <v>..</v>
          </cell>
        </row>
        <row r="72">
          <cell r="A72" t="str">
            <v>Gabon</v>
          </cell>
          <cell r="B72">
            <v>4780</v>
          </cell>
          <cell r="C72">
            <v>5100</v>
          </cell>
          <cell r="D72">
            <v>5030</v>
          </cell>
          <cell r="E72">
            <v>4330</v>
          </cell>
          <cell r="F72">
            <v>4020</v>
          </cell>
          <cell r="G72">
            <v>3790</v>
          </cell>
          <cell r="H72">
            <v>3960</v>
          </cell>
          <cell r="I72">
            <v>4120</v>
          </cell>
          <cell r="J72">
            <v>3800</v>
          </cell>
          <cell r="K72">
            <v>3160</v>
          </cell>
          <cell r="L72">
            <v>2990</v>
          </cell>
          <cell r="M72">
            <v>3220</v>
          </cell>
          <cell r="N72">
            <v>3330</v>
          </cell>
          <cell r="O72">
            <v>3520</v>
          </cell>
          <cell r="P72">
            <v>3920</v>
          </cell>
          <cell r="Q72">
            <v>4390</v>
          </cell>
          <cell r="R72">
            <v>5000</v>
          </cell>
        </row>
        <row r="73">
          <cell r="A73" t="str">
            <v>Gambia, The</v>
          </cell>
          <cell r="B73">
            <v>310</v>
          </cell>
          <cell r="C73">
            <v>320</v>
          </cell>
          <cell r="D73">
            <v>350</v>
          </cell>
          <cell r="E73">
            <v>350</v>
          </cell>
          <cell r="F73">
            <v>340</v>
          </cell>
          <cell r="G73">
            <v>340</v>
          </cell>
          <cell r="H73">
            <v>340</v>
          </cell>
          <cell r="I73">
            <v>340</v>
          </cell>
          <cell r="J73">
            <v>320</v>
          </cell>
          <cell r="K73">
            <v>320</v>
          </cell>
          <cell r="L73">
            <v>320</v>
          </cell>
          <cell r="M73">
            <v>310</v>
          </cell>
          <cell r="N73">
            <v>270</v>
          </cell>
          <cell r="O73">
            <v>270</v>
          </cell>
          <cell r="P73">
            <v>270</v>
          </cell>
          <cell r="Q73">
            <v>290</v>
          </cell>
          <cell r="R73">
            <v>310</v>
          </cell>
        </row>
        <row r="74">
          <cell r="A74" t="str">
            <v>Georgia</v>
          </cell>
          <cell r="B74" t="str">
            <v>..</v>
          </cell>
          <cell r="C74" t="str">
            <v>..</v>
          </cell>
          <cell r="D74">
            <v>690</v>
          </cell>
          <cell r="E74">
            <v>510</v>
          </cell>
          <cell r="F74">
            <v>480</v>
          </cell>
          <cell r="G74">
            <v>510</v>
          </cell>
          <cell r="H74">
            <v>610</v>
          </cell>
          <cell r="I74">
            <v>730</v>
          </cell>
          <cell r="J74">
            <v>770</v>
          </cell>
          <cell r="K74">
            <v>730</v>
          </cell>
          <cell r="L74">
            <v>700</v>
          </cell>
          <cell r="M74">
            <v>680</v>
          </cell>
          <cell r="N74">
            <v>730</v>
          </cell>
          <cell r="O74">
            <v>860</v>
          </cell>
          <cell r="P74">
            <v>1050</v>
          </cell>
          <cell r="Q74">
            <v>1300</v>
          </cell>
          <cell r="R74">
            <v>1560</v>
          </cell>
        </row>
        <row r="75">
          <cell r="A75" t="str">
            <v>Germany</v>
          </cell>
          <cell r="B75">
            <v>20560</v>
          </cell>
          <cell r="C75">
            <v>22120</v>
          </cell>
          <cell r="D75">
            <v>25010</v>
          </cell>
          <cell r="E75">
            <v>25200</v>
          </cell>
          <cell r="F75">
            <v>26590</v>
          </cell>
          <cell r="G75">
            <v>28630</v>
          </cell>
          <cell r="H75">
            <v>30010</v>
          </cell>
          <cell r="I75">
            <v>29280</v>
          </cell>
          <cell r="J75">
            <v>27170</v>
          </cell>
          <cell r="K75">
            <v>26130</v>
          </cell>
          <cell r="L75">
            <v>25510</v>
          </cell>
          <cell r="M75">
            <v>24020</v>
          </cell>
          <cell r="N75">
            <v>23020</v>
          </cell>
          <cell r="O75">
            <v>25620</v>
          </cell>
          <cell r="P75">
            <v>30840</v>
          </cell>
          <cell r="Q75">
            <v>34870</v>
          </cell>
          <cell r="R75">
            <v>36620</v>
          </cell>
        </row>
        <row r="76">
          <cell r="A76" t="str">
            <v>Germany, Fed. Rep. (former)</v>
          </cell>
          <cell r="B76" t="str">
            <v>..</v>
          </cell>
          <cell r="C76" t="str">
            <v>..</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row>
        <row r="77">
          <cell r="A77" t="str">
            <v>Ghana</v>
          </cell>
          <cell r="B77">
            <v>380</v>
          </cell>
          <cell r="C77">
            <v>400</v>
          </cell>
          <cell r="D77">
            <v>410</v>
          </cell>
          <cell r="E77">
            <v>400</v>
          </cell>
          <cell r="F77">
            <v>360</v>
          </cell>
          <cell r="G77">
            <v>350</v>
          </cell>
          <cell r="H77">
            <v>360</v>
          </cell>
          <cell r="I77">
            <v>380</v>
          </cell>
          <cell r="J77">
            <v>370</v>
          </cell>
          <cell r="K77">
            <v>380</v>
          </cell>
          <cell r="L77">
            <v>320</v>
          </cell>
          <cell r="M77">
            <v>290</v>
          </cell>
          <cell r="N77">
            <v>260</v>
          </cell>
          <cell r="O77">
            <v>310</v>
          </cell>
          <cell r="P77">
            <v>380</v>
          </cell>
          <cell r="Q77">
            <v>450</v>
          </cell>
          <cell r="R77">
            <v>520</v>
          </cell>
        </row>
        <row r="78">
          <cell r="A78" t="str">
            <v>Greece</v>
          </cell>
          <cell r="B78">
            <v>7940</v>
          </cell>
          <cell r="C78">
            <v>8730</v>
          </cell>
          <cell r="D78">
            <v>9900</v>
          </cell>
          <cell r="E78">
            <v>9810</v>
          </cell>
          <cell r="F78">
            <v>10190</v>
          </cell>
          <cell r="G78">
            <v>10870</v>
          </cell>
          <cell r="H78">
            <v>11740</v>
          </cell>
          <cell r="I78">
            <v>12290</v>
          </cell>
          <cell r="J78">
            <v>12020</v>
          </cell>
          <cell r="K78">
            <v>11700</v>
          </cell>
          <cell r="L78">
            <v>11530</v>
          </cell>
          <cell r="M78">
            <v>11230</v>
          </cell>
          <cell r="N78">
            <v>11400</v>
          </cell>
          <cell r="O78">
            <v>13400</v>
          </cell>
          <cell r="P78">
            <v>16890</v>
          </cell>
          <cell r="Q78">
            <v>19840</v>
          </cell>
          <cell r="R78">
            <v>21690</v>
          </cell>
        </row>
        <row r="79">
          <cell r="A79" t="str">
            <v>Greenland</v>
          </cell>
          <cell r="B79" t="str">
            <v>..</v>
          </cell>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row>
        <row r="80">
          <cell r="A80" t="str">
            <v>Grenada</v>
          </cell>
          <cell r="B80">
            <v>2310</v>
          </cell>
          <cell r="C80">
            <v>2480</v>
          </cell>
          <cell r="D80">
            <v>2560</v>
          </cell>
          <cell r="E80">
            <v>2530</v>
          </cell>
          <cell r="F80">
            <v>2650</v>
          </cell>
          <cell r="G80">
            <v>2730</v>
          </cell>
          <cell r="H80">
            <v>2840</v>
          </cell>
          <cell r="I80">
            <v>2930</v>
          </cell>
          <cell r="J80">
            <v>3020</v>
          </cell>
          <cell r="K80">
            <v>3360</v>
          </cell>
          <cell r="L80">
            <v>3660</v>
          </cell>
          <cell r="M80">
            <v>3390</v>
          </cell>
          <cell r="N80">
            <v>3340</v>
          </cell>
          <cell r="O80">
            <v>3790</v>
          </cell>
          <cell r="P80">
            <v>3860</v>
          </cell>
          <cell r="Q80">
            <v>4120</v>
          </cell>
          <cell r="R80">
            <v>4420</v>
          </cell>
        </row>
        <row r="81">
          <cell r="A81" t="str">
            <v>Guam</v>
          </cell>
          <cell r="B81" t="str">
            <v>..</v>
          </cell>
          <cell r="C81" t="str">
            <v>..</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row>
        <row r="82">
          <cell r="A82" t="str">
            <v>Guatemala</v>
          </cell>
          <cell r="B82">
            <v>950</v>
          </cell>
          <cell r="C82">
            <v>990</v>
          </cell>
          <cell r="D82">
            <v>1060</v>
          </cell>
          <cell r="E82">
            <v>1170</v>
          </cell>
          <cell r="F82">
            <v>1270</v>
          </cell>
          <cell r="G82">
            <v>1400</v>
          </cell>
          <cell r="H82">
            <v>1490</v>
          </cell>
          <cell r="I82">
            <v>1590</v>
          </cell>
          <cell r="J82">
            <v>1680</v>
          </cell>
          <cell r="K82">
            <v>1720</v>
          </cell>
          <cell r="L82">
            <v>1740</v>
          </cell>
          <cell r="M82">
            <v>1730</v>
          </cell>
          <cell r="N82">
            <v>1790</v>
          </cell>
          <cell r="O82">
            <v>1960</v>
          </cell>
          <cell r="P82">
            <v>2190</v>
          </cell>
          <cell r="Q82">
            <v>2400</v>
          </cell>
          <cell r="R82">
            <v>2640</v>
          </cell>
        </row>
        <row r="83">
          <cell r="A83" t="str">
            <v>Guinea</v>
          </cell>
          <cell r="B83">
            <v>430</v>
          </cell>
          <cell r="C83">
            <v>440</v>
          </cell>
          <cell r="D83">
            <v>470</v>
          </cell>
          <cell r="E83">
            <v>500</v>
          </cell>
          <cell r="F83">
            <v>490</v>
          </cell>
          <cell r="G83">
            <v>500</v>
          </cell>
          <cell r="H83">
            <v>510</v>
          </cell>
          <cell r="I83">
            <v>500</v>
          </cell>
          <cell r="J83">
            <v>470</v>
          </cell>
          <cell r="K83">
            <v>450</v>
          </cell>
          <cell r="L83">
            <v>410</v>
          </cell>
          <cell r="M83">
            <v>380</v>
          </cell>
          <cell r="N83">
            <v>370</v>
          </cell>
          <cell r="O83">
            <v>390</v>
          </cell>
          <cell r="P83">
            <v>440</v>
          </cell>
          <cell r="Q83">
            <v>440</v>
          </cell>
          <cell r="R83">
            <v>410</v>
          </cell>
        </row>
        <row r="84">
          <cell r="A84" t="str">
            <v>Guinea-Bissau</v>
          </cell>
          <cell r="B84">
            <v>220</v>
          </cell>
          <cell r="C84">
            <v>230</v>
          </cell>
          <cell r="D84">
            <v>230</v>
          </cell>
          <cell r="E84">
            <v>210</v>
          </cell>
          <cell r="F84">
            <v>200</v>
          </cell>
          <cell r="G84">
            <v>200</v>
          </cell>
          <cell r="H84">
            <v>220</v>
          </cell>
          <cell r="I84">
            <v>220</v>
          </cell>
          <cell r="J84">
            <v>140</v>
          </cell>
          <cell r="K84">
            <v>150</v>
          </cell>
          <cell r="L84">
            <v>160</v>
          </cell>
          <cell r="M84">
            <v>140</v>
          </cell>
          <cell r="N84">
            <v>130</v>
          </cell>
          <cell r="O84">
            <v>130</v>
          </cell>
          <cell r="P84">
            <v>160</v>
          </cell>
          <cell r="Q84">
            <v>180</v>
          </cell>
          <cell r="R84">
            <v>190</v>
          </cell>
        </row>
        <row r="85">
          <cell r="A85" t="str">
            <v>Guyana</v>
          </cell>
          <cell r="B85">
            <v>380</v>
          </cell>
          <cell r="C85">
            <v>390</v>
          </cell>
          <cell r="D85">
            <v>430</v>
          </cell>
          <cell r="E85">
            <v>500</v>
          </cell>
          <cell r="F85">
            <v>610</v>
          </cell>
          <cell r="G85">
            <v>730</v>
          </cell>
          <cell r="H85">
            <v>860</v>
          </cell>
          <cell r="I85">
            <v>910</v>
          </cell>
          <cell r="J85">
            <v>870</v>
          </cell>
          <cell r="K85">
            <v>890</v>
          </cell>
          <cell r="L85">
            <v>880</v>
          </cell>
          <cell r="M85">
            <v>870</v>
          </cell>
          <cell r="N85">
            <v>880</v>
          </cell>
          <cell r="O85">
            <v>910</v>
          </cell>
          <cell r="P85">
            <v>930</v>
          </cell>
          <cell r="Q85">
            <v>1030</v>
          </cell>
          <cell r="R85">
            <v>1130</v>
          </cell>
        </row>
        <row r="86">
          <cell r="A86" t="str">
            <v>Haiti</v>
          </cell>
          <cell r="B86">
            <v>390</v>
          </cell>
          <cell r="C86">
            <v>430</v>
          </cell>
          <cell r="D86">
            <v>320</v>
          </cell>
          <cell r="E86">
            <v>270</v>
          </cell>
          <cell r="F86">
            <v>250</v>
          </cell>
          <cell r="G86">
            <v>290</v>
          </cell>
          <cell r="H86">
            <v>390</v>
          </cell>
          <cell r="I86">
            <v>420</v>
          </cell>
          <cell r="J86">
            <v>430</v>
          </cell>
          <cell r="K86">
            <v>480</v>
          </cell>
          <cell r="L86">
            <v>500</v>
          </cell>
          <cell r="M86">
            <v>480</v>
          </cell>
          <cell r="N86">
            <v>440</v>
          </cell>
          <cell r="O86">
            <v>410</v>
          </cell>
          <cell r="P86">
            <v>420</v>
          </cell>
          <cell r="Q86">
            <v>460</v>
          </cell>
          <cell r="R86">
            <v>480</v>
          </cell>
        </row>
        <row r="87">
          <cell r="A87" t="str">
            <v>Heavily indebted poor countries (HIPC)</v>
          </cell>
          <cell r="B87">
            <v>348.71</v>
          </cell>
          <cell r="C87">
            <v>335.05</v>
          </cell>
          <cell r="D87">
            <v>321.43</v>
          </cell>
          <cell r="E87">
            <v>308.77999999999997</v>
          </cell>
          <cell r="F87">
            <v>274.19</v>
          </cell>
          <cell r="G87">
            <v>272.05</v>
          </cell>
          <cell r="H87">
            <v>281.39</v>
          </cell>
          <cell r="I87">
            <v>293.47000000000003</v>
          </cell>
          <cell r="J87">
            <v>291.66000000000003</v>
          </cell>
          <cell r="K87">
            <v>289.22000000000003</v>
          </cell>
          <cell r="L87">
            <v>281</v>
          </cell>
          <cell r="M87">
            <v>276.42</v>
          </cell>
          <cell r="N87">
            <v>273.73</v>
          </cell>
          <cell r="O87">
            <v>295.83999999999997</v>
          </cell>
          <cell r="P87">
            <v>339.09</v>
          </cell>
          <cell r="Q87">
            <v>383.6</v>
          </cell>
          <cell r="R87">
            <v>420.47</v>
          </cell>
        </row>
        <row r="88">
          <cell r="A88" t="str">
            <v>High income</v>
          </cell>
          <cell r="B88">
            <v>19402.740000000002</v>
          </cell>
          <cell r="C88">
            <v>20142.66</v>
          </cell>
          <cell r="D88">
            <v>21855.53</v>
          </cell>
          <cell r="E88">
            <v>22353.22</v>
          </cell>
          <cell r="F88">
            <v>23428.5</v>
          </cell>
          <cell r="G88">
            <v>24933.87</v>
          </cell>
          <cell r="H88">
            <v>26041.84</v>
          </cell>
          <cell r="I88">
            <v>26090.05</v>
          </cell>
          <cell r="J88">
            <v>25027.79</v>
          </cell>
          <cell r="K88">
            <v>25331.97</v>
          </cell>
          <cell r="L88">
            <v>26305.14</v>
          </cell>
          <cell r="M88">
            <v>26186.34</v>
          </cell>
          <cell r="N88">
            <v>25948.03</v>
          </cell>
          <cell r="O88">
            <v>27961.58</v>
          </cell>
          <cell r="P88">
            <v>31840.959999999999</v>
          </cell>
          <cell r="Q88">
            <v>34962.03</v>
          </cell>
          <cell r="R88">
            <v>36486.720000000001</v>
          </cell>
        </row>
        <row r="89">
          <cell r="A89" t="str">
            <v>High income: nonOECD</v>
          </cell>
          <cell r="B89">
            <v>8934.26</v>
          </cell>
          <cell r="C89">
            <v>9878.32</v>
          </cell>
          <cell r="D89">
            <v>11208.1</v>
          </cell>
          <cell r="E89">
            <v>11852.23</v>
          </cell>
          <cell r="F89">
            <v>12585.95</v>
          </cell>
          <cell r="G89">
            <v>13071.13</v>
          </cell>
          <cell r="H89">
            <v>13788.67</v>
          </cell>
          <cell r="I89">
            <v>14374.64</v>
          </cell>
          <cell r="J89">
            <v>13734.11</v>
          </cell>
          <cell r="K89">
            <v>13606.6</v>
          </cell>
          <cell r="L89">
            <v>14188.94</v>
          </cell>
          <cell r="M89">
            <v>14201.18</v>
          </cell>
          <cell r="N89">
            <v>14049.08</v>
          </cell>
          <cell r="O89">
            <v>14756.98</v>
          </cell>
          <cell r="P89">
            <v>16505.060000000001</v>
          </cell>
          <cell r="Q89">
            <v>18014.259999999998</v>
          </cell>
          <cell r="R89" t="str">
            <v>..</v>
          </cell>
        </row>
        <row r="90">
          <cell r="A90" t="str">
            <v>High income: OECD</v>
          </cell>
          <cell r="B90">
            <v>20206.53</v>
          </cell>
          <cell r="C90">
            <v>20936.009999999998</v>
          </cell>
          <cell r="D90">
            <v>22667.23</v>
          </cell>
          <cell r="E90">
            <v>23165.52</v>
          </cell>
          <cell r="F90">
            <v>24279.25</v>
          </cell>
          <cell r="G90">
            <v>25902.25</v>
          </cell>
          <cell r="H90">
            <v>27057.19</v>
          </cell>
          <cell r="I90">
            <v>27074.799999999999</v>
          </cell>
          <cell r="J90">
            <v>25987.89</v>
          </cell>
          <cell r="K90">
            <v>26336.43</v>
          </cell>
          <cell r="L90">
            <v>27354.1</v>
          </cell>
          <cell r="M90">
            <v>27236.93</v>
          </cell>
          <cell r="N90">
            <v>27001.66</v>
          </cell>
          <cell r="O90">
            <v>29142.85</v>
          </cell>
          <cell r="P90">
            <v>33223.97</v>
          </cell>
          <cell r="Q90">
            <v>36506.379999999997</v>
          </cell>
          <cell r="R90">
            <v>38120.04</v>
          </cell>
        </row>
        <row r="91">
          <cell r="A91" t="str">
            <v>Honduras</v>
          </cell>
          <cell r="B91">
            <v>700</v>
          </cell>
          <cell r="C91">
            <v>620</v>
          </cell>
          <cell r="D91">
            <v>610</v>
          </cell>
          <cell r="E91">
            <v>650</v>
          </cell>
          <cell r="F91">
            <v>620</v>
          </cell>
          <cell r="G91">
            <v>640</v>
          </cell>
          <cell r="H91">
            <v>660</v>
          </cell>
          <cell r="I91">
            <v>710</v>
          </cell>
          <cell r="J91">
            <v>730</v>
          </cell>
          <cell r="K91">
            <v>770</v>
          </cell>
          <cell r="L91">
            <v>860</v>
          </cell>
          <cell r="M91">
            <v>890</v>
          </cell>
          <cell r="N91">
            <v>910</v>
          </cell>
          <cell r="O91">
            <v>960</v>
          </cell>
          <cell r="P91">
            <v>1040</v>
          </cell>
          <cell r="Q91">
            <v>1120</v>
          </cell>
          <cell r="R91">
            <v>1200</v>
          </cell>
        </row>
        <row r="92">
          <cell r="A92" t="str">
            <v>Hong Kong, China</v>
          </cell>
          <cell r="B92">
            <v>12500</v>
          </cell>
          <cell r="C92">
            <v>14220</v>
          </cell>
          <cell r="D92">
            <v>16620</v>
          </cell>
          <cell r="E92">
            <v>19720</v>
          </cell>
          <cell r="F92">
            <v>21900</v>
          </cell>
          <cell r="G92">
            <v>23930</v>
          </cell>
          <cell r="H92">
            <v>24400</v>
          </cell>
          <cell r="I92">
            <v>26180</v>
          </cell>
          <cell r="J92">
            <v>25150</v>
          </cell>
          <cell r="K92">
            <v>25730</v>
          </cell>
          <cell r="L92">
            <v>26980</v>
          </cell>
          <cell r="M92">
            <v>26060</v>
          </cell>
          <cell r="N92">
            <v>24680</v>
          </cell>
          <cell r="O92">
            <v>25590</v>
          </cell>
          <cell r="P92">
            <v>27130</v>
          </cell>
          <cell r="Q92">
            <v>27690</v>
          </cell>
          <cell r="R92">
            <v>28460</v>
          </cell>
        </row>
        <row r="93">
          <cell r="A93" t="str">
            <v>Hungary</v>
          </cell>
          <cell r="B93">
            <v>2880</v>
          </cell>
          <cell r="C93">
            <v>2780</v>
          </cell>
          <cell r="D93">
            <v>3170</v>
          </cell>
          <cell r="E93">
            <v>3490</v>
          </cell>
          <cell r="F93">
            <v>3850</v>
          </cell>
          <cell r="G93">
            <v>4110</v>
          </cell>
          <cell r="H93">
            <v>4250</v>
          </cell>
          <cell r="I93">
            <v>4320</v>
          </cell>
          <cell r="J93">
            <v>4310</v>
          </cell>
          <cell r="K93">
            <v>4420</v>
          </cell>
          <cell r="L93">
            <v>4620</v>
          </cell>
          <cell r="M93">
            <v>4800</v>
          </cell>
          <cell r="N93">
            <v>5290</v>
          </cell>
          <cell r="O93">
            <v>6600</v>
          </cell>
          <cell r="P93">
            <v>8540</v>
          </cell>
          <cell r="Q93">
            <v>10210</v>
          </cell>
          <cell r="R93">
            <v>10950</v>
          </cell>
        </row>
        <row r="94">
          <cell r="A94" t="str">
            <v>IBRD only</v>
          </cell>
          <cell r="B94">
            <v>1296.57</v>
          </cell>
          <cell r="C94">
            <v>1389.71</v>
          </cell>
          <cell r="D94">
            <v>1475.96</v>
          </cell>
          <cell r="E94">
            <v>1533.97</v>
          </cell>
          <cell r="F94">
            <v>1616.53</v>
          </cell>
          <cell r="G94">
            <v>1750.6</v>
          </cell>
          <cell r="H94">
            <v>1933.96</v>
          </cell>
          <cell r="I94">
            <v>2069.4699999999998</v>
          </cell>
          <cell r="J94">
            <v>1963.44</v>
          </cell>
          <cell r="K94">
            <v>1909.39</v>
          </cell>
          <cell r="L94">
            <v>1976.51</v>
          </cell>
          <cell r="M94">
            <v>1992.59</v>
          </cell>
          <cell r="N94">
            <v>2028</v>
          </cell>
          <cell r="O94">
            <v>2206.46</v>
          </cell>
          <cell r="P94">
            <v>2570.65</v>
          </cell>
          <cell r="Q94">
            <v>2994.81</v>
          </cell>
          <cell r="R94">
            <v>3459.75</v>
          </cell>
        </row>
        <row r="95">
          <cell r="A95" t="str">
            <v>Iceland</v>
          </cell>
          <cell r="B95">
            <v>24140</v>
          </cell>
          <cell r="C95">
            <v>24560</v>
          </cell>
          <cell r="D95">
            <v>25790</v>
          </cell>
          <cell r="E95">
            <v>25400</v>
          </cell>
          <cell r="F95">
            <v>24960</v>
          </cell>
          <cell r="G95">
            <v>24740</v>
          </cell>
          <cell r="H95">
            <v>26470</v>
          </cell>
          <cell r="I95">
            <v>27580</v>
          </cell>
          <cell r="J95">
            <v>28210</v>
          </cell>
          <cell r="K95">
            <v>29420</v>
          </cell>
          <cell r="L95">
            <v>30580</v>
          </cell>
          <cell r="M95">
            <v>29380</v>
          </cell>
          <cell r="N95">
            <v>28860</v>
          </cell>
          <cell r="O95">
            <v>31570</v>
          </cell>
          <cell r="P95">
            <v>39800</v>
          </cell>
          <cell r="Q95">
            <v>48570</v>
          </cell>
          <cell r="R95">
            <v>50580</v>
          </cell>
        </row>
        <row r="96">
          <cell r="A96" t="str">
            <v>IDA blend</v>
          </cell>
          <cell r="B96">
            <v>442.04</v>
          </cell>
          <cell r="C96">
            <v>413.26</v>
          </cell>
          <cell r="D96">
            <v>407.35</v>
          </cell>
          <cell r="E96">
            <v>415.69</v>
          </cell>
          <cell r="F96">
            <v>441.56</v>
          </cell>
          <cell r="G96">
            <v>492.73</v>
          </cell>
          <cell r="H96">
            <v>535.89</v>
          </cell>
          <cell r="I96">
            <v>543.23</v>
          </cell>
          <cell r="J96">
            <v>476.75</v>
          </cell>
          <cell r="K96">
            <v>479.55</v>
          </cell>
          <cell r="L96">
            <v>487.73</v>
          </cell>
          <cell r="M96">
            <v>518.55999999999995</v>
          </cell>
          <cell r="N96">
            <v>534.36</v>
          </cell>
          <cell r="O96">
            <v>600.22</v>
          </cell>
          <cell r="P96">
            <v>705.44</v>
          </cell>
          <cell r="Q96">
            <v>813.89</v>
          </cell>
          <cell r="R96">
            <v>910.25</v>
          </cell>
        </row>
        <row r="97">
          <cell r="A97" t="str">
            <v>IDA only</v>
          </cell>
          <cell r="B97">
            <v>318.94</v>
          </cell>
          <cell r="C97">
            <v>312.08</v>
          </cell>
          <cell r="D97">
            <v>306.76</v>
          </cell>
          <cell r="E97">
            <v>291.25</v>
          </cell>
          <cell r="F97">
            <v>269.19</v>
          </cell>
          <cell r="G97">
            <v>277.89</v>
          </cell>
          <cell r="H97">
            <v>298.27</v>
          </cell>
          <cell r="I97">
            <v>318.27999999999997</v>
          </cell>
          <cell r="J97">
            <v>317.74</v>
          </cell>
          <cell r="K97">
            <v>317.52</v>
          </cell>
          <cell r="L97">
            <v>317.04000000000002</v>
          </cell>
          <cell r="M97">
            <v>323.51</v>
          </cell>
          <cell r="N97">
            <v>326.42</v>
          </cell>
          <cell r="O97">
            <v>355.74</v>
          </cell>
          <cell r="P97">
            <v>407.04</v>
          </cell>
          <cell r="Q97">
            <v>472.18</v>
          </cell>
          <cell r="R97">
            <v>532.64</v>
          </cell>
        </row>
        <row r="98">
          <cell r="A98" t="str">
            <v>IDA total</v>
          </cell>
          <cell r="B98">
            <v>392.63</v>
          </cell>
          <cell r="C98">
            <v>371.96</v>
          </cell>
          <cell r="D98">
            <v>366.07</v>
          </cell>
          <cell r="E98">
            <v>365.11</v>
          </cell>
          <cell r="F98">
            <v>372.19</v>
          </cell>
          <cell r="G98">
            <v>406.3</v>
          </cell>
          <cell r="H98">
            <v>439.94</v>
          </cell>
          <cell r="I98">
            <v>451.81</v>
          </cell>
          <cell r="J98">
            <v>411.29</v>
          </cell>
          <cell r="K98">
            <v>412.64</v>
          </cell>
          <cell r="L98">
            <v>417.13</v>
          </cell>
          <cell r="M98">
            <v>437.84</v>
          </cell>
          <cell r="N98">
            <v>448.06</v>
          </cell>
          <cell r="O98">
            <v>498.48</v>
          </cell>
          <cell r="P98">
            <v>580.86</v>
          </cell>
          <cell r="Q98">
            <v>670.55</v>
          </cell>
          <cell r="R98">
            <v>751.06</v>
          </cell>
        </row>
        <row r="99">
          <cell r="A99" t="str">
            <v>India</v>
          </cell>
          <cell r="B99">
            <v>390</v>
          </cell>
          <cell r="C99">
            <v>350</v>
          </cell>
          <cell r="D99">
            <v>330</v>
          </cell>
          <cell r="E99">
            <v>310</v>
          </cell>
          <cell r="F99">
            <v>330</v>
          </cell>
          <cell r="G99">
            <v>380</v>
          </cell>
          <cell r="H99">
            <v>410</v>
          </cell>
          <cell r="I99">
            <v>420</v>
          </cell>
          <cell r="J99">
            <v>420</v>
          </cell>
          <cell r="K99">
            <v>440</v>
          </cell>
          <cell r="L99">
            <v>450</v>
          </cell>
          <cell r="M99">
            <v>460</v>
          </cell>
          <cell r="N99">
            <v>470</v>
          </cell>
          <cell r="O99">
            <v>530</v>
          </cell>
          <cell r="P99">
            <v>630</v>
          </cell>
          <cell r="Q99">
            <v>730</v>
          </cell>
          <cell r="R99">
            <v>820</v>
          </cell>
        </row>
        <row r="100">
          <cell r="A100" t="str">
            <v>Indonesia</v>
          </cell>
          <cell r="B100">
            <v>620</v>
          </cell>
          <cell r="C100">
            <v>620</v>
          </cell>
          <cell r="D100">
            <v>680</v>
          </cell>
          <cell r="E100">
            <v>810</v>
          </cell>
          <cell r="F100">
            <v>900</v>
          </cell>
          <cell r="G100">
            <v>1010</v>
          </cell>
          <cell r="H100">
            <v>1120</v>
          </cell>
          <cell r="I100">
            <v>1120</v>
          </cell>
          <cell r="J100">
            <v>670</v>
          </cell>
          <cell r="K100">
            <v>590</v>
          </cell>
          <cell r="L100">
            <v>590</v>
          </cell>
          <cell r="M100">
            <v>740</v>
          </cell>
          <cell r="N100">
            <v>810</v>
          </cell>
          <cell r="O100">
            <v>920</v>
          </cell>
          <cell r="P100">
            <v>1110</v>
          </cell>
          <cell r="Q100">
            <v>1260</v>
          </cell>
          <cell r="R100">
            <v>1420</v>
          </cell>
        </row>
        <row r="101">
          <cell r="A101" t="str">
            <v>Iran</v>
          </cell>
          <cell r="B101">
            <v>2470</v>
          </cell>
          <cell r="C101" t="str">
            <v>..</v>
          </cell>
          <cell r="D101" t="str">
            <v>..</v>
          </cell>
          <cell r="E101" t="str">
            <v>..</v>
          </cell>
          <cell r="F101" t="str">
            <v>..</v>
          </cell>
          <cell r="G101">
            <v>1270</v>
          </cell>
          <cell r="H101">
            <v>1570</v>
          </cell>
          <cell r="I101">
            <v>1760</v>
          </cell>
          <cell r="J101">
            <v>1730</v>
          </cell>
          <cell r="K101">
            <v>1670</v>
          </cell>
          <cell r="L101">
            <v>1680</v>
          </cell>
          <cell r="M101">
            <v>1720</v>
          </cell>
          <cell r="N101">
            <v>1740</v>
          </cell>
          <cell r="O101">
            <v>1970</v>
          </cell>
          <cell r="P101">
            <v>2240</v>
          </cell>
          <cell r="Q101">
            <v>2600</v>
          </cell>
          <cell r="R101">
            <v>3000</v>
          </cell>
        </row>
        <row r="102">
          <cell r="A102" t="str">
            <v>Iraq</v>
          </cell>
          <cell r="B102" t="str">
            <v>..</v>
          </cell>
          <cell r="C102" t="str">
            <v>..</v>
          </cell>
          <cell r="D102" t="str">
            <v>..</v>
          </cell>
          <cell r="E102" t="str">
            <v>..</v>
          </cell>
          <cell r="F102" t="str">
            <v>..</v>
          </cell>
          <cell r="G102" t="str">
            <v>..</v>
          </cell>
          <cell r="H102" t="str">
            <v>..</v>
          </cell>
          <cell r="I102" t="str">
            <v>..</v>
          </cell>
          <cell r="J102" t="str">
            <v>..</v>
          </cell>
          <cell r="K102" t="str">
            <v>..</v>
          </cell>
          <cell r="L102" t="str">
            <v>..</v>
          </cell>
          <cell r="M102" t="str">
            <v>..</v>
          </cell>
          <cell r="N102" t="str">
            <v>..</v>
          </cell>
          <cell r="O102" t="str">
            <v>..</v>
          </cell>
          <cell r="P102" t="str">
            <v>..</v>
          </cell>
          <cell r="Q102" t="str">
            <v>..</v>
          </cell>
          <cell r="R102" t="str">
            <v>..</v>
          </cell>
        </row>
        <row r="103">
          <cell r="A103" t="str">
            <v>Ireland</v>
          </cell>
          <cell r="B103">
            <v>12060</v>
          </cell>
          <cell r="C103">
            <v>12600</v>
          </cell>
          <cell r="D103">
            <v>13870</v>
          </cell>
          <cell r="E103">
            <v>14040</v>
          </cell>
          <cell r="F103">
            <v>14910</v>
          </cell>
          <cell r="G103">
            <v>16210</v>
          </cell>
          <cell r="H103">
            <v>18230</v>
          </cell>
          <cell r="I103">
            <v>20070</v>
          </cell>
          <cell r="J103">
            <v>20780</v>
          </cell>
          <cell r="K103">
            <v>21930</v>
          </cell>
          <cell r="L103">
            <v>23120</v>
          </cell>
          <cell r="M103">
            <v>23030</v>
          </cell>
          <cell r="N103">
            <v>23600</v>
          </cell>
          <cell r="O103">
            <v>28430</v>
          </cell>
          <cell r="P103">
            <v>35010</v>
          </cell>
          <cell r="Q103">
            <v>41140</v>
          </cell>
          <cell r="R103">
            <v>45580</v>
          </cell>
        </row>
        <row r="104">
          <cell r="A104" t="str">
            <v>Isle of Man</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v>24700</v>
          </cell>
          <cell r="O104">
            <v>28620</v>
          </cell>
          <cell r="P104" t="str">
            <v>..</v>
          </cell>
          <cell r="Q104" t="str">
            <v>..</v>
          </cell>
          <cell r="R104" t="str">
            <v>..</v>
          </cell>
        </row>
        <row r="105">
          <cell r="A105" t="str">
            <v>Israel</v>
          </cell>
          <cell r="B105">
            <v>10860</v>
          </cell>
          <cell r="C105">
            <v>11490</v>
          </cell>
          <cell r="D105">
            <v>12590</v>
          </cell>
          <cell r="E105">
            <v>13070</v>
          </cell>
          <cell r="F105">
            <v>13830</v>
          </cell>
          <cell r="G105">
            <v>14780</v>
          </cell>
          <cell r="H105">
            <v>16420</v>
          </cell>
          <cell r="I105">
            <v>17010</v>
          </cell>
          <cell r="J105">
            <v>16840</v>
          </cell>
          <cell r="K105">
            <v>16500</v>
          </cell>
          <cell r="L105">
            <v>17090</v>
          </cell>
          <cell r="M105">
            <v>16940</v>
          </cell>
          <cell r="N105">
            <v>16040</v>
          </cell>
          <cell r="O105">
            <v>16320</v>
          </cell>
          <cell r="P105">
            <v>17350</v>
          </cell>
          <cell r="Q105">
            <v>18580</v>
          </cell>
          <cell r="R105" t="str">
            <v>..</v>
          </cell>
        </row>
        <row r="106">
          <cell r="A106" t="str">
            <v>Italy</v>
          </cell>
          <cell r="B106">
            <v>17900</v>
          </cell>
          <cell r="C106">
            <v>19510</v>
          </cell>
          <cell r="D106">
            <v>21960</v>
          </cell>
          <cell r="E106">
            <v>20640</v>
          </cell>
          <cell r="F106">
            <v>19930</v>
          </cell>
          <cell r="G106">
            <v>19750</v>
          </cell>
          <cell r="H106">
            <v>20790</v>
          </cell>
          <cell r="I106">
            <v>21320</v>
          </cell>
          <cell r="J106">
            <v>21240</v>
          </cell>
          <cell r="K106">
            <v>21050</v>
          </cell>
          <cell r="L106">
            <v>20900</v>
          </cell>
          <cell r="M106">
            <v>20180</v>
          </cell>
          <cell r="N106">
            <v>19760</v>
          </cell>
          <cell r="O106">
            <v>22170</v>
          </cell>
          <cell r="P106">
            <v>26670</v>
          </cell>
          <cell r="Q106">
            <v>30250</v>
          </cell>
          <cell r="R106">
            <v>32020</v>
          </cell>
        </row>
        <row r="107">
          <cell r="A107" t="str">
            <v>Jamaica</v>
          </cell>
          <cell r="B107">
            <v>1790</v>
          </cell>
          <cell r="C107">
            <v>1770</v>
          </cell>
          <cell r="D107">
            <v>1630</v>
          </cell>
          <cell r="E107">
            <v>1810</v>
          </cell>
          <cell r="F107">
            <v>1830</v>
          </cell>
          <cell r="G107">
            <v>2130</v>
          </cell>
          <cell r="H107">
            <v>2320</v>
          </cell>
          <cell r="I107">
            <v>2540</v>
          </cell>
          <cell r="J107">
            <v>2660</v>
          </cell>
          <cell r="K107">
            <v>2830</v>
          </cell>
          <cell r="L107">
            <v>2930</v>
          </cell>
          <cell r="M107">
            <v>2940</v>
          </cell>
          <cell r="N107">
            <v>2950</v>
          </cell>
          <cell r="O107">
            <v>3110</v>
          </cell>
          <cell r="P107">
            <v>3320</v>
          </cell>
          <cell r="Q107">
            <v>3420</v>
          </cell>
          <cell r="R107">
            <v>3480</v>
          </cell>
        </row>
        <row r="108">
          <cell r="A108" t="str">
            <v>Japan</v>
          </cell>
          <cell r="B108">
            <v>26580</v>
          </cell>
          <cell r="C108">
            <v>27330</v>
          </cell>
          <cell r="D108">
            <v>29260</v>
          </cell>
          <cell r="E108">
            <v>32220</v>
          </cell>
          <cell r="F108">
            <v>35630</v>
          </cell>
          <cell r="G108">
            <v>40220</v>
          </cell>
          <cell r="H108">
            <v>41240</v>
          </cell>
          <cell r="I108">
            <v>38420</v>
          </cell>
          <cell r="J108">
            <v>32870</v>
          </cell>
          <cell r="K108">
            <v>32220</v>
          </cell>
          <cell r="L108">
            <v>34490</v>
          </cell>
          <cell r="M108">
            <v>35050</v>
          </cell>
          <cell r="N108">
            <v>33130</v>
          </cell>
          <cell r="O108">
            <v>33430</v>
          </cell>
          <cell r="P108">
            <v>36540</v>
          </cell>
          <cell r="Q108">
            <v>38950</v>
          </cell>
          <cell r="R108">
            <v>38410</v>
          </cell>
        </row>
        <row r="109">
          <cell r="A109" t="str">
            <v>Jordan</v>
          </cell>
          <cell r="B109">
            <v>1390</v>
          </cell>
          <cell r="C109">
            <v>1120</v>
          </cell>
          <cell r="D109">
            <v>1330</v>
          </cell>
          <cell r="E109">
            <v>1380</v>
          </cell>
          <cell r="F109">
            <v>1450</v>
          </cell>
          <cell r="G109">
            <v>1560</v>
          </cell>
          <cell r="H109">
            <v>1570</v>
          </cell>
          <cell r="I109">
            <v>1580</v>
          </cell>
          <cell r="J109">
            <v>1590</v>
          </cell>
          <cell r="K109">
            <v>1650</v>
          </cell>
          <cell r="L109">
            <v>1790</v>
          </cell>
          <cell r="M109">
            <v>1850</v>
          </cell>
          <cell r="N109">
            <v>1890</v>
          </cell>
          <cell r="O109">
            <v>2000</v>
          </cell>
          <cell r="P109">
            <v>2260</v>
          </cell>
          <cell r="Q109">
            <v>2490</v>
          </cell>
          <cell r="R109">
            <v>2660</v>
          </cell>
        </row>
        <row r="110">
          <cell r="A110" t="str">
            <v>Kazakhstan</v>
          </cell>
          <cell r="B110" t="str">
            <v>..</v>
          </cell>
          <cell r="C110" t="str">
            <v>..</v>
          </cell>
          <cell r="D110">
            <v>1480</v>
          </cell>
          <cell r="E110">
            <v>1430</v>
          </cell>
          <cell r="F110">
            <v>1310</v>
          </cell>
          <cell r="G110">
            <v>1280</v>
          </cell>
          <cell r="H110">
            <v>1340</v>
          </cell>
          <cell r="I110">
            <v>1390</v>
          </cell>
          <cell r="J110">
            <v>1390</v>
          </cell>
          <cell r="K110">
            <v>1290</v>
          </cell>
          <cell r="L110">
            <v>1270</v>
          </cell>
          <cell r="M110">
            <v>1350</v>
          </cell>
          <cell r="N110">
            <v>1520</v>
          </cell>
          <cell r="O110">
            <v>1800</v>
          </cell>
          <cell r="P110">
            <v>2300</v>
          </cell>
          <cell r="Q110">
            <v>2940</v>
          </cell>
          <cell r="R110">
            <v>3790</v>
          </cell>
        </row>
        <row r="111">
          <cell r="A111" t="str">
            <v>Kenya</v>
          </cell>
          <cell r="B111">
            <v>380</v>
          </cell>
          <cell r="C111">
            <v>350</v>
          </cell>
          <cell r="D111">
            <v>330</v>
          </cell>
          <cell r="E111">
            <v>270</v>
          </cell>
          <cell r="F111">
            <v>260</v>
          </cell>
          <cell r="G111">
            <v>270</v>
          </cell>
          <cell r="H111">
            <v>340</v>
          </cell>
          <cell r="I111">
            <v>400</v>
          </cell>
          <cell r="J111">
            <v>440</v>
          </cell>
          <cell r="K111">
            <v>440</v>
          </cell>
          <cell r="L111">
            <v>430</v>
          </cell>
          <cell r="M111">
            <v>410</v>
          </cell>
          <cell r="N111">
            <v>400</v>
          </cell>
          <cell r="O111">
            <v>420</v>
          </cell>
          <cell r="P111">
            <v>470</v>
          </cell>
          <cell r="Q111">
            <v>540</v>
          </cell>
          <cell r="R111">
            <v>580</v>
          </cell>
        </row>
        <row r="112">
          <cell r="A112" t="str">
            <v>Kiribati</v>
          </cell>
          <cell r="B112">
            <v>720</v>
          </cell>
          <cell r="C112">
            <v>830</v>
          </cell>
          <cell r="D112">
            <v>820</v>
          </cell>
          <cell r="E112">
            <v>790</v>
          </cell>
          <cell r="F112">
            <v>850</v>
          </cell>
          <cell r="G112">
            <v>940</v>
          </cell>
          <cell r="H112">
            <v>890</v>
          </cell>
          <cell r="I112">
            <v>1150</v>
          </cell>
          <cell r="J112">
            <v>1150</v>
          </cell>
          <cell r="K112">
            <v>1100</v>
          </cell>
          <cell r="L112">
            <v>1030</v>
          </cell>
          <cell r="M112">
            <v>1040</v>
          </cell>
          <cell r="N112">
            <v>1040</v>
          </cell>
          <cell r="O112">
            <v>980</v>
          </cell>
          <cell r="P112">
            <v>1070</v>
          </cell>
          <cell r="Q112">
            <v>1170</v>
          </cell>
          <cell r="R112">
            <v>1230</v>
          </cell>
        </row>
        <row r="113">
          <cell r="A113" t="str">
            <v>Korea, Dem. Rep.</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row>
        <row r="114">
          <cell r="A114" t="str">
            <v>Korea, Rep.</v>
          </cell>
          <cell r="B114">
            <v>6000</v>
          </cell>
          <cell r="C114">
            <v>6980</v>
          </cell>
          <cell r="D114">
            <v>7700</v>
          </cell>
          <cell r="E114">
            <v>8330</v>
          </cell>
          <cell r="F114">
            <v>9270</v>
          </cell>
          <cell r="G114">
            <v>10770</v>
          </cell>
          <cell r="H114">
            <v>12070</v>
          </cell>
          <cell r="I114">
            <v>12190</v>
          </cell>
          <cell r="J114">
            <v>9200</v>
          </cell>
          <cell r="K114">
            <v>9220</v>
          </cell>
          <cell r="L114">
            <v>9800</v>
          </cell>
          <cell r="M114">
            <v>10580</v>
          </cell>
          <cell r="N114">
            <v>11280</v>
          </cell>
          <cell r="O114">
            <v>12060</v>
          </cell>
          <cell r="P114">
            <v>14030</v>
          </cell>
          <cell r="Q114">
            <v>15880</v>
          </cell>
          <cell r="R114">
            <v>17690</v>
          </cell>
        </row>
        <row r="115">
          <cell r="A115" t="str">
            <v>Kuwait</v>
          </cell>
          <cell r="B115" t="str">
            <v>..</v>
          </cell>
          <cell r="C115" t="str">
            <v>..</v>
          </cell>
          <cell r="D115" t="str">
            <v>..</v>
          </cell>
          <cell r="E115" t="str">
            <v>..</v>
          </cell>
          <cell r="F115" t="str">
            <v>..</v>
          </cell>
          <cell r="G115">
            <v>18290</v>
          </cell>
          <cell r="H115">
            <v>17930</v>
          </cell>
          <cell r="I115">
            <v>18560</v>
          </cell>
          <cell r="J115">
            <v>17770</v>
          </cell>
          <cell r="K115">
            <v>15630</v>
          </cell>
          <cell r="L115">
            <v>16790</v>
          </cell>
          <cell r="M115">
            <v>17320</v>
          </cell>
          <cell r="N115">
            <v>17590</v>
          </cell>
          <cell r="O115">
            <v>20050</v>
          </cell>
          <cell r="P115">
            <v>24540</v>
          </cell>
          <cell r="Q115">
            <v>30630</v>
          </cell>
          <cell r="R115" t="str">
            <v>..</v>
          </cell>
        </row>
        <row r="116">
          <cell r="A116" t="str">
            <v>Kyrgyz Republic</v>
          </cell>
          <cell r="B116" t="str">
            <v>..</v>
          </cell>
          <cell r="C116" t="str">
            <v>..</v>
          </cell>
          <cell r="D116">
            <v>510</v>
          </cell>
          <cell r="E116">
            <v>450</v>
          </cell>
          <cell r="F116">
            <v>370</v>
          </cell>
          <cell r="G116">
            <v>350</v>
          </cell>
          <cell r="H116">
            <v>380</v>
          </cell>
          <cell r="I116">
            <v>390</v>
          </cell>
          <cell r="J116">
            <v>350</v>
          </cell>
          <cell r="K116">
            <v>300</v>
          </cell>
          <cell r="L116">
            <v>280</v>
          </cell>
          <cell r="M116">
            <v>280</v>
          </cell>
          <cell r="N116">
            <v>290</v>
          </cell>
          <cell r="O116">
            <v>340</v>
          </cell>
          <cell r="P116">
            <v>400</v>
          </cell>
          <cell r="Q116">
            <v>450</v>
          </cell>
          <cell r="R116">
            <v>490</v>
          </cell>
        </row>
        <row r="117">
          <cell r="A117" t="str">
            <v>Lao PDR</v>
          </cell>
          <cell r="B117">
            <v>200</v>
          </cell>
          <cell r="C117">
            <v>220</v>
          </cell>
          <cell r="D117">
            <v>260</v>
          </cell>
          <cell r="E117">
            <v>290</v>
          </cell>
          <cell r="F117">
            <v>320</v>
          </cell>
          <cell r="G117">
            <v>360</v>
          </cell>
          <cell r="H117">
            <v>390</v>
          </cell>
          <cell r="I117">
            <v>380</v>
          </cell>
          <cell r="J117">
            <v>310</v>
          </cell>
          <cell r="K117">
            <v>290</v>
          </cell>
          <cell r="L117">
            <v>290</v>
          </cell>
          <cell r="M117">
            <v>310</v>
          </cell>
          <cell r="N117">
            <v>330</v>
          </cell>
          <cell r="O117">
            <v>350</v>
          </cell>
          <cell r="P117">
            <v>420</v>
          </cell>
          <cell r="Q117">
            <v>450</v>
          </cell>
          <cell r="R117">
            <v>500</v>
          </cell>
        </row>
        <row r="118">
          <cell r="A118" t="str">
            <v>Latin America &amp; Caribbean</v>
          </cell>
          <cell r="B118">
            <v>2237.4499999999998</v>
          </cell>
          <cell r="C118">
            <v>2476.52</v>
          </cell>
          <cell r="D118">
            <v>2756.12</v>
          </cell>
          <cell r="E118">
            <v>2920.17</v>
          </cell>
          <cell r="F118">
            <v>3191.33</v>
          </cell>
          <cell r="G118">
            <v>3359.49</v>
          </cell>
          <cell r="H118">
            <v>3687.49</v>
          </cell>
          <cell r="I118">
            <v>3993.62</v>
          </cell>
          <cell r="J118">
            <v>3969.86</v>
          </cell>
          <cell r="K118">
            <v>3732.03</v>
          </cell>
          <cell r="L118">
            <v>3770.13</v>
          </cell>
          <cell r="M118">
            <v>3626.77</v>
          </cell>
          <cell r="N118">
            <v>3364.11</v>
          </cell>
          <cell r="O118">
            <v>3362.4</v>
          </cell>
          <cell r="P118">
            <v>3687.85</v>
          </cell>
          <cell r="Q118">
            <v>4156.5200000000004</v>
          </cell>
          <cell r="R118">
            <v>4767.34</v>
          </cell>
        </row>
        <row r="119">
          <cell r="A119" t="str">
            <v>Latvia</v>
          </cell>
          <cell r="B119">
            <v>2790</v>
          </cell>
          <cell r="C119">
            <v>2540</v>
          </cell>
          <cell r="D119">
            <v>1840</v>
          </cell>
          <cell r="E119">
            <v>1810</v>
          </cell>
          <cell r="F119">
            <v>1950</v>
          </cell>
          <cell r="G119">
            <v>2050</v>
          </cell>
          <cell r="H119">
            <v>2260</v>
          </cell>
          <cell r="I119">
            <v>2510</v>
          </cell>
          <cell r="J119">
            <v>2650</v>
          </cell>
          <cell r="K119">
            <v>2840</v>
          </cell>
          <cell r="L119">
            <v>3220</v>
          </cell>
          <cell r="M119">
            <v>3550</v>
          </cell>
          <cell r="N119">
            <v>3840</v>
          </cell>
          <cell r="O119">
            <v>4450</v>
          </cell>
          <cell r="P119">
            <v>5450</v>
          </cell>
          <cell r="Q119">
            <v>6760</v>
          </cell>
          <cell r="R119">
            <v>8100</v>
          </cell>
        </row>
        <row r="120">
          <cell r="A120" t="str">
            <v>Least developed countries: UN classification</v>
          </cell>
          <cell r="B120">
            <v>308.75</v>
          </cell>
          <cell r="C120">
            <v>302.77</v>
          </cell>
          <cell r="D120">
            <v>283.39</v>
          </cell>
          <cell r="E120">
            <v>269.22000000000003</v>
          </cell>
          <cell r="F120">
            <v>242.02</v>
          </cell>
          <cell r="G120">
            <v>247.64</v>
          </cell>
          <cell r="H120">
            <v>258.49</v>
          </cell>
          <cell r="I120">
            <v>272.10000000000002</v>
          </cell>
          <cell r="J120">
            <v>270.91000000000003</v>
          </cell>
          <cell r="K120">
            <v>269.82</v>
          </cell>
          <cell r="L120">
            <v>271.10000000000002</v>
          </cell>
          <cell r="M120">
            <v>272.11</v>
          </cell>
          <cell r="N120">
            <v>276.61</v>
          </cell>
          <cell r="O120">
            <v>296.2</v>
          </cell>
          <cell r="P120">
            <v>338.52</v>
          </cell>
          <cell r="Q120">
            <v>389.34</v>
          </cell>
          <cell r="R120">
            <v>435.95</v>
          </cell>
        </row>
        <row r="121">
          <cell r="A121" t="str">
            <v>Lebanon</v>
          </cell>
          <cell r="B121">
            <v>1230</v>
          </cell>
          <cell r="C121">
            <v>1610</v>
          </cell>
          <cell r="D121">
            <v>1640</v>
          </cell>
          <cell r="E121">
            <v>1970</v>
          </cell>
          <cell r="F121">
            <v>2490</v>
          </cell>
          <cell r="G121">
            <v>3140</v>
          </cell>
          <cell r="H121">
            <v>3620</v>
          </cell>
          <cell r="I121">
            <v>3990</v>
          </cell>
          <cell r="J121">
            <v>4230</v>
          </cell>
          <cell r="K121">
            <v>4420</v>
          </cell>
          <cell r="L121">
            <v>4590</v>
          </cell>
          <cell r="M121">
            <v>4570</v>
          </cell>
          <cell r="N121">
            <v>4510</v>
          </cell>
          <cell r="O121">
            <v>4830</v>
          </cell>
          <cell r="P121">
            <v>5550</v>
          </cell>
          <cell r="Q121">
            <v>5510</v>
          </cell>
          <cell r="R121">
            <v>5490</v>
          </cell>
        </row>
        <row r="122">
          <cell r="A122" t="str">
            <v>Lesotho</v>
          </cell>
          <cell r="B122">
            <v>640</v>
          </cell>
          <cell r="C122">
            <v>640</v>
          </cell>
          <cell r="D122">
            <v>720</v>
          </cell>
          <cell r="E122">
            <v>760</v>
          </cell>
          <cell r="F122">
            <v>770</v>
          </cell>
          <cell r="G122">
            <v>780</v>
          </cell>
          <cell r="H122">
            <v>790</v>
          </cell>
          <cell r="I122">
            <v>810</v>
          </cell>
          <cell r="J122">
            <v>670</v>
          </cell>
          <cell r="K122">
            <v>650</v>
          </cell>
          <cell r="L122">
            <v>630</v>
          </cell>
          <cell r="M122">
            <v>580</v>
          </cell>
          <cell r="N122">
            <v>530</v>
          </cell>
          <cell r="O122">
            <v>580</v>
          </cell>
          <cell r="P122">
            <v>720</v>
          </cell>
          <cell r="Q122">
            <v>930</v>
          </cell>
          <cell r="R122">
            <v>1030</v>
          </cell>
        </row>
        <row r="123">
          <cell r="A123" t="str">
            <v>Liberia</v>
          </cell>
          <cell r="B123" t="str">
            <v>..</v>
          </cell>
          <cell r="C123" t="str">
            <v>..</v>
          </cell>
          <cell r="D123" t="str">
            <v>..</v>
          </cell>
          <cell r="E123" t="str">
            <v>..</v>
          </cell>
          <cell r="F123" t="str">
            <v>..</v>
          </cell>
          <cell r="G123" t="str">
            <v>..</v>
          </cell>
          <cell r="H123" t="str">
            <v>..</v>
          </cell>
          <cell r="I123">
            <v>110</v>
          </cell>
          <cell r="J123">
            <v>130</v>
          </cell>
          <cell r="K123">
            <v>120</v>
          </cell>
          <cell r="L123">
            <v>130</v>
          </cell>
          <cell r="M123">
            <v>130</v>
          </cell>
          <cell r="N123">
            <v>140</v>
          </cell>
          <cell r="O123">
            <v>110</v>
          </cell>
          <cell r="P123">
            <v>110</v>
          </cell>
          <cell r="Q123">
            <v>120</v>
          </cell>
          <cell r="R123">
            <v>140</v>
          </cell>
        </row>
        <row r="124">
          <cell r="A124" t="str">
            <v>Libya</v>
          </cell>
          <cell r="B124" t="str">
            <v>..</v>
          </cell>
          <cell r="C124" t="str">
            <v>..</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v>4320</v>
          </cell>
          <cell r="P124">
            <v>4470</v>
          </cell>
          <cell r="Q124">
            <v>5930</v>
          </cell>
          <cell r="R124">
            <v>7380</v>
          </cell>
        </row>
        <row r="125">
          <cell r="A125" t="str">
            <v>Liechtenstein</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row>
        <row r="126">
          <cell r="A126" t="str">
            <v>Lithuania</v>
          </cell>
          <cell r="B126" t="str">
            <v>..</v>
          </cell>
          <cell r="C126" t="str">
            <v>..</v>
          </cell>
          <cell r="D126">
            <v>2310</v>
          </cell>
          <cell r="E126">
            <v>2030</v>
          </cell>
          <cell r="F126">
            <v>1910</v>
          </cell>
          <cell r="G126">
            <v>2060</v>
          </cell>
          <cell r="H126">
            <v>2160</v>
          </cell>
          <cell r="I126">
            <v>2350</v>
          </cell>
          <cell r="J126">
            <v>2600</v>
          </cell>
          <cell r="K126">
            <v>2720</v>
          </cell>
          <cell r="L126">
            <v>3020</v>
          </cell>
          <cell r="M126">
            <v>3270</v>
          </cell>
          <cell r="N126">
            <v>3630</v>
          </cell>
          <cell r="O126">
            <v>4330</v>
          </cell>
          <cell r="P126">
            <v>5560</v>
          </cell>
          <cell r="Q126">
            <v>6910</v>
          </cell>
          <cell r="R126">
            <v>7870</v>
          </cell>
        </row>
        <row r="127">
          <cell r="A127" t="str">
            <v>Low &amp; middle income</v>
          </cell>
          <cell r="B127">
            <v>841.3</v>
          </cell>
          <cell r="C127">
            <v>866.47</v>
          </cell>
          <cell r="D127">
            <v>900.96</v>
          </cell>
          <cell r="E127">
            <v>924.21</v>
          </cell>
          <cell r="F127">
            <v>960.99</v>
          </cell>
          <cell r="G127">
            <v>1031.79</v>
          </cell>
          <cell r="H127">
            <v>1130.23</v>
          </cell>
          <cell r="I127">
            <v>1204.1600000000001</v>
          </cell>
          <cell r="J127">
            <v>1156.3800000000001</v>
          </cell>
          <cell r="K127">
            <v>1125.83</v>
          </cell>
          <cell r="L127">
            <v>1155.27</v>
          </cell>
          <cell r="M127">
            <v>1163.75</v>
          </cell>
          <cell r="N127">
            <v>1178.3800000000001</v>
          </cell>
          <cell r="O127">
            <v>1287.33</v>
          </cell>
          <cell r="P127">
            <v>1497.7</v>
          </cell>
          <cell r="Q127">
            <v>1742.25</v>
          </cell>
          <cell r="R127">
            <v>1999.93</v>
          </cell>
        </row>
        <row r="128">
          <cell r="A128" t="str">
            <v>Low income</v>
          </cell>
          <cell r="B128">
            <v>353.38</v>
          </cell>
          <cell r="C128">
            <v>330.6</v>
          </cell>
          <cell r="D128">
            <v>318.47000000000003</v>
          </cell>
          <cell r="E128">
            <v>304.70999999999998</v>
          </cell>
          <cell r="F128">
            <v>306.19</v>
          </cell>
          <cell r="G128">
            <v>332.5</v>
          </cell>
          <cell r="H128">
            <v>358.9</v>
          </cell>
          <cell r="I128">
            <v>369.94</v>
          </cell>
          <cell r="J128">
            <v>368.01</v>
          </cell>
          <cell r="K128">
            <v>378.26</v>
          </cell>
          <cell r="L128">
            <v>382.05</v>
          </cell>
          <cell r="M128">
            <v>390.87</v>
          </cell>
          <cell r="N128">
            <v>393.65</v>
          </cell>
          <cell r="O128">
            <v>436.8</v>
          </cell>
          <cell r="P128">
            <v>505.77</v>
          </cell>
          <cell r="Q128">
            <v>584.20000000000005</v>
          </cell>
          <cell r="R128">
            <v>650.1</v>
          </cell>
        </row>
        <row r="129">
          <cell r="A129" t="str">
            <v>Lower middle income</v>
          </cell>
          <cell r="B129">
            <v>586.71</v>
          </cell>
          <cell r="C129">
            <v>606</v>
          </cell>
          <cell r="D129">
            <v>653</v>
          </cell>
          <cell r="E129">
            <v>687.58</v>
          </cell>
          <cell r="F129">
            <v>745.9</v>
          </cell>
          <cell r="G129">
            <v>835.92</v>
          </cell>
          <cell r="H129">
            <v>956.14</v>
          </cell>
          <cell r="I129">
            <v>1032.1300000000001</v>
          </cell>
          <cell r="J129">
            <v>989.39</v>
          </cell>
          <cell r="K129">
            <v>1002.18</v>
          </cell>
          <cell r="L129">
            <v>1052.3800000000001</v>
          </cell>
          <cell r="M129">
            <v>1113.74</v>
          </cell>
          <cell r="N129">
            <v>1183.96</v>
          </cell>
          <cell r="O129">
            <v>1328.68</v>
          </cell>
          <cell r="P129">
            <v>1546.08</v>
          </cell>
          <cell r="Q129">
            <v>1778.02</v>
          </cell>
          <cell r="R129">
            <v>2036.72</v>
          </cell>
        </row>
        <row r="130">
          <cell r="A130" t="str">
            <v>Luxembourg</v>
          </cell>
          <cell r="B130">
            <v>29530</v>
          </cell>
          <cell r="C130">
            <v>33150</v>
          </cell>
          <cell r="D130">
            <v>36730</v>
          </cell>
          <cell r="E130">
            <v>37700</v>
          </cell>
          <cell r="F130">
            <v>38880</v>
          </cell>
          <cell r="G130">
            <v>43050</v>
          </cell>
          <cell r="H130">
            <v>45870</v>
          </cell>
          <cell r="I130">
            <v>47740</v>
          </cell>
          <cell r="J130">
            <v>43620</v>
          </cell>
          <cell r="K130">
            <v>43300</v>
          </cell>
          <cell r="L130">
            <v>43490</v>
          </cell>
          <cell r="M130">
            <v>43090</v>
          </cell>
          <cell r="N130">
            <v>41710</v>
          </cell>
          <cell r="O130">
            <v>44230</v>
          </cell>
          <cell r="P130">
            <v>58050</v>
          </cell>
          <cell r="Q130">
            <v>68810</v>
          </cell>
          <cell r="R130">
            <v>76040</v>
          </cell>
        </row>
        <row r="131">
          <cell r="A131" t="str">
            <v>Macao, China</v>
          </cell>
          <cell r="B131">
            <v>8360</v>
          </cell>
          <cell r="C131">
            <v>9280</v>
          </cell>
          <cell r="D131">
            <v>11550</v>
          </cell>
          <cell r="E131">
            <v>13220</v>
          </cell>
          <cell r="F131">
            <v>14950</v>
          </cell>
          <cell r="G131">
            <v>16330</v>
          </cell>
          <cell r="H131">
            <v>16910</v>
          </cell>
          <cell r="I131">
            <v>16490</v>
          </cell>
          <cell r="J131">
            <v>15130</v>
          </cell>
          <cell r="K131">
            <v>14200</v>
          </cell>
          <cell r="L131">
            <v>14170</v>
          </cell>
          <cell r="M131">
            <v>14010</v>
          </cell>
          <cell r="N131" t="str">
            <v>..</v>
          </cell>
          <cell r="O131" t="str">
            <v>..</v>
          </cell>
          <cell r="P131" t="str">
            <v>..</v>
          </cell>
          <cell r="Q131" t="str">
            <v>..</v>
          </cell>
          <cell r="R131" t="str">
            <v>..</v>
          </cell>
        </row>
        <row r="132">
          <cell r="A132" t="str">
            <v>Macedonia</v>
          </cell>
          <cell r="B132" t="str">
            <v>..</v>
          </cell>
          <cell r="C132" t="str">
            <v>..</v>
          </cell>
          <cell r="D132">
            <v>1710</v>
          </cell>
          <cell r="E132">
            <v>1410</v>
          </cell>
          <cell r="F132">
            <v>1350</v>
          </cell>
          <cell r="G132">
            <v>1710</v>
          </cell>
          <cell r="H132">
            <v>2090</v>
          </cell>
          <cell r="I132">
            <v>2120</v>
          </cell>
          <cell r="J132">
            <v>1930</v>
          </cell>
          <cell r="K132">
            <v>1850</v>
          </cell>
          <cell r="L132">
            <v>1850</v>
          </cell>
          <cell r="M132">
            <v>1710</v>
          </cell>
          <cell r="N132">
            <v>1730</v>
          </cell>
          <cell r="O132">
            <v>1990</v>
          </cell>
          <cell r="P132">
            <v>2440</v>
          </cell>
          <cell r="Q132">
            <v>2830</v>
          </cell>
          <cell r="R132">
            <v>3060</v>
          </cell>
        </row>
        <row r="133">
          <cell r="A133" t="str">
            <v>Madagascar</v>
          </cell>
          <cell r="B133">
            <v>230</v>
          </cell>
          <cell r="C133">
            <v>210</v>
          </cell>
          <cell r="D133">
            <v>230</v>
          </cell>
          <cell r="E133">
            <v>230</v>
          </cell>
          <cell r="F133">
            <v>230</v>
          </cell>
          <cell r="G133">
            <v>230</v>
          </cell>
          <cell r="H133">
            <v>240</v>
          </cell>
          <cell r="I133">
            <v>240</v>
          </cell>
          <cell r="J133">
            <v>240</v>
          </cell>
          <cell r="K133">
            <v>240</v>
          </cell>
          <cell r="L133">
            <v>240</v>
          </cell>
          <cell r="M133">
            <v>250</v>
          </cell>
          <cell r="N133">
            <v>220</v>
          </cell>
          <cell r="O133">
            <v>280</v>
          </cell>
          <cell r="P133">
            <v>290</v>
          </cell>
          <cell r="Q133">
            <v>290</v>
          </cell>
          <cell r="R133">
            <v>280</v>
          </cell>
        </row>
        <row r="134">
          <cell r="A134" t="str">
            <v>Malawi</v>
          </cell>
          <cell r="B134">
            <v>180</v>
          </cell>
          <cell r="C134">
            <v>210</v>
          </cell>
          <cell r="D134">
            <v>200</v>
          </cell>
          <cell r="E134">
            <v>220</v>
          </cell>
          <cell r="F134">
            <v>150</v>
          </cell>
          <cell r="G134">
            <v>160</v>
          </cell>
          <cell r="H134">
            <v>170</v>
          </cell>
          <cell r="I134">
            <v>200</v>
          </cell>
          <cell r="J134">
            <v>200</v>
          </cell>
          <cell r="K134">
            <v>180</v>
          </cell>
          <cell r="L134">
            <v>150</v>
          </cell>
          <cell r="M134">
            <v>140</v>
          </cell>
          <cell r="N134">
            <v>140</v>
          </cell>
          <cell r="O134">
            <v>150</v>
          </cell>
          <cell r="P134">
            <v>160</v>
          </cell>
          <cell r="Q134">
            <v>160</v>
          </cell>
          <cell r="R134">
            <v>170</v>
          </cell>
        </row>
        <row r="135">
          <cell r="A135" t="str">
            <v>Malaysia</v>
          </cell>
          <cell r="B135">
            <v>2420</v>
          </cell>
          <cell r="C135">
            <v>2590</v>
          </cell>
          <cell r="D135">
            <v>2910</v>
          </cell>
          <cell r="E135">
            <v>3260</v>
          </cell>
          <cell r="F135">
            <v>3620</v>
          </cell>
          <cell r="G135">
            <v>4080</v>
          </cell>
          <cell r="H135">
            <v>4530</v>
          </cell>
          <cell r="I135">
            <v>4650</v>
          </cell>
          <cell r="J135">
            <v>3670</v>
          </cell>
          <cell r="K135">
            <v>3400</v>
          </cell>
          <cell r="L135">
            <v>3430</v>
          </cell>
          <cell r="M135">
            <v>3460</v>
          </cell>
          <cell r="N135">
            <v>3600</v>
          </cell>
          <cell r="O135">
            <v>3950</v>
          </cell>
          <cell r="P135">
            <v>4530</v>
          </cell>
          <cell r="Q135">
            <v>4970</v>
          </cell>
          <cell r="R135">
            <v>5490</v>
          </cell>
        </row>
        <row r="136">
          <cell r="A136" t="str">
            <v>Maldives</v>
          </cell>
          <cell r="B136" t="str">
            <v>..</v>
          </cell>
          <cell r="C136" t="str">
            <v>..</v>
          </cell>
          <cell r="D136" t="str">
            <v>..</v>
          </cell>
          <cell r="E136" t="str">
            <v>..</v>
          </cell>
          <cell r="F136" t="str">
            <v>..</v>
          </cell>
          <cell r="G136" t="str">
            <v>..</v>
          </cell>
          <cell r="H136" t="str">
            <v>..</v>
          </cell>
          <cell r="I136">
            <v>1780</v>
          </cell>
          <cell r="J136">
            <v>1850</v>
          </cell>
          <cell r="K136">
            <v>1940</v>
          </cell>
          <cell r="L136">
            <v>2010</v>
          </cell>
          <cell r="M136">
            <v>1990</v>
          </cell>
          <cell r="N136">
            <v>2020</v>
          </cell>
          <cell r="O136">
            <v>2160</v>
          </cell>
          <cell r="P136">
            <v>2440</v>
          </cell>
          <cell r="Q136">
            <v>2320</v>
          </cell>
          <cell r="R136">
            <v>2680</v>
          </cell>
        </row>
        <row r="137">
          <cell r="A137" t="str">
            <v>Mali</v>
          </cell>
          <cell r="B137">
            <v>260</v>
          </cell>
          <cell r="C137">
            <v>260</v>
          </cell>
          <cell r="D137">
            <v>300</v>
          </cell>
          <cell r="E137">
            <v>290</v>
          </cell>
          <cell r="F137">
            <v>240</v>
          </cell>
          <cell r="G137">
            <v>230</v>
          </cell>
          <cell r="H137">
            <v>230</v>
          </cell>
          <cell r="I137">
            <v>250</v>
          </cell>
          <cell r="J137">
            <v>240</v>
          </cell>
          <cell r="K137">
            <v>230</v>
          </cell>
          <cell r="L137">
            <v>220</v>
          </cell>
          <cell r="M137">
            <v>220</v>
          </cell>
          <cell r="N137">
            <v>220</v>
          </cell>
          <cell r="O137">
            <v>270</v>
          </cell>
          <cell r="P137">
            <v>330</v>
          </cell>
          <cell r="Q137">
            <v>380</v>
          </cell>
          <cell r="R137">
            <v>440</v>
          </cell>
        </row>
        <row r="138">
          <cell r="A138" t="str">
            <v>Malta</v>
          </cell>
          <cell r="B138">
            <v>6780</v>
          </cell>
          <cell r="C138">
            <v>7220</v>
          </cell>
          <cell r="D138">
            <v>7940</v>
          </cell>
          <cell r="E138">
            <v>7800</v>
          </cell>
          <cell r="F138">
            <v>7830</v>
          </cell>
          <cell r="G138">
            <v>8240</v>
          </cell>
          <cell r="H138">
            <v>8810</v>
          </cell>
          <cell r="I138">
            <v>9140</v>
          </cell>
          <cell r="J138">
            <v>8790</v>
          </cell>
          <cell r="K138">
            <v>9270</v>
          </cell>
          <cell r="L138">
            <v>9590</v>
          </cell>
          <cell r="M138">
            <v>9890</v>
          </cell>
          <cell r="N138">
            <v>10000</v>
          </cell>
          <cell r="O138">
            <v>10660</v>
          </cell>
          <cell r="P138">
            <v>12100</v>
          </cell>
          <cell r="Q138">
            <v>13610</v>
          </cell>
          <cell r="R138" t="str">
            <v>..</v>
          </cell>
        </row>
        <row r="139">
          <cell r="A139" t="str">
            <v>Marshall Islands</v>
          </cell>
          <cell r="B139" t="str">
            <v>..</v>
          </cell>
          <cell r="C139" t="str">
            <v>..</v>
          </cell>
          <cell r="D139" t="str">
            <v>..</v>
          </cell>
          <cell r="E139" t="str">
            <v>..</v>
          </cell>
          <cell r="F139" t="str">
            <v>..</v>
          </cell>
          <cell r="G139" t="str">
            <v>..</v>
          </cell>
          <cell r="H139" t="str">
            <v>..</v>
          </cell>
          <cell r="I139" t="str">
            <v>..</v>
          </cell>
          <cell r="J139">
            <v>2070</v>
          </cell>
          <cell r="K139">
            <v>2280</v>
          </cell>
          <cell r="L139">
            <v>2540</v>
          </cell>
          <cell r="M139">
            <v>2550</v>
          </cell>
          <cell r="N139">
            <v>2720</v>
          </cell>
          <cell r="O139">
            <v>2880</v>
          </cell>
          <cell r="P139">
            <v>2810</v>
          </cell>
          <cell r="Q139">
            <v>2930</v>
          </cell>
          <cell r="R139">
            <v>3000</v>
          </cell>
        </row>
        <row r="140">
          <cell r="A140" t="str">
            <v>Mauritania</v>
          </cell>
          <cell r="B140">
            <v>540</v>
          </cell>
          <cell r="C140">
            <v>500</v>
          </cell>
          <cell r="D140">
            <v>570</v>
          </cell>
          <cell r="E140">
            <v>600</v>
          </cell>
          <cell r="F140">
            <v>590</v>
          </cell>
          <cell r="G140">
            <v>610</v>
          </cell>
          <cell r="H140">
            <v>660</v>
          </cell>
          <cell r="I140">
            <v>590</v>
          </cell>
          <cell r="J140">
            <v>540</v>
          </cell>
          <cell r="K140">
            <v>520</v>
          </cell>
          <cell r="L140">
            <v>460</v>
          </cell>
          <cell r="M140">
            <v>410</v>
          </cell>
          <cell r="N140">
            <v>440</v>
          </cell>
          <cell r="O140">
            <v>450</v>
          </cell>
          <cell r="P140">
            <v>510</v>
          </cell>
          <cell r="Q140">
            <v>580</v>
          </cell>
          <cell r="R140">
            <v>740</v>
          </cell>
        </row>
        <row r="141">
          <cell r="A141" t="str">
            <v>Mauritius</v>
          </cell>
          <cell r="B141">
            <v>2300</v>
          </cell>
          <cell r="C141">
            <v>2530</v>
          </cell>
          <cell r="D141">
            <v>2780</v>
          </cell>
          <cell r="E141">
            <v>3050</v>
          </cell>
          <cell r="F141">
            <v>3130</v>
          </cell>
          <cell r="G141">
            <v>3360</v>
          </cell>
          <cell r="H141">
            <v>3570</v>
          </cell>
          <cell r="I141">
            <v>3790</v>
          </cell>
          <cell r="J141">
            <v>3760</v>
          </cell>
          <cell r="K141">
            <v>3750</v>
          </cell>
          <cell r="L141">
            <v>3740</v>
          </cell>
          <cell r="M141">
            <v>3860</v>
          </cell>
          <cell r="N141">
            <v>3820</v>
          </cell>
          <cell r="O141">
            <v>4090</v>
          </cell>
          <cell r="P141">
            <v>4670</v>
          </cell>
          <cell r="Q141">
            <v>5250</v>
          </cell>
          <cell r="R141">
            <v>5450</v>
          </cell>
        </row>
        <row r="142">
          <cell r="A142" t="str">
            <v>Mayotte</v>
          </cell>
          <cell r="B142" t="str">
            <v>..</v>
          </cell>
          <cell r="C142" t="str">
            <v>..</v>
          </cell>
          <cell r="D142" t="str">
            <v>..</v>
          </cell>
          <cell r="E142" t="str">
            <v>..</v>
          </cell>
          <cell r="F142" t="str">
            <v>..</v>
          </cell>
          <cell r="G142" t="str">
            <v>..</v>
          </cell>
          <cell r="H142" t="str">
            <v>..</v>
          </cell>
          <cell r="I142" t="str">
            <v>..</v>
          </cell>
          <cell r="J142" t="str">
            <v>..</v>
          </cell>
          <cell r="K142" t="str">
            <v>..</v>
          </cell>
          <cell r="L142" t="str">
            <v>..</v>
          </cell>
          <cell r="M142" t="str">
            <v>..</v>
          </cell>
          <cell r="N142" t="str">
            <v>..</v>
          </cell>
          <cell r="O142" t="str">
            <v>..</v>
          </cell>
          <cell r="P142" t="str">
            <v>..</v>
          </cell>
          <cell r="Q142" t="str">
            <v>..</v>
          </cell>
          <cell r="R142" t="str">
            <v>..</v>
          </cell>
        </row>
        <row r="143">
          <cell r="A143" t="str">
            <v>Mexico</v>
          </cell>
          <cell r="B143">
            <v>2830</v>
          </cell>
          <cell r="C143">
            <v>3290</v>
          </cell>
          <cell r="D143">
            <v>3820</v>
          </cell>
          <cell r="E143">
            <v>4230</v>
          </cell>
          <cell r="F143">
            <v>4600</v>
          </cell>
          <cell r="G143">
            <v>3810</v>
          </cell>
          <cell r="H143">
            <v>3660</v>
          </cell>
          <cell r="I143">
            <v>3720</v>
          </cell>
          <cell r="J143">
            <v>4020</v>
          </cell>
          <cell r="K143">
            <v>4470</v>
          </cell>
          <cell r="L143">
            <v>5110</v>
          </cell>
          <cell r="M143">
            <v>5580</v>
          </cell>
          <cell r="N143">
            <v>6000</v>
          </cell>
          <cell r="O143">
            <v>6370</v>
          </cell>
          <cell r="P143">
            <v>6930</v>
          </cell>
          <cell r="Q143">
            <v>7300</v>
          </cell>
          <cell r="R143">
            <v>7870</v>
          </cell>
        </row>
        <row r="144">
          <cell r="A144" t="str">
            <v>Micronesia, Fed. Sts.</v>
          </cell>
          <cell r="B144" t="str">
            <v>..</v>
          </cell>
          <cell r="C144" t="str">
            <v>..</v>
          </cell>
          <cell r="D144" t="str">
            <v>..</v>
          </cell>
          <cell r="E144">
            <v>2130</v>
          </cell>
          <cell r="F144">
            <v>2130</v>
          </cell>
          <cell r="G144">
            <v>2220</v>
          </cell>
          <cell r="H144">
            <v>2200</v>
          </cell>
          <cell r="I144">
            <v>2090</v>
          </cell>
          <cell r="J144">
            <v>2030</v>
          </cell>
          <cell r="K144">
            <v>2000</v>
          </cell>
          <cell r="L144">
            <v>2170</v>
          </cell>
          <cell r="M144">
            <v>2080</v>
          </cell>
          <cell r="N144">
            <v>2130</v>
          </cell>
          <cell r="O144">
            <v>2270</v>
          </cell>
          <cell r="P144">
            <v>2300</v>
          </cell>
          <cell r="Q144">
            <v>2390</v>
          </cell>
          <cell r="R144">
            <v>2380</v>
          </cell>
        </row>
        <row r="145">
          <cell r="A145" t="str">
            <v>Middle East &amp; North Africa</v>
          </cell>
          <cell r="B145">
            <v>1333.98</v>
          </cell>
          <cell r="C145">
            <v>1280.6099999999999</v>
          </cell>
          <cell r="D145">
            <v>1307.73</v>
          </cell>
          <cell r="E145">
            <v>1268.08</v>
          </cell>
          <cell r="F145">
            <v>1293.3</v>
          </cell>
          <cell r="G145">
            <v>1333.46</v>
          </cell>
          <cell r="H145">
            <v>1483.38</v>
          </cell>
          <cell r="I145">
            <v>1579.36</v>
          </cell>
          <cell r="J145">
            <v>1603.08</v>
          </cell>
          <cell r="K145">
            <v>1610.58</v>
          </cell>
          <cell r="L145">
            <v>1661.97</v>
          </cell>
          <cell r="M145">
            <v>1706.45</v>
          </cell>
          <cell r="N145">
            <v>1702.5</v>
          </cell>
          <cell r="O145">
            <v>1806.34</v>
          </cell>
          <cell r="P145">
            <v>1984.2</v>
          </cell>
          <cell r="Q145">
            <v>2223.37</v>
          </cell>
          <cell r="R145">
            <v>2480.6799999999998</v>
          </cell>
        </row>
        <row r="146">
          <cell r="A146" t="str">
            <v>Middle income</v>
          </cell>
          <cell r="B146">
            <v>1164.21</v>
          </cell>
          <cell r="C146">
            <v>1228.4100000000001</v>
          </cell>
          <cell r="D146">
            <v>1299.45</v>
          </cell>
          <cell r="E146">
            <v>1351.43</v>
          </cell>
          <cell r="F146">
            <v>1416.86</v>
          </cell>
          <cell r="G146">
            <v>1523.24</v>
          </cell>
          <cell r="H146">
            <v>1677.49</v>
          </cell>
          <cell r="I146">
            <v>1801.35</v>
          </cell>
          <cell r="J146">
            <v>1724.49</v>
          </cell>
          <cell r="K146">
            <v>1669.51</v>
          </cell>
          <cell r="L146">
            <v>1722.92</v>
          </cell>
          <cell r="M146">
            <v>1737.08</v>
          </cell>
          <cell r="N146">
            <v>1766.38</v>
          </cell>
          <cell r="O146">
            <v>1931.03</v>
          </cell>
          <cell r="P146">
            <v>2255.89</v>
          </cell>
          <cell r="Q146">
            <v>2635.61</v>
          </cell>
          <cell r="R146">
            <v>3051.16</v>
          </cell>
        </row>
        <row r="147">
          <cell r="A147" t="str">
            <v>Moldova</v>
          </cell>
          <cell r="B147" t="str">
            <v>..</v>
          </cell>
          <cell r="C147" t="str">
            <v>..</v>
          </cell>
          <cell r="D147">
            <v>630</v>
          </cell>
          <cell r="E147">
            <v>660</v>
          </cell>
          <cell r="F147">
            <v>470</v>
          </cell>
          <cell r="G147">
            <v>480</v>
          </cell>
          <cell r="H147">
            <v>490</v>
          </cell>
          <cell r="I147">
            <v>500</v>
          </cell>
          <cell r="J147">
            <v>460</v>
          </cell>
          <cell r="K147">
            <v>400</v>
          </cell>
          <cell r="L147">
            <v>370</v>
          </cell>
          <cell r="M147">
            <v>400</v>
          </cell>
          <cell r="N147">
            <v>460</v>
          </cell>
          <cell r="O147">
            <v>570</v>
          </cell>
          <cell r="P147">
            <v>730</v>
          </cell>
          <cell r="Q147">
            <v>960</v>
          </cell>
          <cell r="R147">
            <v>1100</v>
          </cell>
        </row>
        <row r="148">
          <cell r="A148" t="str">
            <v>Monaco</v>
          </cell>
          <cell r="B148" t="str">
            <v>..</v>
          </cell>
          <cell r="C148" t="str">
            <v>..</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row>
        <row r="149">
          <cell r="A149" t="str">
            <v>Mongolia</v>
          </cell>
          <cell r="B149" t="str">
            <v>..</v>
          </cell>
          <cell r="C149" t="str">
            <v>..</v>
          </cell>
          <cell r="D149" t="str">
            <v>..</v>
          </cell>
          <cell r="E149" t="str">
            <v>..</v>
          </cell>
          <cell r="F149" t="str">
            <v>..</v>
          </cell>
          <cell r="G149" t="str">
            <v>..</v>
          </cell>
          <cell r="H149" t="str">
            <v>..</v>
          </cell>
          <cell r="I149" t="str">
            <v>..</v>
          </cell>
          <cell r="J149">
            <v>460</v>
          </cell>
          <cell r="K149">
            <v>420</v>
          </cell>
          <cell r="L149">
            <v>390</v>
          </cell>
          <cell r="M149">
            <v>390</v>
          </cell>
          <cell r="N149">
            <v>420</v>
          </cell>
          <cell r="O149">
            <v>490</v>
          </cell>
          <cell r="P149">
            <v>610</v>
          </cell>
          <cell r="Q149">
            <v>720</v>
          </cell>
          <cell r="R149">
            <v>880</v>
          </cell>
        </row>
        <row r="150">
          <cell r="A150" t="str">
            <v>Montenegro</v>
          </cell>
          <cell r="B150" t="str">
            <v>..</v>
          </cell>
          <cell r="C150" t="str">
            <v>..</v>
          </cell>
          <cell r="D150" t="str">
            <v>..</v>
          </cell>
          <cell r="E150" t="str">
            <v>..</v>
          </cell>
          <cell r="F150" t="str">
            <v>..</v>
          </cell>
          <cell r="G150" t="str">
            <v>..</v>
          </cell>
          <cell r="H150" t="str">
            <v>..</v>
          </cell>
          <cell r="I150" t="str">
            <v>..</v>
          </cell>
          <cell r="J150" t="str">
            <v>..</v>
          </cell>
          <cell r="K150" t="str">
            <v>..</v>
          </cell>
          <cell r="L150" t="str">
            <v>..</v>
          </cell>
          <cell r="M150" t="str">
            <v>..</v>
          </cell>
          <cell r="N150">
            <v>1630</v>
          </cell>
          <cell r="O150">
            <v>2070</v>
          </cell>
          <cell r="P150">
            <v>2660</v>
          </cell>
          <cell r="Q150">
            <v>3310</v>
          </cell>
          <cell r="R150">
            <v>3860</v>
          </cell>
        </row>
        <row r="151">
          <cell r="A151" t="str">
            <v>Morocco</v>
          </cell>
          <cell r="B151">
            <v>1030</v>
          </cell>
          <cell r="C151">
            <v>1090</v>
          </cell>
          <cell r="D151">
            <v>1100</v>
          </cell>
          <cell r="E151">
            <v>1060</v>
          </cell>
          <cell r="F151">
            <v>1160</v>
          </cell>
          <cell r="G151">
            <v>1120</v>
          </cell>
          <cell r="H151">
            <v>1300</v>
          </cell>
          <cell r="I151">
            <v>1250</v>
          </cell>
          <cell r="J151">
            <v>1260</v>
          </cell>
          <cell r="K151">
            <v>1210</v>
          </cell>
          <cell r="L151">
            <v>1190</v>
          </cell>
          <cell r="M151">
            <v>1200</v>
          </cell>
          <cell r="N151">
            <v>1190</v>
          </cell>
          <cell r="O151">
            <v>1340</v>
          </cell>
          <cell r="P151">
            <v>1570</v>
          </cell>
          <cell r="Q151">
            <v>1750</v>
          </cell>
          <cell r="R151">
            <v>1900</v>
          </cell>
        </row>
        <row r="152">
          <cell r="A152" t="str">
            <v>Mozambique</v>
          </cell>
          <cell r="B152">
            <v>170</v>
          </cell>
          <cell r="C152">
            <v>180</v>
          </cell>
          <cell r="D152">
            <v>150</v>
          </cell>
          <cell r="E152">
            <v>140</v>
          </cell>
          <cell r="F152">
            <v>130</v>
          </cell>
          <cell r="G152">
            <v>140</v>
          </cell>
          <cell r="H152">
            <v>150</v>
          </cell>
          <cell r="I152">
            <v>170</v>
          </cell>
          <cell r="J152">
            <v>200</v>
          </cell>
          <cell r="K152">
            <v>220</v>
          </cell>
          <cell r="L152">
            <v>210</v>
          </cell>
          <cell r="M152">
            <v>210</v>
          </cell>
          <cell r="N152">
            <v>210</v>
          </cell>
          <cell r="O152">
            <v>230</v>
          </cell>
          <cell r="P152">
            <v>270</v>
          </cell>
          <cell r="Q152">
            <v>310</v>
          </cell>
          <cell r="R152">
            <v>340</v>
          </cell>
        </row>
        <row r="153">
          <cell r="A153" t="str">
            <v>Myanmar</v>
          </cell>
          <cell r="B153" t="str">
            <v>..</v>
          </cell>
          <cell r="C153" t="str">
            <v>..</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row>
        <row r="154">
          <cell r="A154" t="str">
            <v>Namibia</v>
          </cell>
          <cell r="B154">
            <v>1740</v>
          </cell>
          <cell r="C154">
            <v>1850</v>
          </cell>
          <cell r="D154">
            <v>1930</v>
          </cell>
          <cell r="E154">
            <v>1880</v>
          </cell>
          <cell r="F154">
            <v>2040</v>
          </cell>
          <cell r="G154">
            <v>2210</v>
          </cell>
          <cell r="H154">
            <v>2190</v>
          </cell>
          <cell r="I154">
            <v>2160</v>
          </cell>
          <cell r="J154">
            <v>2020</v>
          </cell>
          <cell r="K154">
            <v>1890</v>
          </cell>
          <cell r="L154">
            <v>1870</v>
          </cell>
          <cell r="M154">
            <v>1770</v>
          </cell>
          <cell r="N154">
            <v>1740</v>
          </cell>
          <cell r="O154">
            <v>1990</v>
          </cell>
          <cell r="P154">
            <v>2380</v>
          </cell>
          <cell r="Q154">
            <v>2960</v>
          </cell>
          <cell r="R154">
            <v>3230</v>
          </cell>
        </row>
        <row r="155">
          <cell r="A155" t="str">
            <v>Nepal</v>
          </cell>
          <cell r="B155">
            <v>200</v>
          </cell>
          <cell r="C155">
            <v>210</v>
          </cell>
          <cell r="D155">
            <v>200</v>
          </cell>
          <cell r="E155">
            <v>190</v>
          </cell>
          <cell r="F155">
            <v>190</v>
          </cell>
          <cell r="G155">
            <v>200</v>
          </cell>
          <cell r="H155">
            <v>210</v>
          </cell>
          <cell r="I155">
            <v>210</v>
          </cell>
          <cell r="J155">
            <v>210</v>
          </cell>
          <cell r="K155">
            <v>210</v>
          </cell>
          <cell r="L155">
            <v>230</v>
          </cell>
          <cell r="M155">
            <v>230</v>
          </cell>
          <cell r="N155">
            <v>230</v>
          </cell>
          <cell r="O155">
            <v>230</v>
          </cell>
          <cell r="P155">
            <v>250</v>
          </cell>
          <cell r="Q155">
            <v>270</v>
          </cell>
          <cell r="R155">
            <v>290</v>
          </cell>
        </row>
        <row r="156">
          <cell r="A156" t="str">
            <v>Netherlands</v>
          </cell>
          <cell r="B156">
            <v>19840</v>
          </cell>
          <cell r="C156">
            <v>20770</v>
          </cell>
          <cell r="D156">
            <v>22930</v>
          </cell>
          <cell r="E156">
            <v>23290</v>
          </cell>
          <cell r="F156">
            <v>24570</v>
          </cell>
          <cell r="G156">
            <v>26770</v>
          </cell>
          <cell r="H156">
            <v>28450</v>
          </cell>
          <cell r="I156">
            <v>28660</v>
          </cell>
          <cell r="J156">
            <v>26630</v>
          </cell>
          <cell r="K156">
            <v>26740</v>
          </cell>
          <cell r="L156">
            <v>26660</v>
          </cell>
          <cell r="M156">
            <v>25550</v>
          </cell>
          <cell r="N156">
            <v>25280</v>
          </cell>
          <cell r="O156">
            <v>28420</v>
          </cell>
          <cell r="P156">
            <v>34340</v>
          </cell>
          <cell r="Q156">
            <v>39340</v>
          </cell>
          <cell r="R156">
            <v>42670</v>
          </cell>
        </row>
        <row r="157">
          <cell r="A157" t="str">
            <v>Netherlands Antilles</v>
          </cell>
          <cell r="B157" t="str">
            <v>..</v>
          </cell>
          <cell r="C157" t="str">
            <v>..</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row>
        <row r="158">
          <cell r="A158" t="str">
            <v>New Caledonia</v>
          </cell>
          <cell r="B158">
            <v>15010</v>
          </cell>
          <cell r="C158">
            <v>15480</v>
          </cell>
          <cell r="D158">
            <v>16350</v>
          </cell>
          <cell r="E158">
            <v>16590</v>
          </cell>
          <cell r="F158">
            <v>17000</v>
          </cell>
          <cell r="G158">
            <v>18300</v>
          </cell>
          <cell r="H158">
            <v>18290</v>
          </cell>
          <cell r="I158">
            <v>17790</v>
          </cell>
          <cell r="J158">
            <v>15750</v>
          </cell>
          <cell r="K158">
            <v>14670</v>
          </cell>
          <cell r="L158">
            <v>14020</v>
          </cell>
          <cell r="M158" t="str">
            <v>..</v>
          </cell>
          <cell r="N158" t="str">
            <v>..</v>
          </cell>
          <cell r="O158" t="str">
            <v>..</v>
          </cell>
          <cell r="P158" t="str">
            <v>..</v>
          </cell>
          <cell r="Q158" t="str">
            <v>..</v>
          </cell>
          <cell r="R158" t="str">
            <v>..</v>
          </cell>
        </row>
        <row r="159">
          <cell r="A159" t="str">
            <v>New Zealand</v>
          </cell>
          <cell r="B159">
            <v>12910</v>
          </cell>
          <cell r="C159">
            <v>11900</v>
          </cell>
          <cell r="D159">
            <v>11810</v>
          </cell>
          <cell r="E159">
            <v>12030</v>
          </cell>
          <cell r="F159">
            <v>12830</v>
          </cell>
          <cell r="G159">
            <v>14440</v>
          </cell>
          <cell r="H159">
            <v>15910</v>
          </cell>
          <cell r="I159">
            <v>16670</v>
          </cell>
          <cell r="J159">
            <v>15480</v>
          </cell>
          <cell r="K159">
            <v>14930</v>
          </cell>
          <cell r="L159">
            <v>13760</v>
          </cell>
          <cell r="M159">
            <v>13560</v>
          </cell>
          <cell r="N159">
            <v>13650</v>
          </cell>
          <cell r="O159">
            <v>15740</v>
          </cell>
          <cell r="P159">
            <v>19610</v>
          </cell>
          <cell r="Q159">
            <v>25920</v>
          </cell>
          <cell r="R159">
            <v>27250</v>
          </cell>
        </row>
        <row r="160">
          <cell r="A160" t="str">
            <v>Nicaragua</v>
          </cell>
          <cell r="B160">
            <v>330</v>
          </cell>
          <cell r="C160">
            <v>230</v>
          </cell>
          <cell r="D160">
            <v>250</v>
          </cell>
          <cell r="E160">
            <v>310</v>
          </cell>
          <cell r="F160">
            <v>420</v>
          </cell>
          <cell r="G160">
            <v>540</v>
          </cell>
          <cell r="H160">
            <v>680</v>
          </cell>
          <cell r="I160">
            <v>690</v>
          </cell>
          <cell r="J160">
            <v>700</v>
          </cell>
          <cell r="K160">
            <v>730</v>
          </cell>
          <cell r="L160">
            <v>760</v>
          </cell>
          <cell r="M160">
            <v>760</v>
          </cell>
          <cell r="N160">
            <v>760</v>
          </cell>
          <cell r="O160">
            <v>790</v>
          </cell>
          <cell r="P160">
            <v>870</v>
          </cell>
          <cell r="Q160">
            <v>950</v>
          </cell>
          <cell r="R160">
            <v>1000</v>
          </cell>
        </row>
        <row r="161">
          <cell r="A161" t="str">
            <v>Niger</v>
          </cell>
          <cell r="B161">
            <v>280</v>
          </cell>
          <cell r="C161">
            <v>280</v>
          </cell>
          <cell r="D161">
            <v>260</v>
          </cell>
          <cell r="E161">
            <v>220</v>
          </cell>
          <cell r="F161">
            <v>190</v>
          </cell>
          <cell r="G161">
            <v>180</v>
          </cell>
          <cell r="H161">
            <v>180</v>
          </cell>
          <cell r="I161">
            <v>180</v>
          </cell>
          <cell r="J161">
            <v>190</v>
          </cell>
          <cell r="K161">
            <v>170</v>
          </cell>
          <cell r="L161">
            <v>160</v>
          </cell>
          <cell r="M161">
            <v>160</v>
          </cell>
          <cell r="N161">
            <v>160</v>
          </cell>
          <cell r="O161">
            <v>180</v>
          </cell>
          <cell r="P161">
            <v>210</v>
          </cell>
          <cell r="Q161">
            <v>240</v>
          </cell>
          <cell r="R161">
            <v>260</v>
          </cell>
        </row>
        <row r="162">
          <cell r="A162" t="str">
            <v>Nigeria</v>
          </cell>
          <cell r="B162">
            <v>270</v>
          </cell>
          <cell r="C162">
            <v>270</v>
          </cell>
          <cell r="D162">
            <v>290</v>
          </cell>
          <cell r="E162">
            <v>240</v>
          </cell>
          <cell r="F162">
            <v>220</v>
          </cell>
          <cell r="G162">
            <v>220</v>
          </cell>
          <cell r="H162">
            <v>250</v>
          </cell>
          <cell r="I162">
            <v>280</v>
          </cell>
          <cell r="J162">
            <v>270</v>
          </cell>
          <cell r="K162">
            <v>270</v>
          </cell>
          <cell r="L162">
            <v>270</v>
          </cell>
          <cell r="M162">
            <v>310</v>
          </cell>
          <cell r="N162">
            <v>310</v>
          </cell>
          <cell r="O162">
            <v>360</v>
          </cell>
          <cell r="P162">
            <v>400</v>
          </cell>
          <cell r="Q162">
            <v>520</v>
          </cell>
          <cell r="R162">
            <v>640</v>
          </cell>
        </row>
        <row r="163">
          <cell r="A163" t="str">
            <v>Northern Mariana Islands</v>
          </cell>
          <cell r="B163" t="str">
            <v>..</v>
          </cell>
          <cell r="C163" t="str">
            <v>..</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row>
        <row r="164">
          <cell r="A164" t="str">
            <v>Norway</v>
          </cell>
          <cell r="B164">
            <v>25660</v>
          </cell>
          <cell r="C164">
            <v>27070</v>
          </cell>
          <cell r="D164">
            <v>29880</v>
          </cell>
          <cell r="E164">
            <v>29290</v>
          </cell>
          <cell r="F164">
            <v>29990</v>
          </cell>
          <cell r="G164">
            <v>31820</v>
          </cell>
          <cell r="H164">
            <v>34900</v>
          </cell>
          <cell r="I164">
            <v>36920</v>
          </cell>
          <cell r="J164">
            <v>35240</v>
          </cell>
          <cell r="K164">
            <v>34530</v>
          </cell>
          <cell r="L164">
            <v>35660</v>
          </cell>
          <cell r="M164">
            <v>37100</v>
          </cell>
          <cell r="N164">
            <v>38870</v>
          </cell>
          <cell r="O164">
            <v>43730</v>
          </cell>
          <cell r="P164">
            <v>52370</v>
          </cell>
          <cell r="Q164">
            <v>60890</v>
          </cell>
          <cell r="R164">
            <v>66530</v>
          </cell>
        </row>
        <row r="165">
          <cell r="A165" t="str">
            <v>Oman</v>
          </cell>
          <cell r="B165">
            <v>5610</v>
          </cell>
          <cell r="C165">
            <v>5990</v>
          </cell>
          <cell r="D165">
            <v>6530</v>
          </cell>
          <cell r="E165">
            <v>6360</v>
          </cell>
          <cell r="F165">
            <v>6260</v>
          </cell>
          <cell r="G165">
            <v>6350</v>
          </cell>
          <cell r="H165">
            <v>6470</v>
          </cell>
          <cell r="I165">
            <v>6660</v>
          </cell>
          <cell r="J165">
            <v>6210</v>
          </cell>
          <cell r="K165">
            <v>5980</v>
          </cell>
          <cell r="L165">
            <v>6610</v>
          </cell>
          <cell r="M165">
            <v>7610</v>
          </cell>
          <cell r="N165">
            <v>7930</v>
          </cell>
          <cell r="O165">
            <v>8130</v>
          </cell>
          <cell r="P165">
            <v>9070</v>
          </cell>
          <cell r="Q165" t="str">
            <v>..</v>
          </cell>
          <cell r="R165" t="str">
            <v>..</v>
          </cell>
        </row>
        <row r="166">
          <cell r="A166" t="str">
            <v>Pakistan</v>
          </cell>
          <cell r="B166">
            <v>420</v>
          </cell>
          <cell r="C166">
            <v>420</v>
          </cell>
          <cell r="D166">
            <v>440</v>
          </cell>
          <cell r="E166">
            <v>450</v>
          </cell>
          <cell r="F166">
            <v>450</v>
          </cell>
          <cell r="G166">
            <v>490</v>
          </cell>
          <cell r="H166">
            <v>500</v>
          </cell>
          <cell r="I166">
            <v>500</v>
          </cell>
          <cell r="J166">
            <v>470</v>
          </cell>
          <cell r="K166">
            <v>470</v>
          </cell>
          <cell r="L166">
            <v>490</v>
          </cell>
          <cell r="M166">
            <v>490</v>
          </cell>
          <cell r="N166">
            <v>490</v>
          </cell>
          <cell r="O166">
            <v>520</v>
          </cell>
          <cell r="P166">
            <v>600</v>
          </cell>
          <cell r="Q166">
            <v>690</v>
          </cell>
          <cell r="R166">
            <v>770</v>
          </cell>
        </row>
        <row r="167">
          <cell r="A167" t="str">
            <v>Palau</v>
          </cell>
          <cell r="B167" t="str">
            <v>..</v>
          </cell>
          <cell r="C167" t="str">
            <v>..</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v>6420</v>
          </cell>
          <cell r="P167">
            <v>7120</v>
          </cell>
          <cell r="Q167">
            <v>7670</v>
          </cell>
          <cell r="R167">
            <v>7990</v>
          </cell>
        </row>
        <row r="168">
          <cell r="A168" t="str">
            <v>Panama</v>
          </cell>
          <cell r="B168">
            <v>2210</v>
          </cell>
          <cell r="C168">
            <v>2300</v>
          </cell>
          <cell r="D168">
            <v>2530</v>
          </cell>
          <cell r="E168">
            <v>2720</v>
          </cell>
          <cell r="F168">
            <v>2870</v>
          </cell>
          <cell r="G168">
            <v>2900</v>
          </cell>
          <cell r="H168">
            <v>3110</v>
          </cell>
          <cell r="I168">
            <v>3320</v>
          </cell>
          <cell r="J168">
            <v>3550</v>
          </cell>
          <cell r="K168">
            <v>3620</v>
          </cell>
          <cell r="L168">
            <v>3740</v>
          </cell>
          <cell r="M168">
            <v>3700</v>
          </cell>
          <cell r="N168">
            <v>3820</v>
          </cell>
          <cell r="O168">
            <v>3930</v>
          </cell>
          <cell r="P168">
            <v>4310</v>
          </cell>
          <cell r="Q168">
            <v>4640</v>
          </cell>
          <cell r="R168">
            <v>4890</v>
          </cell>
        </row>
        <row r="169">
          <cell r="A169" t="str">
            <v>Papua New Guinea</v>
          </cell>
          <cell r="B169">
            <v>830</v>
          </cell>
          <cell r="C169">
            <v>880</v>
          </cell>
          <cell r="D169">
            <v>960</v>
          </cell>
          <cell r="E169">
            <v>1110</v>
          </cell>
          <cell r="F169">
            <v>1160</v>
          </cell>
          <cell r="G169">
            <v>1060</v>
          </cell>
          <cell r="H169">
            <v>1070</v>
          </cell>
          <cell r="I169">
            <v>960</v>
          </cell>
          <cell r="J169">
            <v>810</v>
          </cell>
          <cell r="K169">
            <v>740</v>
          </cell>
          <cell r="L169">
            <v>650</v>
          </cell>
          <cell r="M169">
            <v>580</v>
          </cell>
          <cell r="N169">
            <v>520</v>
          </cell>
          <cell r="O169">
            <v>510</v>
          </cell>
          <cell r="P169">
            <v>590</v>
          </cell>
          <cell r="Q169">
            <v>700</v>
          </cell>
          <cell r="R169">
            <v>770</v>
          </cell>
        </row>
        <row r="170">
          <cell r="A170" t="str">
            <v>Paraguay</v>
          </cell>
          <cell r="B170">
            <v>1190</v>
          </cell>
          <cell r="C170">
            <v>1270</v>
          </cell>
          <cell r="D170">
            <v>1440</v>
          </cell>
          <cell r="E170">
            <v>1550</v>
          </cell>
          <cell r="F170">
            <v>1570</v>
          </cell>
          <cell r="G170">
            <v>1680</v>
          </cell>
          <cell r="H170">
            <v>1710</v>
          </cell>
          <cell r="I170">
            <v>1760</v>
          </cell>
          <cell r="J170">
            <v>1650</v>
          </cell>
          <cell r="K170">
            <v>1490</v>
          </cell>
          <cell r="L170">
            <v>1350</v>
          </cell>
          <cell r="M170">
            <v>1270</v>
          </cell>
          <cell r="N170">
            <v>1080</v>
          </cell>
          <cell r="O170">
            <v>950</v>
          </cell>
          <cell r="P170">
            <v>1000</v>
          </cell>
          <cell r="Q170">
            <v>1130</v>
          </cell>
          <cell r="R170">
            <v>1400</v>
          </cell>
        </row>
        <row r="171">
          <cell r="A171" t="str">
            <v>Peru</v>
          </cell>
          <cell r="B171">
            <v>770</v>
          </cell>
          <cell r="C171">
            <v>1140</v>
          </cell>
          <cell r="D171">
            <v>1440</v>
          </cell>
          <cell r="E171">
            <v>1560</v>
          </cell>
          <cell r="F171">
            <v>1790</v>
          </cell>
          <cell r="G171">
            <v>2000</v>
          </cell>
          <cell r="H171">
            <v>2200</v>
          </cell>
          <cell r="I171">
            <v>2350</v>
          </cell>
          <cell r="J171">
            <v>2230</v>
          </cell>
          <cell r="K171">
            <v>2100</v>
          </cell>
          <cell r="L171">
            <v>2060</v>
          </cell>
          <cell r="M171">
            <v>1980</v>
          </cell>
          <cell r="N171">
            <v>2040</v>
          </cell>
          <cell r="O171">
            <v>2170</v>
          </cell>
          <cell r="P171">
            <v>2390</v>
          </cell>
          <cell r="Q171">
            <v>2640</v>
          </cell>
          <cell r="R171">
            <v>2920</v>
          </cell>
        </row>
        <row r="172">
          <cell r="A172" t="str">
            <v>Philippines</v>
          </cell>
          <cell r="B172">
            <v>740</v>
          </cell>
          <cell r="C172">
            <v>740</v>
          </cell>
          <cell r="D172">
            <v>790</v>
          </cell>
          <cell r="E172">
            <v>840</v>
          </cell>
          <cell r="F172">
            <v>940</v>
          </cell>
          <cell r="G172">
            <v>1040</v>
          </cell>
          <cell r="H172">
            <v>1190</v>
          </cell>
          <cell r="I172">
            <v>1240</v>
          </cell>
          <cell r="J172">
            <v>1090</v>
          </cell>
          <cell r="K172">
            <v>1050</v>
          </cell>
          <cell r="L172">
            <v>1060</v>
          </cell>
          <cell r="M172">
            <v>1050</v>
          </cell>
          <cell r="N172">
            <v>1030</v>
          </cell>
          <cell r="O172">
            <v>1080</v>
          </cell>
          <cell r="P172">
            <v>1200</v>
          </cell>
          <cell r="Q172">
            <v>1290</v>
          </cell>
          <cell r="R172">
            <v>1420</v>
          </cell>
        </row>
        <row r="173">
          <cell r="A173" t="str">
            <v>Poland</v>
          </cell>
          <cell r="B173" t="str">
            <v>..</v>
          </cell>
          <cell r="C173" t="str">
            <v>..</v>
          </cell>
          <cell r="D173">
            <v>1910</v>
          </cell>
          <cell r="E173">
            <v>2270</v>
          </cell>
          <cell r="F173">
            <v>2450</v>
          </cell>
          <cell r="G173">
            <v>2970</v>
          </cell>
          <cell r="H173">
            <v>3620</v>
          </cell>
          <cell r="I173">
            <v>4180</v>
          </cell>
          <cell r="J173">
            <v>4300</v>
          </cell>
          <cell r="K173">
            <v>4380</v>
          </cell>
          <cell r="L173">
            <v>4570</v>
          </cell>
          <cell r="M173">
            <v>4650</v>
          </cell>
          <cell r="N173">
            <v>4820</v>
          </cell>
          <cell r="O173">
            <v>5440</v>
          </cell>
          <cell r="P173">
            <v>6150</v>
          </cell>
          <cell r="Q173">
            <v>7150</v>
          </cell>
          <cell r="R173">
            <v>8190</v>
          </cell>
        </row>
        <row r="174">
          <cell r="A174" t="str">
            <v>Portugal</v>
          </cell>
          <cell r="B174">
            <v>6810</v>
          </cell>
          <cell r="C174">
            <v>7760</v>
          </cell>
          <cell r="D174">
            <v>9320</v>
          </cell>
          <cell r="E174">
            <v>9540</v>
          </cell>
          <cell r="F174">
            <v>9880</v>
          </cell>
          <cell r="G174">
            <v>10610</v>
          </cell>
          <cell r="H174">
            <v>11470</v>
          </cell>
          <cell r="I174">
            <v>11720</v>
          </cell>
          <cell r="J174">
            <v>11550</v>
          </cell>
          <cell r="K174">
            <v>11600</v>
          </cell>
          <cell r="L174">
            <v>11590</v>
          </cell>
          <cell r="M174">
            <v>11250</v>
          </cell>
          <cell r="N174">
            <v>11210</v>
          </cell>
          <cell r="O174">
            <v>12560</v>
          </cell>
          <cell r="P174">
            <v>15150</v>
          </cell>
          <cell r="Q174">
            <v>17190</v>
          </cell>
          <cell r="R174">
            <v>18100</v>
          </cell>
        </row>
        <row r="175">
          <cell r="A175" t="str">
            <v>Puerto Rico</v>
          </cell>
          <cell r="B175">
            <v>6220</v>
          </cell>
          <cell r="C175">
            <v>6440</v>
          </cell>
          <cell r="D175">
            <v>6740</v>
          </cell>
          <cell r="E175">
            <v>7080</v>
          </cell>
          <cell r="F175">
            <v>7360</v>
          </cell>
          <cell r="G175">
            <v>7830</v>
          </cell>
          <cell r="H175">
            <v>8170</v>
          </cell>
          <cell r="I175">
            <v>8560</v>
          </cell>
          <cell r="J175">
            <v>8730</v>
          </cell>
          <cell r="K175">
            <v>9620</v>
          </cell>
          <cell r="L175">
            <v>10560</v>
          </cell>
          <cell r="M175">
            <v>10950</v>
          </cell>
          <cell r="N175" t="str">
            <v>..</v>
          </cell>
          <cell r="O175" t="str">
            <v>..</v>
          </cell>
          <cell r="P175" t="str">
            <v>..</v>
          </cell>
          <cell r="Q175" t="str">
            <v>..</v>
          </cell>
          <cell r="R175" t="str">
            <v>..</v>
          </cell>
        </row>
        <row r="176">
          <cell r="A176" t="str">
            <v>Qatar</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row>
        <row r="177">
          <cell r="A177" t="str">
            <v>Romania</v>
          </cell>
          <cell r="B177">
            <v>1730</v>
          </cell>
          <cell r="C177">
            <v>1430</v>
          </cell>
          <cell r="D177">
            <v>1240</v>
          </cell>
          <cell r="E177">
            <v>1190</v>
          </cell>
          <cell r="F177">
            <v>1270</v>
          </cell>
          <cell r="G177">
            <v>1470</v>
          </cell>
          <cell r="H177">
            <v>1600</v>
          </cell>
          <cell r="I177">
            <v>1520</v>
          </cell>
          <cell r="J177">
            <v>1520</v>
          </cell>
          <cell r="K177">
            <v>1580</v>
          </cell>
          <cell r="L177">
            <v>1690</v>
          </cell>
          <cell r="M177">
            <v>1750</v>
          </cell>
          <cell r="N177">
            <v>1930</v>
          </cell>
          <cell r="O177">
            <v>2290</v>
          </cell>
          <cell r="P177">
            <v>2950</v>
          </cell>
          <cell r="Q177">
            <v>3830</v>
          </cell>
          <cell r="R177">
            <v>4850</v>
          </cell>
        </row>
        <row r="178">
          <cell r="A178" t="str">
            <v>Russian Federation</v>
          </cell>
          <cell r="B178" t="str">
            <v>..</v>
          </cell>
          <cell r="C178">
            <v>3420</v>
          </cell>
          <cell r="D178">
            <v>3070</v>
          </cell>
          <cell r="E178">
            <v>2900</v>
          </cell>
          <cell r="F178">
            <v>2650</v>
          </cell>
          <cell r="G178">
            <v>2650</v>
          </cell>
          <cell r="H178">
            <v>2610</v>
          </cell>
          <cell r="I178">
            <v>2660</v>
          </cell>
          <cell r="J178">
            <v>2140</v>
          </cell>
          <cell r="K178">
            <v>1760</v>
          </cell>
          <cell r="L178">
            <v>1710</v>
          </cell>
          <cell r="M178">
            <v>1780</v>
          </cell>
          <cell r="N178">
            <v>2100</v>
          </cell>
          <cell r="O178">
            <v>2590</v>
          </cell>
          <cell r="P178">
            <v>3420</v>
          </cell>
          <cell r="Q178">
            <v>4470</v>
          </cell>
          <cell r="R178">
            <v>5780</v>
          </cell>
        </row>
        <row r="179">
          <cell r="A179" t="str">
            <v>Rwanda</v>
          </cell>
          <cell r="B179">
            <v>360</v>
          </cell>
          <cell r="C179">
            <v>330</v>
          </cell>
          <cell r="D179">
            <v>360</v>
          </cell>
          <cell r="E179">
            <v>330</v>
          </cell>
          <cell r="F179">
            <v>160</v>
          </cell>
          <cell r="G179">
            <v>230</v>
          </cell>
          <cell r="H179">
            <v>240</v>
          </cell>
          <cell r="I179">
            <v>270</v>
          </cell>
          <cell r="J179">
            <v>270</v>
          </cell>
          <cell r="K179">
            <v>270</v>
          </cell>
          <cell r="L179">
            <v>250</v>
          </cell>
          <cell r="M179">
            <v>230</v>
          </cell>
          <cell r="N179">
            <v>210</v>
          </cell>
          <cell r="O179">
            <v>200</v>
          </cell>
          <cell r="P179">
            <v>210</v>
          </cell>
          <cell r="Q179">
            <v>230</v>
          </cell>
          <cell r="R179">
            <v>250</v>
          </cell>
        </row>
        <row r="180">
          <cell r="A180" t="str">
            <v>Samoa</v>
          </cell>
          <cell r="B180">
            <v>1070</v>
          </cell>
          <cell r="C180">
            <v>1000</v>
          </cell>
          <cell r="D180">
            <v>1010</v>
          </cell>
          <cell r="E180">
            <v>1070</v>
          </cell>
          <cell r="F180">
            <v>810</v>
          </cell>
          <cell r="G180">
            <v>1010</v>
          </cell>
          <cell r="H180">
            <v>1360</v>
          </cell>
          <cell r="I180">
            <v>1350</v>
          </cell>
          <cell r="J180">
            <v>1330</v>
          </cell>
          <cell r="K180">
            <v>1330</v>
          </cell>
          <cell r="L180">
            <v>1350</v>
          </cell>
          <cell r="M180">
            <v>1370</v>
          </cell>
          <cell r="N180">
            <v>1390</v>
          </cell>
          <cell r="O180">
            <v>1500</v>
          </cell>
          <cell r="P180">
            <v>1760</v>
          </cell>
          <cell r="Q180">
            <v>2020</v>
          </cell>
          <cell r="R180">
            <v>2270</v>
          </cell>
        </row>
        <row r="181">
          <cell r="A181" t="str">
            <v>San Marino</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t="str">
            <v>..</v>
          </cell>
          <cell r="O181" t="str">
            <v>..</v>
          </cell>
          <cell r="P181" t="str">
            <v>..</v>
          </cell>
          <cell r="Q181" t="str">
            <v>..</v>
          </cell>
          <cell r="R181" t="str">
            <v>..</v>
          </cell>
        </row>
        <row r="182">
          <cell r="A182" t="str">
            <v>Sao Tome and Principe</v>
          </cell>
          <cell r="B182" t="str">
            <v>..</v>
          </cell>
          <cell r="C182" t="str">
            <v>..</v>
          </cell>
          <cell r="D182" t="str">
            <v>..</v>
          </cell>
          <cell r="E182" t="str">
            <v>..</v>
          </cell>
          <cell r="F182" t="str">
            <v>..</v>
          </cell>
          <cell r="G182" t="str">
            <v>..</v>
          </cell>
          <cell r="H182" t="str">
            <v>..</v>
          </cell>
          <cell r="I182" t="str">
            <v>..</v>
          </cell>
          <cell r="J182" t="str">
            <v>..</v>
          </cell>
          <cell r="K182" t="str">
            <v>..</v>
          </cell>
          <cell r="L182" t="str">
            <v>..</v>
          </cell>
          <cell r="M182" t="str">
            <v>..</v>
          </cell>
          <cell r="N182" t="str">
            <v>..</v>
          </cell>
          <cell r="O182" t="str">
            <v>..</v>
          </cell>
          <cell r="P182" t="str">
            <v>..</v>
          </cell>
          <cell r="Q182" t="str">
            <v>..</v>
          </cell>
          <cell r="R182">
            <v>780</v>
          </cell>
        </row>
        <row r="183">
          <cell r="A183" t="str">
            <v>Saudi Arabia</v>
          </cell>
          <cell r="B183">
            <v>7220</v>
          </cell>
          <cell r="C183">
            <v>8000</v>
          </cell>
          <cell r="D183">
            <v>8740</v>
          </cell>
          <cell r="E183">
            <v>8280</v>
          </cell>
          <cell r="F183">
            <v>7840</v>
          </cell>
          <cell r="G183">
            <v>7850</v>
          </cell>
          <cell r="H183">
            <v>8170</v>
          </cell>
          <cell r="I183">
            <v>8410</v>
          </cell>
          <cell r="J183">
            <v>8030</v>
          </cell>
          <cell r="K183">
            <v>7800</v>
          </cell>
          <cell r="L183">
            <v>8140</v>
          </cell>
          <cell r="M183">
            <v>8480</v>
          </cell>
          <cell r="N183">
            <v>8560</v>
          </cell>
          <cell r="O183">
            <v>9400</v>
          </cell>
          <cell r="P183">
            <v>10810</v>
          </cell>
          <cell r="Q183">
            <v>12510</v>
          </cell>
          <cell r="R183" t="str">
            <v>..</v>
          </cell>
        </row>
        <row r="184">
          <cell r="A184" t="str">
            <v>Senegal</v>
          </cell>
          <cell r="B184">
            <v>660</v>
          </cell>
          <cell r="C184">
            <v>650</v>
          </cell>
          <cell r="D184">
            <v>710</v>
          </cell>
          <cell r="E184">
            <v>650</v>
          </cell>
          <cell r="F184">
            <v>540</v>
          </cell>
          <cell r="G184">
            <v>500</v>
          </cell>
          <cell r="H184">
            <v>480</v>
          </cell>
          <cell r="I184">
            <v>480</v>
          </cell>
          <cell r="J184">
            <v>470</v>
          </cell>
          <cell r="K184">
            <v>460</v>
          </cell>
          <cell r="L184">
            <v>450</v>
          </cell>
          <cell r="M184">
            <v>440</v>
          </cell>
          <cell r="N184">
            <v>420</v>
          </cell>
          <cell r="O184">
            <v>490</v>
          </cell>
          <cell r="P184">
            <v>600</v>
          </cell>
          <cell r="Q184">
            <v>700</v>
          </cell>
          <cell r="R184">
            <v>750</v>
          </cell>
        </row>
        <row r="185">
          <cell r="A185" t="str">
            <v>Serbia</v>
          </cell>
          <cell r="B185" t="str">
            <v>..</v>
          </cell>
          <cell r="C185" t="str">
            <v>..</v>
          </cell>
          <cell r="D185" t="str">
            <v>..</v>
          </cell>
          <cell r="E185" t="str">
            <v>..</v>
          </cell>
          <cell r="F185" t="str">
            <v>..</v>
          </cell>
          <cell r="G185" t="str">
            <v>..</v>
          </cell>
          <cell r="H185" t="str">
            <v>..</v>
          </cell>
          <cell r="I185" t="str">
            <v>..</v>
          </cell>
          <cell r="J185" t="str">
            <v>..</v>
          </cell>
          <cell r="K185" t="str">
            <v>..</v>
          </cell>
          <cell r="L185" t="str">
            <v>..</v>
          </cell>
          <cell r="M185" t="str">
            <v>..</v>
          </cell>
          <cell r="N185">
            <v>1370</v>
          </cell>
          <cell r="O185">
            <v>2190</v>
          </cell>
          <cell r="P185">
            <v>3070</v>
          </cell>
          <cell r="Q185">
            <v>3490</v>
          </cell>
          <cell r="R185">
            <v>3910</v>
          </cell>
        </row>
        <row r="186">
          <cell r="A186" t="str">
            <v>Serbia and Montenegro</v>
          </cell>
          <cell r="B186" t="str">
            <v>..</v>
          </cell>
          <cell r="C186" t="str">
            <v>..</v>
          </cell>
          <cell r="D186" t="str">
            <v>..</v>
          </cell>
          <cell r="E186" t="str">
            <v>..</v>
          </cell>
          <cell r="F186" t="str">
            <v>..</v>
          </cell>
          <cell r="G186" t="str">
            <v>..</v>
          </cell>
          <cell r="H186" t="str">
            <v>..</v>
          </cell>
          <cell r="I186">
            <v>1540</v>
          </cell>
          <cell r="J186">
            <v>1430</v>
          </cell>
          <cell r="K186">
            <v>1070</v>
          </cell>
          <cell r="L186">
            <v>1250</v>
          </cell>
          <cell r="M186">
            <v>1290</v>
          </cell>
          <cell r="N186">
            <v>1430</v>
          </cell>
          <cell r="O186">
            <v>1930</v>
          </cell>
          <cell r="P186">
            <v>2700</v>
          </cell>
          <cell r="Q186">
            <v>3220</v>
          </cell>
          <cell r="R186" t="str">
            <v>..</v>
          </cell>
        </row>
        <row r="187">
          <cell r="A187" t="str">
            <v>Seychelles</v>
          </cell>
          <cell r="B187">
            <v>5020</v>
          </cell>
          <cell r="C187">
            <v>5200</v>
          </cell>
          <cell r="D187">
            <v>5930</v>
          </cell>
          <cell r="E187">
            <v>6350</v>
          </cell>
          <cell r="F187">
            <v>6560</v>
          </cell>
          <cell r="G187">
            <v>6460</v>
          </cell>
          <cell r="H187">
            <v>6740</v>
          </cell>
          <cell r="I187">
            <v>7330</v>
          </cell>
          <cell r="J187">
            <v>7320</v>
          </cell>
          <cell r="K187">
            <v>7290</v>
          </cell>
          <cell r="L187">
            <v>7440</v>
          </cell>
          <cell r="M187">
            <v>7380</v>
          </cell>
          <cell r="N187">
            <v>6840</v>
          </cell>
          <cell r="O187">
            <v>7480</v>
          </cell>
          <cell r="P187">
            <v>8130</v>
          </cell>
          <cell r="Q187">
            <v>8390</v>
          </cell>
          <cell r="R187">
            <v>8650</v>
          </cell>
        </row>
        <row r="188">
          <cell r="A188" t="str">
            <v>Sierra Leone</v>
          </cell>
          <cell r="B188">
            <v>200</v>
          </cell>
          <cell r="C188">
            <v>180</v>
          </cell>
          <cell r="D188">
            <v>130</v>
          </cell>
          <cell r="E188">
            <v>160</v>
          </cell>
          <cell r="F188">
            <v>170</v>
          </cell>
          <cell r="G188">
            <v>190</v>
          </cell>
          <cell r="H188">
            <v>220</v>
          </cell>
          <cell r="I188">
            <v>190</v>
          </cell>
          <cell r="J188">
            <v>160</v>
          </cell>
          <cell r="K188">
            <v>150</v>
          </cell>
          <cell r="L188">
            <v>140</v>
          </cell>
          <cell r="M188">
            <v>160</v>
          </cell>
          <cell r="N188">
            <v>190</v>
          </cell>
          <cell r="O188">
            <v>200</v>
          </cell>
          <cell r="P188">
            <v>210</v>
          </cell>
          <cell r="Q188">
            <v>220</v>
          </cell>
          <cell r="R188">
            <v>240</v>
          </cell>
        </row>
        <row r="189">
          <cell r="A189" t="str">
            <v>Singapore</v>
          </cell>
          <cell r="B189">
            <v>11860</v>
          </cell>
          <cell r="C189">
            <v>13180</v>
          </cell>
          <cell r="D189">
            <v>15300</v>
          </cell>
          <cell r="E189">
            <v>17330</v>
          </cell>
          <cell r="F189">
            <v>20370</v>
          </cell>
          <cell r="G189">
            <v>23250</v>
          </cell>
          <cell r="H189">
            <v>25140</v>
          </cell>
          <cell r="I189">
            <v>27180</v>
          </cell>
          <cell r="J189">
            <v>23520</v>
          </cell>
          <cell r="K189">
            <v>22920</v>
          </cell>
          <cell r="L189">
            <v>23030</v>
          </cell>
          <cell r="M189">
            <v>21290</v>
          </cell>
          <cell r="N189">
            <v>21050</v>
          </cell>
          <cell r="O189">
            <v>21750</v>
          </cell>
          <cell r="P189">
            <v>25030</v>
          </cell>
          <cell r="Q189">
            <v>26620</v>
          </cell>
          <cell r="R189">
            <v>29320</v>
          </cell>
        </row>
        <row r="190">
          <cell r="A190" t="str">
            <v>Slovak Republic</v>
          </cell>
          <cell r="B190">
            <v>3340</v>
          </cell>
          <cell r="C190">
            <v>2490</v>
          </cell>
          <cell r="D190">
            <v>2230</v>
          </cell>
          <cell r="E190">
            <v>2220</v>
          </cell>
          <cell r="F190">
            <v>2680</v>
          </cell>
          <cell r="G190">
            <v>3310</v>
          </cell>
          <cell r="H190">
            <v>3860</v>
          </cell>
          <cell r="I190">
            <v>4150</v>
          </cell>
          <cell r="J190">
            <v>4100</v>
          </cell>
          <cell r="K190">
            <v>3910</v>
          </cell>
          <cell r="L190">
            <v>3860</v>
          </cell>
          <cell r="M190">
            <v>3860</v>
          </cell>
          <cell r="N190">
            <v>4100</v>
          </cell>
          <cell r="O190">
            <v>5010</v>
          </cell>
          <cell r="P190">
            <v>6570</v>
          </cell>
          <cell r="Q190">
            <v>8100</v>
          </cell>
          <cell r="R190">
            <v>9870</v>
          </cell>
        </row>
        <row r="191">
          <cell r="A191" t="str">
            <v>Slovenia</v>
          </cell>
          <cell r="B191" t="str">
            <v>..</v>
          </cell>
          <cell r="C191" t="str">
            <v>..</v>
          </cell>
          <cell r="D191">
            <v>6790</v>
          </cell>
          <cell r="E191">
            <v>6660</v>
          </cell>
          <cell r="F191" t="str">
            <v>..</v>
          </cell>
          <cell r="G191">
            <v>8450</v>
          </cell>
          <cell r="H191">
            <v>9770</v>
          </cell>
          <cell r="I191">
            <v>10740</v>
          </cell>
          <cell r="J191">
            <v>10530</v>
          </cell>
          <cell r="K191">
            <v>10810</v>
          </cell>
          <cell r="L191">
            <v>10780</v>
          </cell>
          <cell r="M191">
            <v>10400</v>
          </cell>
          <cell r="N191">
            <v>10360</v>
          </cell>
          <cell r="O191">
            <v>11990</v>
          </cell>
          <cell r="P191">
            <v>14880</v>
          </cell>
          <cell r="Q191">
            <v>17430</v>
          </cell>
          <cell r="R191">
            <v>18890</v>
          </cell>
        </row>
        <row r="192">
          <cell r="A192" t="str">
            <v>Solomon Islands</v>
          </cell>
          <cell r="B192">
            <v>740</v>
          </cell>
          <cell r="C192">
            <v>720</v>
          </cell>
          <cell r="D192">
            <v>780</v>
          </cell>
          <cell r="E192">
            <v>780</v>
          </cell>
          <cell r="F192">
            <v>820</v>
          </cell>
          <cell r="G192">
            <v>880</v>
          </cell>
          <cell r="H192">
            <v>890</v>
          </cell>
          <cell r="I192">
            <v>920</v>
          </cell>
          <cell r="J192">
            <v>870</v>
          </cell>
          <cell r="K192">
            <v>820</v>
          </cell>
          <cell r="L192">
            <v>680</v>
          </cell>
          <cell r="M192">
            <v>620</v>
          </cell>
          <cell r="N192">
            <v>550</v>
          </cell>
          <cell r="O192">
            <v>550</v>
          </cell>
          <cell r="P192">
            <v>590</v>
          </cell>
          <cell r="Q192">
            <v>620</v>
          </cell>
          <cell r="R192">
            <v>680</v>
          </cell>
        </row>
        <row r="193">
          <cell r="A193" t="str">
            <v>Somalia</v>
          </cell>
          <cell r="B193">
            <v>140</v>
          </cell>
          <cell r="C193" t="str">
            <v>..</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row>
        <row r="194">
          <cell r="A194" t="str">
            <v>South Africa</v>
          </cell>
          <cell r="B194">
            <v>3390</v>
          </cell>
          <cell r="C194">
            <v>3320</v>
          </cell>
          <cell r="D194">
            <v>3320</v>
          </cell>
          <cell r="E194">
            <v>3460</v>
          </cell>
          <cell r="F194">
            <v>3610</v>
          </cell>
          <cell r="G194">
            <v>3740</v>
          </cell>
          <cell r="H194">
            <v>3760</v>
          </cell>
          <cell r="I194">
            <v>3680</v>
          </cell>
          <cell r="J194">
            <v>3280</v>
          </cell>
          <cell r="K194">
            <v>3150</v>
          </cell>
          <cell r="L194">
            <v>3050</v>
          </cell>
          <cell r="M194">
            <v>2830</v>
          </cell>
          <cell r="N194">
            <v>2640</v>
          </cell>
          <cell r="O194">
            <v>2870</v>
          </cell>
          <cell r="P194">
            <v>3630</v>
          </cell>
          <cell r="Q194">
            <v>4820</v>
          </cell>
          <cell r="R194">
            <v>5390</v>
          </cell>
        </row>
        <row r="195">
          <cell r="A195" t="str">
            <v>South Asia</v>
          </cell>
          <cell r="B195">
            <v>379.63</v>
          </cell>
          <cell r="C195">
            <v>351.65</v>
          </cell>
          <cell r="D195">
            <v>338.26</v>
          </cell>
          <cell r="E195">
            <v>326.97000000000003</v>
          </cell>
          <cell r="F195">
            <v>342.15</v>
          </cell>
          <cell r="G195">
            <v>381.09</v>
          </cell>
          <cell r="H195">
            <v>410.71</v>
          </cell>
          <cell r="I195">
            <v>418.94</v>
          </cell>
          <cell r="J195">
            <v>417.94</v>
          </cell>
          <cell r="K195">
            <v>434.85</v>
          </cell>
          <cell r="L195">
            <v>444.27</v>
          </cell>
          <cell r="M195">
            <v>455.26</v>
          </cell>
          <cell r="N195">
            <v>458.97</v>
          </cell>
          <cell r="O195">
            <v>513.94000000000005</v>
          </cell>
          <cell r="P195">
            <v>599.9</v>
          </cell>
          <cell r="Q195">
            <v>692.64</v>
          </cell>
          <cell r="R195">
            <v>765.61</v>
          </cell>
        </row>
        <row r="196">
          <cell r="A196" t="str">
            <v>Spain</v>
          </cell>
          <cell r="B196">
            <v>12100</v>
          </cell>
          <cell r="C196">
            <v>13570</v>
          </cell>
          <cell r="D196">
            <v>15490</v>
          </cell>
          <cell r="E196">
            <v>14930</v>
          </cell>
          <cell r="F196">
            <v>14420</v>
          </cell>
          <cell r="G196">
            <v>14800</v>
          </cell>
          <cell r="H196">
            <v>15570</v>
          </cell>
          <cell r="I196">
            <v>15820</v>
          </cell>
          <cell r="J196">
            <v>15400</v>
          </cell>
          <cell r="K196">
            <v>15360</v>
          </cell>
          <cell r="L196">
            <v>15420</v>
          </cell>
          <cell r="M196">
            <v>15050</v>
          </cell>
          <cell r="N196">
            <v>15100</v>
          </cell>
          <cell r="O196">
            <v>17490</v>
          </cell>
          <cell r="P196">
            <v>21450</v>
          </cell>
          <cell r="Q196">
            <v>25250</v>
          </cell>
          <cell r="R196">
            <v>27570</v>
          </cell>
        </row>
        <row r="197">
          <cell r="A197" t="str">
            <v>Sri Lanka</v>
          </cell>
          <cell r="B197">
            <v>470</v>
          </cell>
          <cell r="C197">
            <v>500</v>
          </cell>
          <cell r="D197">
            <v>550</v>
          </cell>
          <cell r="E197">
            <v>600</v>
          </cell>
          <cell r="F197">
            <v>640</v>
          </cell>
          <cell r="G197">
            <v>700</v>
          </cell>
          <cell r="H197">
            <v>740</v>
          </cell>
          <cell r="I197">
            <v>790</v>
          </cell>
          <cell r="J197">
            <v>810</v>
          </cell>
          <cell r="K197">
            <v>820</v>
          </cell>
          <cell r="L197">
            <v>810</v>
          </cell>
          <cell r="M197">
            <v>840</v>
          </cell>
          <cell r="N197">
            <v>850</v>
          </cell>
          <cell r="O197">
            <v>930</v>
          </cell>
          <cell r="P197">
            <v>1040</v>
          </cell>
          <cell r="Q197">
            <v>1170</v>
          </cell>
          <cell r="R197">
            <v>1300</v>
          </cell>
        </row>
        <row r="198">
          <cell r="A198" t="str">
            <v>St. Kitts and Nevis</v>
          </cell>
          <cell r="B198">
            <v>3610</v>
          </cell>
          <cell r="C198">
            <v>3750</v>
          </cell>
          <cell r="D198">
            <v>4110</v>
          </cell>
          <cell r="E198">
            <v>4520</v>
          </cell>
          <cell r="F198">
            <v>5010</v>
          </cell>
          <cell r="G198">
            <v>5460</v>
          </cell>
          <cell r="H198">
            <v>5670</v>
          </cell>
          <cell r="I198">
            <v>6000</v>
          </cell>
          <cell r="J198">
            <v>6020</v>
          </cell>
          <cell r="K198">
            <v>6320</v>
          </cell>
          <cell r="L198">
            <v>6490</v>
          </cell>
          <cell r="M198">
            <v>6330</v>
          </cell>
          <cell r="N198">
            <v>6380</v>
          </cell>
          <cell r="O198">
            <v>6820</v>
          </cell>
          <cell r="P198">
            <v>7840</v>
          </cell>
          <cell r="Q198">
            <v>8250</v>
          </cell>
          <cell r="R198">
            <v>8840</v>
          </cell>
        </row>
        <row r="199">
          <cell r="A199" t="str">
            <v>St. Lucia</v>
          </cell>
          <cell r="B199">
            <v>2810</v>
          </cell>
          <cell r="C199">
            <v>2910</v>
          </cell>
          <cell r="D199">
            <v>3290</v>
          </cell>
          <cell r="E199">
            <v>3360</v>
          </cell>
          <cell r="F199">
            <v>3430</v>
          </cell>
          <cell r="G199">
            <v>3570</v>
          </cell>
          <cell r="H199">
            <v>3680</v>
          </cell>
          <cell r="I199">
            <v>3620</v>
          </cell>
          <cell r="J199">
            <v>3690</v>
          </cell>
          <cell r="K199">
            <v>3910</v>
          </cell>
          <cell r="L199">
            <v>4140</v>
          </cell>
          <cell r="M199">
            <v>3860</v>
          </cell>
          <cell r="N199">
            <v>3980</v>
          </cell>
          <cell r="O199">
            <v>4170</v>
          </cell>
          <cell r="P199">
            <v>4580</v>
          </cell>
          <cell r="Q199">
            <v>4920</v>
          </cell>
          <cell r="R199">
            <v>5110</v>
          </cell>
        </row>
        <row r="200">
          <cell r="A200" t="str">
            <v>St. Vincent and the Grenadines</v>
          </cell>
          <cell r="B200">
            <v>1710</v>
          </cell>
          <cell r="C200">
            <v>1790</v>
          </cell>
          <cell r="D200">
            <v>2070</v>
          </cell>
          <cell r="E200">
            <v>2100</v>
          </cell>
          <cell r="F200">
            <v>2050</v>
          </cell>
          <cell r="G200">
            <v>2190</v>
          </cell>
          <cell r="H200">
            <v>2330</v>
          </cell>
          <cell r="I200">
            <v>2440</v>
          </cell>
          <cell r="J200">
            <v>2550</v>
          </cell>
          <cell r="K200">
            <v>2610</v>
          </cell>
          <cell r="L200">
            <v>2730</v>
          </cell>
          <cell r="M200">
            <v>2750</v>
          </cell>
          <cell r="N200">
            <v>2820</v>
          </cell>
          <cell r="O200">
            <v>2970</v>
          </cell>
          <cell r="P200">
            <v>3460</v>
          </cell>
          <cell r="Q200">
            <v>3530</v>
          </cell>
          <cell r="R200">
            <v>3930</v>
          </cell>
        </row>
        <row r="201">
          <cell r="A201" t="str">
            <v>Sub-Saharan Africa</v>
          </cell>
          <cell r="B201">
            <v>582.11</v>
          </cell>
          <cell r="C201">
            <v>569.71</v>
          </cell>
          <cell r="D201">
            <v>553.11</v>
          </cell>
          <cell r="E201">
            <v>537.1</v>
          </cell>
          <cell r="F201">
            <v>512.75</v>
          </cell>
          <cell r="G201">
            <v>520.19000000000005</v>
          </cell>
          <cell r="H201">
            <v>537.20000000000005</v>
          </cell>
          <cell r="I201">
            <v>548.63</v>
          </cell>
          <cell r="J201">
            <v>516.69000000000005</v>
          </cell>
          <cell r="K201">
            <v>500.15</v>
          </cell>
          <cell r="L201">
            <v>485.06</v>
          </cell>
          <cell r="M201">
            <v>476.87</v>
          </cell>
          <cell r="N201">
            <v>467.38</v>
          </cell>
          <cell r="O201">
            <v>508.96</v>
          </cell>
          <cell r="P201">
            <v>602.64</v>
          </cell>
          <cell r="Q201">
            <v>742.94</v>
          </cell>
          <cell r="R201">
            <v>841.8</v>
          </cell>
        </row>
        <row r="202">
          <cell r="A202" t="str">
            <v>Sudan</v>
          </cell>
          <cell r="B202">
            <v>550</v>
          </cell>
          <cell r="C202">
            <v>490</v>
          </cell>
          <cell r="D202">
            <v>320</v>
          </cell>
          <cell r="E202">
            <v>280</v>
          </cell>
          <cell r="F202">
            <v>240</v>
          </cell>
          <cell r="G202">
            <v>250</v>
          </cell>
          <cell r="H202">
            <v>260</v>
          </cell>
          <cell r="I202">
            <v>280</v>
          </cell>
          <cell r="J202">
            <v>310</v>
          </cell>
          <cell r="K202">
            <v>320</v>
          </cell>
          <cell r="L202">
            <v>310</v>
          </cell>
          <cell r="M202">
            <v>340</v>
          </cell>
          <cell r="N202">
            <v>380</v>
          </cell>
          <cell r="O202">
            <v>440</v>
          </cell>
          <cell r="P202">
            <v>520</v>
          </cell>
          <cell r="Q202">
            <v>650</v>
          </cell>
          <cell r="R202">
            <v>810</v>
          </cell>
        </row>
        <row r="203">
          <cell r="A203" t="str">
            <v>Suriname</v>
          </cell>
          <cell r="B203">
            <v>1510</v>
          </cell>
          <cell r="C203">
            <v>1160</v>
          </cell>
          <cell r="D203">
            <v>1050</v>
          </cell>
          <cell r="E203" t="str">
            <v>..</v>
          </cell>
          <cell r="F203">
            <v>1160</v>
          </cell>
          <cell r="G203">
            <v>1430</v>
          </cell>
          <cell r="H203">
            <v>1780</v>
          </cell>
          <cell r="I203">
            <v>2020</v>
          </cell>
          <cell r="J203">
            <v>2510</v>
          </cell>
          <cell r="K203">
            <v>1730</v>
          </cell>
          <cell r="L203">
            <v>2070</v>
          </cell>
          <cell r="M203">
            <v>1770</v>
          </cell>
          <cell r="N203">
            <v>1900</v>
          </cell>
          <cell r="O203">
            <v>2060</v>
          </cell>
          <cell r="P203">
            <v>2260</v>
          </cell>
          <cell r="Q203">
            <v>2540</v>
          </cell>
          <cell r="R203">
            <v>3200</v>
          </cell>
        </row>
        <row r="204">
          <cell r="A204" t="str">
            <v>Swaziland</v>
          </cell>
          <cell r="B204">
            <v>1200</v>
          </cell>
          <cell r="C204">
            <v>1220</v>
          </cell>
          <cell r="D204">
            <v>1310</v>
          </cell>
          <cell r="E204">
            <v>1310</v>
          </cell>
          <cell r="F204">
            <v>1300</v>
          </cell>
          <cell r="G204">
            <v>1500</v>
          </cell>
          <cell r="H204">
            <v>1620</v>
          </cell>
          <cell r="I204">
            <v>1650</v>
          </cell>
          <cell r="J204">
            <v>1460</v>
          </cell>
          <cell r="K204">
            <v>1470</v>
          </cell>
          <cell r="L204">
            <v>1370</v>
          </cell>
          <cell r="M204">
            <v>1370</v>
          </cell>
          <cell r="N204">
            <v>1180</v>
          </cell>
          <cell r="O204">
            <v>1320</v>
          </cell>
          <cell r="P204">
            <v>1670</v>
          </cell>
          <cell r="Q204">
            <v>2210</v>
          </cell>
          <cell r="R204">
            <v>2430</v>
          </cell>
        </row>
        <row r="205">
          <cell r="A205" t="str">
            <v>Sweden</v>
          </cell>
          <cell r="B205">
            <v>26070</v>
          </cell>
          <cell r="C205">
            <v>27330</v>
          </cell>
          <cell r="D205">
            <v>29400</v>
          </cell>
          <cell r="E205">
            <v>26610</v>
          </cell>
          <cell r="F205">
            <v>26180</v>
          </cell>
          <cell r="G205">
            <v>26450</v>
          </cell>
          <cell r="H205">
            <v>28570</v>
          </cell>
          <cell r="I205">
            <v>29280</v>
          </cell>
          <cell r="J205">
            <v>28930</v>
          </cell>
          <cell r="K205">
            <v>28750</v>
          </cell>
          <cell r="L205">
            <v>28870</v>
          </cell>
          <cell r="M205">
            <v>26950</v>
          </cell>
          <cell r="N205">
            <v>26410</v>
          </cell>
          <cell r="O205">
            <v>29520</v>
          </cell>
          <cell r="P205">
            <v>35740</v>
          </cell>
          <cell r="Q205">
            <v>40910</v>
          </cell>
          <cell r="R205">
            <v>43580</v>
          </cell>
        </row>
        <row r="206">
          <cell r="A206" t="str">
            <v>Switzerland</v>
          </cell>
          <cell r="B206">
            <v>34230</v>
          </cell>
          <cell r="C206">
            <v>34740</v>
          </cell>
          <cell r="D206">
            <v>37870</v>
          </cell>
          <cell r="E206">
            <v>37770</v>
          </cell>
          <cell r="F206">
            <v>38730</v>
          </cell>
          <cell r="G206">
            <v>42030</v>
          </cell>
          <cell r="H206">
            <v>44790</v>
          </cell>
          <cell r="I206">
            <v>44440</v>
          </cell>
          <cell r="J206">
            <v>41560</v>
          </cell>
          <cell r="K206">
            <v>39850</v>
          </cell>
          <cell r="L206">
            <v>40110</v>
          </cell>
          <cell r="M206">
            <v>37530</v>
          </cell>
          <cell r="N206">
            <v>36280</v>
          </cell>
          <cell r="O206">
            <v>41930</v>
          </cell>
          <cell r="P206">
            <v>49860</v>
          </cell>
          <cell r="Q206">
            <v>55320</v>
          </cell>
          <cell r="R206">
            <v>57230</v>
          </cell>
        </row>
        <row r="207">
          <cell r="A207" t="str">
            <v>Syrian Arab Republic</v>
          </cell>
          <cell r="B207">
            <v>880</v>
          </cell>
          <cell r="C207">
            <v>960</v>
          </cell>
          <cell r="D207">
            <v>1070</v>
          </cell>
          <cell r="E207">
            <v>1040</v>
          </cell>
          <cell r="F207">
            <v>940</v>
          </cell>
          <cell r="G207">
            <v>880</v>
          </cell>
          <cell r="H207">
            <v>830</v>
          </cell>
          <cell r="I207">
            <v>830</v>
          </cell>
          <cell r="J207">
            <v>900</v>
          </cell>
          <cell r="K207">
            <v>870</v>
          </cell>
          <cell r="L207">
            <v>950</v>
          </cell>
          <cell r="M207">
            <v>1080</v>
          </cell>
          <cell r="N207">
            <v>1150</v>
          </cell>
          <cell r="O207">
            <v>1210</v>
          </cell>
          <cell r="P207">
            <v>1310</v>
          </cell>
          <cell r="Q207">
            <v>1420</v>
          </cell>
          <cell r="R207">
            <v>1570</v>
          </cell>
        </row>
        <row r="208">
          <cell r="A208" t="str">
            <v>Taiwan, China</v>
          </cell>
          <cell r="B208">
            <v>8140</v>
          </cell>
          <cell r="C208">
            <v>9060</v>
          </cell>
          <cell r="D208">
            <v>10190</v>
          </cell>
          <cell r="E208">
            <v>11130</v>
          </cell>
          <cell r="F208">
            <v>12160</v>
          </cell>
          <cell r="G208">
            <v>12950</v>
          </cell>
          <cell r="H208">
            <v>13630</v>
          </cell>
          <cell r="I208">
            <v>13950</v>
          </cell>
          <cell r="J208">
            <v>13260</v>
          </cell>
          <cell r="K208">
            <v>13320</v>
          </cell>
          <cell r="L208">
            <v>13870</v>
          </cell>
          <cell r="M208">
            <v>13840</v>
          </cell>
          <cell r="N208">
            <v>13950</v>
          </cell>
          <cell r="O208">
            <v>14290</v>
          </cell>
          <cell r="P208">
            <v>15660</v>
          </cell>
          <cell r="Q208">
            <v>16630</v>
          </cell>
          <cell r="R208">
            <v>17230</v>
          </cell>
        </row>
        <row r="209">
          <cell r="A209" t="str">
            <v>Tajikistan</v>
          </cell>
          <cell r="B209" t="str">
            <v>..</v>
          </cell>
          <cell r="C209" t="str">
            <v>..</v>
          </cell>
          <cell r="D209">
            <v>350</v>
          </cell>
          <cell r="E209">
            <v>290</v>
          </cell>
          <cell r="F209">
            <v>230</v>
          </cell>
          <cell r="G209">
            <v>210</v>
          </cell>
          <cell r="H209">
            <v>170</v>
          </cell>
          <cell r="I209">
            <v>160</v>
          </cell>
          <cell r="J209">
            <v>170</v>
          </cell>
          <cell r="K209">
            <v>170</v>
          </cell>
          <cell r="L209">
            <v>180</v>
          </cell>
          <cell r="M209">
            <v>180</v>
          </cell>
          <cell r="N209">
            <v>180</v>
          </cell>
          <cell r="O209">
            <v>210</v>
          </cell>
          <cell r="P209">
            <v>280</v>
          </cell>
          <cell r="Q209">
            <v>330</v>
          </cell>
          <cell r="R209">
            <v>390</v>
          </cell>
        </row>
        <row r="210">
          <cell r="A210" t="str">
            <v>Tanzania</v>
          </cell>
          <cell r="B210">
            <v>180</v>
          </cell>
          <cell r="C210">
            <v>170</v>
          </cell>
          <cell r="D210">
            <v>170</v>
          </cell>
          <cell r="E210">
            <v>160</v>
          </cell>
          <cell r="F210">
            <v>150</v>
          </cell>
          <cell r="G210">
            <v>160</v>
          </cell>
          <cell r="H210">
            <v>180</v>
          </cell>
          <cell r="I210">
            <v>200</v>
          </cell>
          <cell r="J210">
            <v>220</v>
          </cell>
          <cell r="K210">
            <v>240</v>
          </cell>
          <cell r="L210">
            <v>270</v>
          </cell>
          <cell r="M210">
            <v>280</v>
          </cell>
          <cell r="N210">
            <v>280</v>
          </cell>
          <cell r="O210">
            <v>300</v>
          </cell>
          <cell r="P210">
            <v>320</v>
          </cell>
          <cell r="Q210">
            <v>340</v>
          </cell>
          <cell r="R210">
            <v>350</v>
          </cell>
        </row>
        <row r="211">
          <cell r="A211" t="str">
            <v>Thailand</v>
          </cell>
          <cell r="B211">
            <v>1540</v>
          </cell>
          <cell r="C211">
            <v>1720</v>
          </cell>
          <cell r="D211">
            <v>1940</v>
          </cell>
          <cell r="E211">
            <v>2170</v>
          </cell>
          <cell r="F211">
            <v>2430</v>
          </cell>
          <cell r="G211">
            <v>2780</v>
          </cell>
          <cell r="H211">
            <v>3000</v>
          </cell>
          <cell r="I211">
            <v>2760</v>
          </cell>
          <cell r="J211">
            <v>2090</v>
          </cell>
          <cell r="K211">
            <v>1980</v>
          </cell>
          <cell r="L211">
            <v>1990</v>
          </cell>
          <cell r="M211">
            <v>1950</v>
          </cell>
          <cell r="N211">
            <v>1970</v>
          </cell>
          <cell r="O211">
            <v>2150</v>
          </cell>
          <cell r="P211">
            <v>2490</v>
          </cell>
          <cell r="Q211">
            <v>2720</v>
          </cell>
          <cell r="R211">
            <v>2990</v>
          </cell>
        </row>
        <row r="212">
          <cell r="A212" t="str">
            <v>Timor-Leste</v>
          </cell>
          <cell r="B212" t="str">
            <v>..</v>
          </cell>
          <cell r="C212" t="str">
            <v>..</v>
          </cell>
          <cell r="D212" t="str">
            <v>..</v>
          </cell>
          <cell r="E212" t="str">
            <v>..</v>
          </cell>
          <cell r="F212" t="str">
            <v>..</v>
          </cell>
          <cell r="G212" t="str">
            <v>..</v>
          </cell>
          <cell r="H212" t="str">
            <v>..</v>
          </cell>
          <cell r="I212" t="str">
            <v>..</v>
          </cell>
          <cell r="J212" t="str">
            <v>..</v>
          </cell>
          <cell r="K212" t="str">
            <v>..</v>
          </cell>
          <cell r="L212" t="str">
            <v>..</v>
          </cell>
          <cell r="M212" t="str">
            <v>..</v>
          </cell>
          <cell r="N212">
            <v>420</v>
          </cell>
          <cell r="O212">
            <v>390</v>
          </cell>
          <cell r="P212">
            <v>580</v>
          </cell>
          <cell r="Q212">
            <v>750</v>
          </cell>
          <cell r="R212">
            <v>840</v>
          </cell>
        </row>
        <row r="213">
          <cell r="A213" t="str">
            <v>Togo</v>
          </cell>
          <cell r="B213">
            <v>380</v>
          </cell>
          <cell r="C213">
            <v>380</v>
          </cell>
          <cell r="D213">
            <v>400</v>
          </cell>
          <cell r="E213">
            <v>320</v>
          </cell>
          <cell r="F213">
            <v>290</v>
          </cell>
          <cell r="G213">
            <v>280</v>
          </cell>
          <cell r="H213">
            <v>290</v>
          </cell>
          <cell r="I213">
            <v>330</v>
          </cell>
          <cell r="J213">
            <v>300</v>
          </cell>
          <cell r="K213">
            <v>290</v>
          </cell>
          <cell r="L213">
            <v>270</v>
          </cell>
          <cell r="M213">
            <v>250</v>
          </cell>
          <cell r="N213">
            <v>240</v>
          </cell>
          <cell r="O213">
            <v>270</v>
          </cell>
          <cell r="P213">
            <v>310</v>
          </cell>
          <cell r="Q213">
            <v>350</v>
          </cell>
          <cell r="R213">
            <v>350</v>
          </cell>
        </row>
        <row r="214">
          <cell r="A214" t="str">
            <v>Tonga</v>
          </cell>
          <cell r="B214">
            <v>1230</v>
          </cell>
          <cell r="C214">
            <v>1350</v>
          </cell>
          <cell r="D214">
            <v>1450</v>
          </cell>
          <cell r="E214">
            <v>1530</v>
          </cell>
          <cell r="F214">
            <v>1680</v>
          </cell>
          <cell r="G214">
            <v>1730</v>
          </cell>
          <cell r="H214">
            <v>1840</v>
          </cell>
          <cell r="I214">
            <v>1840</v>
          </cell>
          <cell r="J214">
            <v>1700</v>
          </cell>
          <cell r="K214">
            <v>1690</v>
          </cell>
          <cell r="L214">
            <v>1560</v>
          </cell>
          <cell r="M214">
            <v>1460</v>
          </cell>
          <cell r="N214">
            <v>1440</v>
          </cell>
          <cell r="O214">
            <v>1520</v>
          </cell>
          <cell r="P214">
            <v>1750</v>
          </cell>
          <cell r="Q214">
            <v>1970</v>
          </cell>
          <cell r="R214">
            <v>2170</v>
          </cell>
        </row>
        <row r="215">
          <cell r="A215" t="str">
            <v>Trinidad and Tobago</v>
          </cell>
          <cell r="B215">
            <v>3730</v>
          </cell>
          <cell r="C215">
            <v>3920</v>
          </cell>
          <cell r="D215">
            <v>4160</v>
          </cell>
          <cell r="E215">
            <v>3930</v>
          </cell>
          <cell r="F215">
            <v>3860</v>
          </cell>
          <cell r="G215">
            <v>3880</v>
          </cell>
          <cell r="H215">
            <v>4120</v>
          </cell>
          <cell r="I215">
            <v>4290</v>
          </cell>
          <cell r="J215">
            <v>4490</v>
          </cell>
          <cell r="K215">
            <v>4710</v>
          </cell>
          <cell r="L215">
            <v>5230</v>
          </cell>
          <cell r="M215">
            <v>5970</v>
          </cell>
          <cell r="N215">
            <v>6680</v>
          </cell>
          <cell r="O215">
            <v>7750</v>
          </cell>
          <cell r="P215">
            <v>9010</v>
          </cell>
          <cell r="Q215">
            <v>10870</v>
          </cell>
          <cell r="R215">
            <v>13340</v>
          </cell>
        </row>
        <row r="216">
          <cell r="A216" t="str">
            <v>Tunisia</v>
          </cell>
          <cell r="B216">
            <v>1430</v>
          </cell>
          <cell r="C216">
            <v>1480</v>
          </cell>
          <cell r="D216">
            <v>1700</v>
          </cell>
          <cell r="E216">
            <v>1680</v>
          </cell>
          <cell r="F216">
            <v>1740</v>
          </cell>
          <cell r="G216">
            <v>1820</v>
          </cell>
          <cell r="H216">
            <v>2010</v>
          </cell>
          <cell r="I216">
            <v>2080</v>
          </cell>
          <cell r="J216">
            <v>2050</v>
          </cell>
          <cell r="K216">
            <v>2090</v>
          </cell>
          <cell r="L216">
            <v>2090</v>
          </cell>
          <cell r="M216">
            <v>2060</v>
          </cell>
          <cell r="N216">
            <v>2000</v>
          </cell>
          <cell r="O216">
            <v>2260</v>
          </cell>
          <cell r="P216">
            <v>2650</v>
          </cell>
          <cell r="Q216">
            <v>2880</v>
          </cell>
          <cell r="R216">
            <v>2970</v>
          </cell>
        </row>
        <row r="217">
          <cell r="A217" t="str">
            <v>Turkey</v>
          </cell>
          <cell r="B217">
            <v>2270</v>
          </cell>
          <cell r="C217">
            <v>2540</v>
          </cell>
          <cell r="D217">
            <v>2900</v>
          </cell>
          <cell r="E217">
            <v>3080</v>
          </cell>
          <cell r="F217">
            <v>2600</v>
          </cell>
          <cell r="G217">
            <v>2750</v>
          </cell>
          <cell r="H217">
            <v>2820</v>
          </cell>
          <cell r="I217">
            <v>3100</v>
          </cell>
          <cell r="J217">
            <v>3060</v>
          </cell>
          <cell r="K217">
            <v>2800</v>
          </cell>
          <cell r="L217">
            <v>2980</v>
          </cell>
          <cell r="M217">
            <v>2420</v>
          </cell>
          <cell r="N217">
            <v>2510</v>
          </cell>
          <cell r="O217">
            <v>2800</v>
          </cell>
          <cell r="P217">
            <v>3780</v>
          </cell>
          <cell r="Q217">
            <v>4750</v>
          </cell>
          <cell r="R217">
            <v>5400</v>
          </cell>
        </row>
        <row r="218">
          <cell r="A218" t="str">
            <v>Turkmenistan</v>
          </cell>
          <cell r="B218">
            <v>880</v>
          </cell>
          <cell r="C218">
            <v>850</v>
          </cell>
          <cell r="D218">
            <v>820</v>
          </cell>
          <cell r="E218">
            <v>770</v>
          </cell>
          <cell r="F218">
            <v>660</v>
          </cell>
          <cell r="G218">
            <v>610</v>
          </cell>
          <cell r="H218">
            <v>560</v>
          </cell>
          <cell r="I218">
            <v>530</v>
          </cell>
          <cell r="J218">
            <v>560</v>
          </cell>
          <cell r="K218">
            <v>620</v>
          </cell>
          <cell r="L218">
            <v>650</v>
          </cell>
          <cell r="M218" t="str">
            <v>..</v>
          </cell>
          <cell r="N218" t="str">
            <v>..</v>
          </cell>
          <cell r="O218" t="str">
            <v>..</v>
          </cell>
          <cell r="P218" t="str">
            <v>..</v>
          </cell>
          <cell r="Q218" t="str">
            <v>..</v>
          </cell>
          <cell r="R218" t="str">
            <v>..</v>
          </cell>
        </row>
        <row r="219">
          <cell r="A219" t="str">
            <v>Uganda</v>
          </cell>
          <cell r="B219">
            <v>320</v>
          </cell>
          <cell r="C219">
            <v>240</v>
          </cell>
          <cell r="D219">
            <v>190</v>
          </cell>
          <cell r="E219">
            <v>170</v>
          </cell>
          <cell r="F219">
            <v>180</v>
          </cell>
          <cell r="G219">
            <v>230</v>
          </cell>
          <cell r="H219">
            <v>270</v>
          </cell>
          <cell r="I219">
            <v>290</v>
          </cell>
          <cell r="J219">
            <v>280</v>
          </cell>
          <cell r="K219">
            <v>280</v>
          </cell>
          <cell r="L219">
            <v>260</v>
          </cell>
          <cell r="M219">
            <v>240</v>
          </cell>
          <cell r="N219">
            <v>230</v>
          </cell>
          <cell r="O219">
            <v>230</v>
          </cell>
          <cell r="P219">
            <v>250</v>
          </cell>
          <cell r="Q219">
            <v>280</v>
          </cell>
          <cell r="R219">
            <v>300</v>
          </cell>
        </row>
        <row r="220">
          <cell r="A220" t="str">
            <v>Ukraine</v>
          </cell>
          <cell r="B220">
            <v>1610</v>
          </cell>
          <cell r="C220">
            <v>1520</v>
          </cell>
          <cell r="D220">
            <v>1420</v>
          </cell>
          <cell r="E220">
            <v>1230</v>
          </cell>
          <cell r="F220">
            <v>1010</v>
          </cell>
          <cell r="G220">
            <v>920</v>
          </cell>
          <cell r="H220">
            <v>860</v>
          </cell>
          <cell r="I220">
            <v>890</v>
          </cell>
          <cell r="J220">
            <v>850</v>
          </cell>
          <cell r="K220">
            <v>760</v>
          </cell>
          <cell r="L220">
            <v>700</v>
          </cell>
          <cell r="M220">
            <v>730</v>
          </cell>
          <cell r="N220">
            <v>790</v>
          </cell>
          <cell r="O220">
            <v>980</v>
          </cell>
          <cell r="P220">
            <v>1270</v>
          </cell>
          <cell r="Q220">
            <v>1540</v>
          </cell>
          <cell r="R220">
            <v>1950</v>
          </cell>
        </row>
        <row r="221">
          <cell r="A221" t="str">
            <v>United Arab Emirates</v>
          </cell>
          <cell r="B221">
            <v>21140</v>
          </cell>
          <cell r="C221">
            <v>19700</v>
          </cell>
          <cell r="D221">
            <v>19740</v>
          </cell>
          <cell r="E221">
            <v>18770</v>
          </cell>
          <cell r="F221">
            <v>19000</v>
          </cell>
          <cell r="G221">
            <v>19420</v>
          </cell>
          <cell r="H221">
            <v>20120</v>
          </cell>
          <cell r="I221">
            <v>20690</v>
          </cell>
          <cell r="J221">
            <v>20020</v>
          </cell>
          <cell r="K221">
            <v>18040</v>
          </cell>
          <cell r="L221">
            <v>19270</v>
          </cell>
          <cell r="M221">
            <v>20510</v>
          </cell>
          <cell r="N221">
            <v>19860</v>
          </cell>
          <cell r="O221">
            <v>21080</v>
          </cell>
          <cell r="P221">
            <v>23950</v>
          </cell>
          <cell r="Q221" t="str">
            <v>..</v>
          </cell>
          <cell r="R221" t="str">
            <v>..</v>
          </cell>
        </row>
        <row r="222">
          <cell r="A222" t="str">
            <v>United Kingdom</v>
          </cell>
          <cell r="B222">
            <v>16190</v>
          </cell>
          <cell r="C222">
            <v>16830</v>
          </cell>
          <cell r="D222">
            <v>18530</v>
          </cell>
          <cell r="E222">
            <v>18460</v>
          </cell>
          <cell r="F222">
            <v>18900</v>
          </cell>
          <cell r="G222">
            <v>19230</v>
          </cell>
          <cell r="H222">
            <v>20330</v>
          </cell>
          <cell r="I222">
            <v>21620</v>
          </cell>
          <cell r="J222">
            <v>22830</v>
          </cell>
          <cell r="K222">
            <v>24100</v>
          </cell>
          <cell r="L222">
            <v>25010</v>
          </cell>
          <cell r="M222">
            <v>25090</v>
          </cell>
          <cell r="N222">
            <v>25720</v>
          </cell>
          <cell r="O222">
            <v>28450</v>
          </cell>
          <cell r="P222">
            <v>33890</v>
          </cell>
          <cell r="Q222">
            <v>37750</v>
          </cell>
          <cell r="R222">
            <v>40180</v>
          </cell>
        </row>
        <row r="223">
          <cell r="A223" t="str">
            <v>United States</v>
          </cell>
          <cell r="B223">
            <v>23330</v>
          </cell>
          <cell r="C223">
            <v>23480</v>
          </cell>
          <cell r="D223">
            <v>24780</v>
          </cell>
          <cell r="E223">
            <v>25470</v>
          </cell>
          <cell r="F223">
            <v>26630</v>
          </cell>
          <cell r="G223">
            <v>27910</v>
          </cell>
          <cell r="H223">
            <v>28970</v>
          </cell>
          <cell r="I223">
            <v>29910</v>
          </cell>
          <cell r="J223">
            <v>30620</v>
          </cell>
          <cell r="K223">
            <v>32260</v>
          </cell>
          <cell r="L223">
            <v>34400</v>
          </cell>
          <cell r="M223">
            <v>34800</v>
          </cell>
          <cell r="N223">
            <v>35180</v>
          </cell>
          <cell r="O223">
            <v>37570</v>
          </cell>
          <cell r="P223">
            <v>41060</v>
          </cell>
          <cell r="Q223">
            <v>43560</v>
          </cell>
          <cell r="R223">
            <v>44970</v>
          </cell>
        </row>
        <row r="224">
          <cell r="A224" t="str">
            <v>Upper middle income</v>
          </cell>
          <cell r="B224">
            <v>2723.68</v>
          </cell>
          <cell r="C224">
            <v>2909.47</v>
          </cell>
          <cell r="D224">
            <v>3071.42</v>
          </cell>
          <cell r="E224">
            <v>3176.95</v>
          </cell>
          <cell r="F224">
            <v>3270.67</v>
          </cell>
          <cell r="G224">
            <v>3432.21</v>
          </cell>
          <cell r="H224">
            <v>3688.24</v>
          </cell>
          <cell r="I224">
            <v>3950.6</v>
          </cell>
          <cell r="J224">
            <v>3762.06</v>
          </cell>
          <cell r="K224">
            <v>3525.19</v>
          </cell>
          <cell r="L224">
            <v>3588.89</v>
          </cell>
          <cell r="M224">
            <v>3477.53</v>
          </cell>
          <cell r="N224">
            <v>3399.41</v>
          </cell>
          <cell r="O224">
            <v>3624.69</v>
          </cell>
          <cell r="P224">
            <v>4255.53</v>
          </cell>
          <cell r="Q224">
            <v>5053.28</v>
          </cell>
          <cell r="R224">
            <v>5912.97</v>
          </cell>
        </row>
        <row r="225">
          <cell r="A225" t="str">
            <v>Uruguay</v>
          </cell>
          <cell r="B225">
            <v>2870</v>
          </cell>
          <cell r="C225">
            <v>3220</v>
          </cell>
          <cell r="D225">
            <v>3850</v>
          </cell>
          <cell r="E225">
            <v>4290</v>
          </cell>
          <cell r="F225">
            <v>4860</v>
          </cell>
          <cell r="G225">
            <v>5230</v>
          </cell>
          <cell r="H225">
            <v>5930</v>
          </cell>
          <cell r="I225">
            <v>6460</v>
          </cell>
          <cell r="J225">
            <v>6610</v>
          </cell>
          <cell r="K225">
            <v>6360</v>
          </cell>
          <cell r="L225">
            <v>6220</v>
          </cell>
          <cell r="M225">
            <v>5760</v>
          </cell>
          <cell r="N225">
            <v>4480</v>
          </cell>
          <cell r="O225">
            <v>3860</v>
          </cell>
          <cell r="P225">
            <v>4040</v>
          </cell>
          <cell r="Q225">
            <v>4560</v>
          </cell>
          <cell r="R225">
            <v>5310</v>
          </cell>
        </row>
        <row r="226">
          <cell r="A226" t="str">
            <v>Uzbekistan</v>
          </cell>
          <cell r="B226" t="str">
            <v>..</v>
          </cell>
          <cell r="C226" t="str">
            <v>..</v>
          </cell>
          <cell r="D226">
            <v>600</v>
          </cell>
          <cell r="E226">
            <v>590</v>
          </cell>
          <cell r="F226">
            <v>570</v>
          </cell>
          <cell r="G226">
            <v>580</v>
          </cell>
          <cell r="H226">
            <v>600</v>
          </cell>
          <cell r="I226">
            <v>610</v>
          </cell>
          <cell r="J226">
            <v>620</v>
          </cell>
          <cell r="K226">
            <v>650</v>
          </cell>
          <cell r="L226">
            <v>630</v>
          </cell>
          <cell r="M226">
            <v>560</v>
          </cell>
          <cell r="N226">
            <v>450</v>
          </cell>
          <cell r="O226">
            <v>420</v>
          </cell>
          <cell r="P226">
            <v>460</v>
          </cell>
          <cell r="Q226">
            <v>530</v>
          </cell>
          <cell r="R226">
            <v>610</v>
          </cell>
        </row>
        <row r="227">
          <cell r="A227" t="str">
            <v>Vanuatu</v>
          </cell>
          <cell r="B227">
            <v>1120</v>
          </cell>
          <cell r="C227">
            <v>1100</v>
          </cell>
          <cell r="D227">
            <v>1150</v>
          </cell>
          <cell r="E227">
            <v>1220</v>
          </cell>
          <cell r="F227">
            <v>1160</v>
          </cell>
          <cell r="G227">
            <v>1230</v>
          </cell>
          <cell r="H227">
            <v>1250</v>
          </cell>
          <cell r="I227">
            <v>1290</v>
          </cell>
          <cell r="J227">
            <v>1290</v>
          </cell>
          <cell r="K227">
            <v>1260</v>
          </cell>
          <cell r="L227">
            <v>1240</v>
          </cell>
          <cell r="M227">
            <v>1210</v>
          </cell>
          <cell r="N227">
            <v>1060</v>
          </cell>
          <cell r="O227">
            <v>1170</v>
          </cell>
          <cell r="P227">
            <v>1410</v>
          </cell>
          <cell r="Q227">
            <v>1620</v>
          </cell>
          <cell r="R227">
            <v>1710</v>
          </cell>
        </row>
        <row r="228">
          <cell r="A228" t="str">
            <v>Venezuela, RB</v>
          </cell>
          <cell r="B228">
            <v>2570</v>
          </cell>
          <cell r="C228">
            <v>2590</v>
          </cell>
          <cell r="D228">
            <v>2760</v>
          </cell>
          <cell r="E228">
            <v>2740</v>
          </cell>
          <cell r="F228">
            <v>2640</v>
          </cell>
          <cell r="G228">
            <v>2930</v>
          </cell>
          <cell r="H228">
            <v>2980</v>
          </cell>
          <cell r="I228">
            <v>3370</v>
          </cell>
          <cell r="J228">
            <v>3360</v>
          </cell>
          <cell r="K228">
            <v>3550</v>
          </cell>
          <cell r="L228">
            <v>4100</v>
          </cell>
          <cell r="M228">
            <v>4580</v>
          </cell>
          <cell r="N228">
            <v>3970</v>
          </cell>
          <cell r="O228">
            <v>3470</v>
          </cell>
          <cell r="P228">
            <v>4080</v>
          </cell>
          <cell r="Q228">
            <v>4940</v>
          </cell>
          <cell r="R228">
            <v>6070</v>
          </cell>
        </row>
        <row r="229">
          <cell r="A229" t="str">
            <v>Vietnam</v>
          </cell>
          <cell r="B229">
            <v>130</v>
          </cell>
          <cell r="C229">
            <v>110</v>
          </cell>
          <cell r="D229">
            <v>130</v>
          </cell>
          <cell r="E229">
            <v>170</v>
          </cell>
          <cell r="F229">
            <v>200</v>
          </cell>
          <cell r="G229">
            <v>250</v>
          </cell>
          <cell r="H229">
            <v>300</v>
          </cell>
          <cell r="I229">
            <v>340</v>
          </cell>
          <cell r="J229">
            <v>350</v>
          </cell>
          <cell r="K229">
            <v>360</v>
          </cell>
          <cell r="L229">
            <v>390</v>
          </cell>
          <cell r="M229">
            <v>410</v>
          </cell>
          <cell r="N229">
            <v>430</v>
          </cell>
          <cell r="O229">
            <v>470</v>
          </cell>
          <cell r="P229">
            <v>540</v>
          </cell>
          <cell r="Q229">
            <v>620</v>
          </cell>
          <cell r="R229">
            <v>690</v>
          </cell>
        </row>
        <row r="230">
          <cell r="A230" t="str">
            <v>Virgin Islands (U.S.)</v>
          </cell>
          <cell r="B230" t="str">
            <v>..</v>
          </cell>
          <cell r="C230" t="str">
            <v>..</v>
          </cell>
          <cell r="D230" t="str">
            <v>..</v>
          </cell>
          <cell r="E230" t="str">
            <v>..</v>
          </cell>
          <cell r="F230" t="str">
            <v>..</v>
          </cell>
          <cell r="G230" t="str">
            <v>..</v>
          </cell>
          <cell r="H230" t="str">
            <v>..</v>
          </cell>
          <cell r="I230" t="str">
            <v>..</v>
          </cell>
          <cell r="J230" t="str">
            <v>..</v>
          </cell>
          <cell r="K230" t="str">
            <v>..</v>
          </cell>
          <cell r="L230" t="str">
            <v>..</v>
          </cell>
          <cell r="M230" t="str">
            <v>..</v>
          </cell>
          <cell r="N230" t="str">
            <v>..</v>
          </cell>
          <cell r="O230" t="str">
            <v>..</v>
          </cell>
          <cell r="P230" t="str">
            <v>..</v>
          </cell>
          <cell r="Q230" t="str">
            <v>..</v>
          </cell>
          <cell r="R230" t="str">
            <v>..</v>
          </cell>
        </row>
        <row r="231">
          <cell r="A231" t="str">
            <v>West Bank and Gaza</v>
          </cell>
          <cell r="B231" t="str">
            <v>..</v>
          </cell>
          <cell r="C231" t="str">
            <v>..</v>
          </cell>
          <cell r="D231" t="str">
            <v>..</v>
          </cell>
          <cell r="E231" t="str">
            <v>..</v>
          </cell>
          <cell r="F231" t="str">
            <v>..</v>
          </cell>
          <cell r="G231" t="str">
            <v>..</v>
          </cell>
          <cell r="H231">
            <v>1510</v>
          </cell>
          <cell r="I231">
            <v>1640</v>
          </cell>
          <cell r="J231">
            <v>1740</v>
          </cell>
          <cell r="K231">
            <v>1760</v>
          </cell>
          <cell r="L231">
            <v>1580</v>
          </cell>
          <cell r="M231">
            <v>1220</v>
          </cell>
          <cell r="N231">
            <v>1020</v>
          </cell>
          <cell r="O231">
            <v>1060</v>
          </cell>
          <cell r="P231">
            <v>1130</v>
          </cell>
          <cell r="Q231">
            <v>1230</v>
          </cell>
          <cell r="R231" t="str">
            <v>..</v>
          </cell>
        </row>
        <row r="232">
          <cell r="A232" t="str">
            <v>World</v>
          </cell>
          <cell r="B232">
            <v>4083.72</v>
          </cell>
          <cell r="C232">
            <v>4200.38</v>
          </cell>
          <cell r="D232">
            <v>4500.3999999999996</v>
          </cell>
          <cell r="E232">
            <v>4580.78</v>
          </cell>
          <cell r="F232">
            <v>4766.9399999999996</v>
          </cell>
          <cell r="G232">
            <v>5058.55</v>
          </cell>
          <cell r="H232">
            <v>5297.47</v>
          </cell>
          <cell r="I232">
            <v>5337.87</v>
          </cell>
          <cell r="J232">
            <v>5089.13</v>
          </cell>
          <cell r="K232">
            <v>5087.1099999999997</v>
          </cell>
          <cell r="L232">
            <v>5250.82</v>
          </cell>
          <cell r="M232">
            <v>5215.6000000000004</v>
          </cell>
          <cell r="N232">
            <v>5167.84</v>
          </cell>
          <cell r="O232">
            <v>5562.69</v>
          </cell>
          <cell r="P232">
            <v>6338.29</v>
          </cell>
          <cell r="Q232">
            <v>7015.51</v>
          </cell>
          <cell r="R232">
            <v>7438.61</v>
          </cell>
        </row>
        <row r="233">
          <cell r="A233" t="str">
            <v>Yemen, Rep.</v>
          </cell>
          <cell r="B233" t="str">
            <v>..</v>
          </cell>
          <cell r="C233" t="str">
            <v>..</v>
          </cell>
          <cell r="D233">
            <v>410</v>
          </cell>
          <cell r="E233">
            <v>380</v>
          </cell>
          <cell r="F233">
            <v>290</v>
          </cell>
          <cell r="G233">
            <v>270</v>
          </cell>
          <cell r="H233">
            <v>280</v>
          </cell>
          <cell r="I233">
            <v>330</v>
          </cell>
          <cell r="J233">
            <v>380</v>
          </cell>
          <cell r="K233">
            <v>380</v>
          </cell>
          <cell r="L233">
            <v>410</v>
          </cell>
          <cell r="M233">
            <v>450</v>
          </cell>
          <cell r="N233">
            <v>470</v>
          </cell>
          <cell r="O233">
            <v>490</v>
          </cell>
          <cell r="P233">
            <v>560</v>
          </cell>
          <cell r="Q233">
            <v>660</v>
          </cell>
          <cell r="R233">
            <v>760</v>
          </cell>
        </row>
        <row r="234">
          <cell r="A234" t="str">
            <v>Zambia</v>
          </cell>
          <cell r="B234">
            <v>420</v>
          </cell>
          <cell r="C234">
            <v>380</v>
          </cell>
          <cell r="D234">
            <v>350</v>
          </cell>
          <cell r="E234">
            <v>360</v>
          </cell>
          <cell r="F234">
            <v>320</v>
          </cell>
          <cell r="G234">
            <v>320</v>
          </cell>
          <cell r="H234">
            <v>340</v>
          </cell>
          <cell r="I234">
            <v>350</v>
          </cell>
          <cell r="J234">
            <v>310</v>
          </cell>
          <cell r="K234">
            <v>310</v>
          </cell>
          <cell r="L234">
            <v>290</v>
          </cell>
          <cell r="M234">
            <v>300</v>
          </cell>
          <cell r="N234">
            <v>310</v>
          </cell>
          <cell r="O234">
            <v>350</v>
          </cell>
          <cell r="P234">
            <v>400</v>
          </cell>
          <cell r="Q234">
            <v>500</v>
          </cell>
          <cell r="R234">
            <v>630</v>
          </cell>
        </row>
        <row r="235">
          <cell r="A235" t="str">
            <v>Zimbabwe</v>
          </cell>
          <cell r="B235">
            <v>850</v>
          </cell>
          <cell r="C235">
            <v>840</v>
          </cell>
          <cell r="D235">
            <v>690</v>
          </cell>
          <cell r="E235">
            <v>620</v>
          </cell>
          <cell r="F235">
            <v>610</v>
          </cell>
          <cell r="G235">
            <v>590</v>
          </cell>
          <cell r="H235">
            <v>660</v>
          </cell>
          <cell r="I235">
            <v>660</v>
          </cell>
          <cell r="J235">
            <v>570</v>
          </cell>
          <cell r="K235">
            <v>500</v>
          </cell>
          <cell r="L235">
            <v>460</v>
          </cell>
          <cell r="M235">
            <v>540</v>
          </cell>
          <cell r="N235">
            <v>780</v>
          </cell>
          <cell r="O235">
            <v>770</v>
          </cell>
          <cell r="P235">
            <v>570</v>
          </cell>
          <cell r="Q235">
            <v>340</v>
          </cell>
          <cell r="R235" t="str">
            <v>..</v>
          </cell>
        </row>
      </sheetData>
      <sheetData sheetId="3">
        <row r="2">
          <cell r="A2">
            <v>1994</v>
          </cell>
          <cell r="B2">
            <v>725</v>
          </cell>
        </row>
        <row r="3">
          <cell r="A3">
            <v>1995</v>
          </cell>
          <cell r="B3">
            <v>765</v>
          </cell>
        </row>
        <row r="4">
          <cell r="A4">
            <v>1996</v>
          </cell>
          <cell r="B4">
            <v>785</v>
          </cell>
        </row>
        <row r="5">
          <cell r="A5">
            <v>1997</v>
          </cell>
          <cell r="B5">
            <v>785</v>
          </cell>
        </row>
        <row r="6">
          <cell r="A6">
            <v>1998</v>
          </cell>
          <cell r="B6">
            <v>760</v>
          </cell>
        </row>
        <row r="7">
          <cell r="A7">
            <v>1999</v>
          </cell>
          <cell r="B7">
            <v>755</v>
          </cell>
        </row>
        <row r="8">
          <cell r="A8">
            <v>2000</v>
          </cell>
          <cell r="B8">
            <v>755</v>
          </cell>
        </row>
        <row r="9">
          <cell r="A9">
            <v>2001</v>
          </cell>
          <cell r="B9">
            <v>745</v>
          </cell>
        </row>
        <row r="10">
          <cell r="A10">
            <v>2002</v>
          </cell>
          <cell r="B10">
            <v>735</v>
          </cell>
        </row>
        <row r="11">
          <cell r="A11">
            <v>2003</v>
          </cell>
          <cell r="B11">
            <v>765</v>
          </cell>
        </row>
        <row r="12">
          <cell r="A12">
            <v>2004</v>
          </cell>
          <cell r="B12">
            <v>825</v>
          </cell>
        </row>
        <row r="13">
          <cell r="A13">
            <v>2005</v>
          </cell>
          <cell r="B13">
            <v>875</v>
          </cell>
        </row>
        <row r="14">
          <cell r="A14">
            <v>2006</v>
          </cell>
          <cell r="B14">
            <v>905</v>
          </cell>
        </row>
        <row r="15">
          <cell r="A15">
            <v>2007</v>
          </cell>
          <cell r="B15">
            <v>905</v>
          </cell>
        </row>
      </sheetData>
      <sheetData sheetId="4" refreshError="1"/>
      <sheetData sheetId="5"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Gold"/>
      <sheetName val="Nickel"/>
      <sheetName val="Coal"/>
      <sheetName val="PGold"/>
      <sheetName val="PNickel"/>
      <sheetName val="PCoal"/>
    </sheetNames>
    <sheetDataSet>
      <sheetData sheetId="0"/>
      <sheetData sheetId="1">
        <row r="583">
          <cell r="B583">
            <v>1725.1</v>
          </cell>
          <cell r="C583">
            <v>1727.5</v>
          </cell>
          <cell r="D583">
            <v>1729.5</v>
          </cell>
          <cell r="E583">
            <v>1731.1</v>
          </cell>
          <cell r="F583">
            <v>1732.9</v>
          </cell>
          <cell r="G583">
            <v>1734.9</v>
          </cell>
          <cell r="H583">
            <v>1736.5</v>
          </cell>
          <cell r="I583">
            <v>1737.8</v>
          </cell>
          <cell r="J583">
            <v>1739.3</v>
          </cell>
          <cell r="K583">
            <v>1742.3</v>
          </cell>
          <cell r="L583">
            <v>1744.4</v>
          </cell>
          <cell r="M583">
            <v>1817.2</v>
          </cell>
          <cell r="N583">
            <v>1753.8</v>
          </cell>
          <cell r="O583">
            <v>1763.1</v>
          </cell>
          <cell r="P583">
            <v>1785</v>
          </cell>
          <cell r="Q583">
            <v>1806.5</v>
          </cell>
          <cell r="R583">
            <v>1827.7</v>
          </cell>
          <cell r="S583">
            <v>1849.2</v>
          </cell>
          <cell r="T583">
            <v>1859.2</v>
          </cell>
          <cell r="U583">
            <v>1869.2</v>
          </cell>
        </row>
      </sheetData>
      <sheetData sheetId="2">
        <row r="583">
          <cell r="B583">
            <v>16434</v>
          </cell>
          <cell r="C583">
            <v>16449.25</v>
          </cell>
          <cell r="D583">
            <v>16461.25</v>
          </cell>
          <cell r="E583">
            <v>16473.75</v>
          </cell>
          <cell r="F583">
            <v>16478.75</v>
          </cell>
          <cell r="G583">
            <v>16486</v>
          </cell>
          <cell r="H583">
            <v>16489.75</v>
          </cell>
          <cell r="I583">
            <v>16493.5</v>
          </cell>
          <cell r="J583">
            <v>16497.25</v>
          </cell>
          <cell r="K583">
            <v>16505.25</v>
          </cell>
          <cell r="L583">
            <v>16513.25</v>
          </cell>
          <cell r="M583">
            <v>16521.25</v>
          </cell>
          <cell r="N583">
            <v>16529.25</v>
          </cell>
          <cell r="O583">
            <v>16537.25</v>
          </cell>
          <cell r="P583">
            <v>16545.25</v>
          </cell>
          <cell r="Q583">
            <v>16562.25</v>
          </cell>
          <cell r="R583">
            <v>16579.25</v>
          </cell>
          <cell r="S583">
            <v>16596.25</v>
          </cell>
          <cell r="T583">
            <v>16613.25</v>
          </cell>
          <cell r="U583">
            <v>16630.25</v>
          </cell>
          <cell r="V583">
            <v>16647.25</v>
          </cell>
          <cell r="W583">
            <v>16658.25</v>
          </cell>
          <cell r="X583">
            <v>16669.25</v>
          </cell>
          <cell r="Y583">
            <v>16680.25</v>
          </cell>
          <cell r="Z583">
            <v>16691.25</v>
          </cell>
          <cell r="AA583">
            <v>16702.25</v>
          </cell>
          <cell r="AB583">
            <v>16713.25</v>
          </cell>
          <cell r="AC583">
            <v>16723.25</v>
          </cell>
          <cell r="AD583">
            <v>16733.25</v>
          </cell>
          <cell r="AE583">
            <v>16744.25</v>
          </cell>
          <cell r="AF583">
            <v>16755.25</v>
          </cell>
          <cell r="AG583">
            <v>16766.25</v>
          </cell>
          <cell r="AH583">
            <v>16777.25</v>
          </cell>
          <cell r="AI583">
            <v>16789.25</v>
          </cell>
          <cell r="AJ583">
            <v>16801.25</v>
          </cell>
          <cell r="AK583">
            <v>16813.25</v>
          </cell>
          <cell r="AL583">
            <v>16825.25</v>
          </cell>
          <cell r="AM583">
            <v>16837.25</v>
          </cell>
          <cell r="AN583">
            <v>16849.25</v>
          </cell>
          <cell r="AO583">
            <v>16861.25</v>
          </cell>
          <cell r="AP583">
            <v>16873.25</v>
          </cell>
          <cell r="AQ583">
            <v>16884.25</v>
          </cell>
          <cell r="AR583">
            <v>16895.25</v>
          </cell>
          <cell r="AS583">
            <v>16906.25</v>
          </cell>
          <cell r="AT583">
            <v>16917.25</v>
          </cell>
          <cell r="AU583">
            <v>16925.25</v>
          </cell>
          <cell r="AV583">
            <v>16933.25</v>
          </cell>
          <cell r="AW583">
            <v>16941.25</v>
          </cell>
          <cell r="AX583">
            <v>16949.25</v>
          </cell>
          <cell r="AY583">
            <v>16957.25</v>
          </cell>
          <cell r="AZ583">
            <v>16965.25</v>
          </cell>
          <cell r="BA583">
            <v>16973.25</v>
          </cell>
          <cell r="BB583">
            <v>16981.25</v>
          </cell>
          <cell r="BC583">
            <v>16990.25</v>
          </cell>
          <cell r="BD583">
            <v>16999.25</v>
          </cell>
          <cell r="BE583">
            <v>17008.25</v>
          </cell>
          <cell r="BF583">
            <v>17017.25</v>
          </cell>
        </row>
      </sheetData>
      <sheetData sheetId="3">
        <row r="583">
          <cell r="B583">
            <v>68.45</v>
          </cell>
          <cell r="C583">
            <v>69.900000000000006</v>
          </cell>
          <cell r="D583">
            <v>69.8</v>
          </cell>
          <cell r="E583">
            <v>70.099999999999994</v>
          </cell>
          <cell r="F583">
            <v>70.400000000000006</v>
          </cell>
          <cell r="G583">
            <v>70.7</v>
          </cell>
          <cell r="H583">
            <v>71.25</v>
          </cell>
          <cell r="I583">
            <v>71.8</v>
          </cell>
          <cell r="J583">
            <v>72.3</v>
          </cell>
          <cell r="K583">
            <v>72.5</v>
          </cell>
          <cell r="L583">
            <v>72.650000000000006</v>
          </cell>
          <cell r="M583">
            <v>72.849999999999994</v>
          </cell>
          <cell r="N583">
            <v>72.7</v>
          </cell>
          <cell r="O583">
            <v>72.55</v>
          </cell>
          <cell r="P583">
            <v>72.400000000000006</v>
          </cell>
          <cell r="Q583">
            <v>72.25</v>
          </cell>
          <cell r="R583">
            <v>72.05</v>
          </cell>
          <cell r="S583">
            <v>71.900000000000006</v>
          </cell>
          <cell r="T583">
            <v>71.75</v>
          </cell>
          <cell r="U583">
            <v>71.599999999999994</v>
          </cell>
          <cell r="V583">
            <v>71.5</v>
          </cell>
          <cell r="W583">
            <v>71.400000000000006</v>
          </cell>
          <cell r="X583">
            <v>71.3</v>
          </cell>
          <cell r="Y583">
            <v>71.25</v>
          </cell>
          <cell r="Z583">
            <v>71.150000000000006</v>
          </cell>
          <cell r="AA583">
            <v>71.05</v>
          </cell>
          <cell r="AB583">
            <v>71</v>
          </cell>
          <cell r="AC583">
            <v>70.900000000000006</v>
          </cell>
          <cell r="AD583">
            <v>70.900000000000006</v>
          </cell>
          <cell r="AE583">
            <v>70.849999999999994</v>
          </cell>
          <cell r="AF583">
            <v>70.849999999999994</v>
          </cell>
          <cell r="AG583">
            <v>70.8</v>
          </cell>
          <cell r="AH583">
            <v>70.8</v>
          </cell>
          <cell r="AI583">
            <v>70.8</v>
          </cell>
          <cell r="AJ583">
            <v>70.75</v>
          </cell>
          <cell r="AK583">
            <v>70.75</v>
          </cell>
          <cell r="AL583">
            <v>70.75</v>
          </cell>
          <cell r="AM583">
            <v>70.7</v>
          </cell>
          <cell r="AN583">
            <v>70.7</v>
          </cell>
          <cell r="AO583">
            <v>70.650000000000006</v>
          </cell>
          <cell r="AP583">
            <v>70.650000000000006</v>
          </cell>
          <cell r="AQ583">
            <v>70.650000000000006</v>
          </cell>
          <cell r="AR583">
            <v>70.599999999999994</v>
          </cell>
          <cell r="AS583">
            <v>70.599999999999994</v>
          </cell>
          <cell r="AT583">
            <v>70.599999999999994</v>
          </cell>
          <cell r="AU583">
            <v>70.55</v>
          </cell>
          <cell r="AV583">
            <v>70.55</v>
          </cell>
          <cell r="AW583">
            <v>70.5</v>
          </cell>
          <cell r="AX583">
            <v>70.5</v>
          </cell>
        </row>
      </sheetData>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Q"/>
      <sheetName val="M"/>
      <sheetName val="ROE"/>
      <sheetName val="Current"/>
      <sheetName val="Sheet2"/>
      <sheetName val="x Tasa Int "/>
      <sheetName val="EVOLUCION Y SITUACION"/>
      <sheetName val="Historico Probabilidad"/>
      <sheetName val="graf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s"/>
      <sheetName val="Tablas"/>
      <sheetName val="Resumen-Estadisticas"/>
      <sheetName val="Graficos"/>
    </sheetNames>
    <sheetDataSet>
      <sheetData sheetId="0"/>
      <sheetData sheetId="1">
        <row r="1">
          <cell r="IV1" t="str">
            <v>updated</v>
          </cell>
        </row>
      </sheetData>
      <sheetData sheetId="2"/>
      <sheetData sheetId="3"/>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 val="DATABANCARIA"/>
      <sheetName val="DA"/>
      <sheetName val="Q6"/>
      <sheetName val="Q7"/>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4">
          <cell r="B134" t="str">
            <v>24.- Grado de Dependencia de Spread de Tasas (10/12)</v>
          </cell>
        </row>
        <row r="136">
          <cell r="B136" t="str">
            <v>25.- Grado de Dependencia de la Brecha (11/12)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4">
          <cell r="B134" t="str">
            <v>24.- Grado de Dependencia de Spread de Tasas (10/12)</v>
          </cell>
        </row>
        <row r="136">
          <cell r="B136" t="str">
            <v>25.- Grado de Dependencia de la Brecha (11/12)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cn"/>
      <sheetName val="ROE"/>
      <sheetName val="Historico Probabilidad"/>
      <sheetName val="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Inputs(q)"/>
      <sheetName val="By Debtor"/>
      <sheetName val="SR 1"/>
      <sheetName val="SR 2"/>
      <sheetName val="FactSheet"/>
      <sheetName val="Debt"/>
      <sheetName val="Debt Dynamics"/>
      <sheetName val="IMF"/>
      <sheetName val="existing"/>
      <sheetName val="Financing Prg"/>
      <sheetName val="FinPrg-sum"/>
      <sheetName val="Fin tab"/>
      <sheetName val="Vencimientos I"/>
      <sheetName val="Vencimientos K"/>
      <sheetName val="Vencimientos sum"/>
      <sheetName val="A.1 bis"/>
      <sheetName val="A.4"/>
      <sheetName val="A.5"/>
      <sheetName val="A.6"/>
      <sheetName val="A.7"/>
      <sheetName val="A.8"/>
      <sheetName val="A.8 bis"/>
      <sheetName val="A.9"/>
      <sheetName val="A.10"/>
      <sheetName val="A.11"/>
      <sheetName val="A.12"/>
      <sheetName val="A.13"/>
      <sheetName val="A.21"/>
      <sheetName val="A.22"/>
    </sheetNames>
    <sheetDataSet>
      <sheetData sheetId="0" refreshError="1"/>
      <sheetData sheetId="1"/>
      <sheetData sheetId="2"/>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refreshError="1"/>
      <sheetData sheetId="28" refreshError="1"/>
      <sheetData sheetId="2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Ago-Dic"/>
      <sheetName val="Club x Agencia"/>
      <sheetName val="Paises Club"/>
      <sheetName val="Bzas.P"/>
      <sheetName val="Bza P ene-may real"/>
      <sheetName val="Cam Gob"/>
      <sheetName val="Codigos"/>
      <sheetName val="A.11"/>
    </sheetNames>
    <sheetDataSet>
      <sheetData sheetId="0" refreshError="1">
        <row r="2816">
          <cell r="H2816">
            <v>1000000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A70035D-FDD1-4F8A-90DD-B4C5A8AF5F1C}" name="Tabla13" displayName="Tabla13" ref="A4:C38" totalsRowShown="0" headerRowDxfId="1">
  <autoFilter ref="A4:C38" xr:uid="{5C088452-E849-42E4-8DF2-B550D4DAC580}"/>
  <tableColumns count="3">
    <tableColumn id="1" xr3:uid="{C237292D-1755-4624-8E44-B5E234F0267E}" name="País"/>
    <tableColumn id="2" xr3:uid="{95D886D3-6F84-4005-9F66-6B2802CD25CE}" name="Provincia "/>
    <tableColumn id="3" xr3:uid="{D7F6EF21-8D07-4BDB-952E-52CF07FBCC0E}" name="Montos" data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2392F-6F98-4967-8772-B2E1E08BC48B}">
  <dimension ref="A1:Q64"/>
  <sheetViews>
    <sheetView showGridLines="0" tabSelected="1" zoomScale="80" zoomScaleNormal="80" workbookViewId="0">
      <selection activeCell="V22" sqref="V22"/>
    </sheetView>
  </sheetViews>
  <sheetFormatPr baseColWidth="10" defaultColWidth="11.5703125" defaultRowHeight="15" x14ac:dyDescent="0.25"/>
  <cols>
    <col min="1" max="1" width="23.28515625" style="1" customWidth="1"/>
    <col min="2" max="2" width="11.5703125" style="1"/>
    <col min="3" max="3" width="40.85546875" style="1" bestFit="1" customWidth="1"/>
    <col min="4" max="4" width="21.5703125" style="1" customWidth="1"/>
    <col min="5" max="5" width="22.28515625" style="1" customWidth="1"/>
    <col min="6" max="6" width="18.140625" style="1" customWidth="1"/>
    <col min="7" max="7" width="14.28515625" style="1" bestFit="1" customWidth="1"/>
    <col min="8" max="8" width="14.5703125" style="1" bestFit="1" customWidth="1"/>
    <col min="9" max="9" width="0" style="1" hidden="1" customWidth="1"/>
    <col min="10" max="11" width="11.5703125" style="1" hidden="1" customWidth="1"/>
    <col min="12" max="13" width="0" style="1" hidden="1" customWidth="1"/>
    <col min="14" max="14" width="30.140625" style="1" hidden="1" customWidth="1"/>
    <col min="15" max="15" width="17.42578125" style="1" hidden="1" customWidth="1"/>
    <col min="16" max="16" width="0" style="1" hidden="1" customWidth="1"/>
    <col min="17" max="16384" width="11.5703125" style="1"/>
  </cols>
  <sheetData>
    <row r="1" spans="1:16" ht="14.45" customHeight="1" x14ac:dyDescent="0.25">
      <c r="C1" s="316"/>
      <c r="D1" s="316"/>
      <c r="E1" s="316"/>
      <c r="F1" s="316"/>
      <c r="G1" s="316"/>
      <c r="H1" s="316"/>
      <c r="I1" s="316"/>
      <c r="J1" s="316"/>
      <c r="K1" s="316"/>
    </row>
    <row r="2" spans="1:16" x14ac:dyDescent="0.25">
      <c r="C2" s="263"/>
      <c r="D2" s="263"/>
      <c r="E2" s="263"/>
      <c r="F2" s="263"/>
      <c r="G2" s="263"/>
      <c r="H2" s="263"/>
      <c r="I2" s="263"/>
      <c r="J2" s="263"/>
      <c r="K2" s="263"/>
    </row>
    <row r="3" spans="1:16" ht="19.899999999999999" customHeight="1" x14ac:dyDescent="0.25">
      <c r="A3" s="375" t="s">
        <v>0</v>
      </c>
      <c r="B3" s="375"/>
      <c r="C3" s="375"/>
      <c r="D3" s="375"/>
      <c r="E3" s="375"/>
      <c r="F3" s="375"/>
      <c r="G3" s="375"/>
      <c r="H3" s="375"/>
      <c r="I3" s="375"/>
      <c r="J3" s="375"/>
      <c r="K3" s="375"/>
      <c r="L3" s="317"/>
      <c r="M3" s="317"/>
      <c r="N3" s="317"/>
      <c r="O3" s="317"/>
      <c r="P3" s="317"/>
    </row>
    <row r="4" spans="1:16" ht="14.45" customHeight="1" x14ac:dyDescent="0.25">
      <c r="A4" s="375" t="s">
        <v>1</v>
      </c>
      <c r="B4" s="375"/>
      <c r="C4" s="375"/>
      <c r="D4" s="375"/>
      <c r="E4" s="375"/>
      <c r="F4" s="375"/>
      <c r="G4" s="375"/>
      <c r="H4" s="375"/>
      <c r="I4" s="375"/>
      <c r="J4" s="375"/>
      <c r="K4" s="375"/>
      <c r="L4" s="317"/>
      <c r="M4" s="317"/>
      <c r="N4" s="317"/>
      <c r="O4" s="317"/>
      <c r="P4" s="317"/>
    </row>
    <row r="5" spans="1:16" ht="33" customHeight="1" x14ac:dyDescent="0.25">
      <c r="A5" s="376" t="s">
        <v>2</v>
      </c>
      <c r="B5" s="376"/>
      <c r="C5" s="376"/>
      <c r="D5" s="376"/>
      <c r="E5" s="376"/>
      <c r="F5" s="376"/>
      <c r="G5" s="376"/>
      <c r="H5" s="376"/>
      <c r="I5" s="376"/>
      <c r="J5" s="376"/>
      <c r="K5" s="376"/>
      <c r="L5" s="319"/>
      <c r="M5" s="319"/>
      <c r="N5" s="319"/>
      <c r="O5" s="319"/>
      <c r="P5" s="319"/>
    </row>
    <row r="6" spans="1:16" ht="14.45" customHeight="1" x14ac:dyDescent="0.25">
      <c r="A6" s="318"/>
      <c r="B6" s="318"/>
      <c r="C6" s="318"/>
      <c r="D6" s="318"/>
      <c r="E6" s="318"/>
      <c r="F6" s="318"/>
      <c r="G6" s="318"/>
      <c r="H6" s="318"/>
      <c r="I6" s="318"/>
      <c r="J6" s="318"/>
      <c r="K6" s="318"/>
      <c r="L6" s="318"/>
      <c r="M6" s="318"/>
      <c r="N6" s="318"/>
      <c r="O6" s="318"/>
      <c r="P6" s="318"/>
    </row>
    <row r="8" spans="1:16" ht="15.75" thickBot="1" x14ac:dyDescent="0.3"/>
    <row r="9" spans="1:16" ht="24" thickBot="1" x14ac:dyDescent="0.4">
      <c r="A9" s="377" t="s">
        <v>1033</v>
      </c>
      <c r="B9" s="377"/>
      <c r="C9" s="377"/>
      <c r="D9" s="377"/>
      <c r="E9" s="377"/>
      <c r="F9" s="377"/>
      <c r="G9" s="377"/>
      <c r="H9" s="377"/>
      <c r="I9" s="377"/>
      <c r="J9" s="377"/>
      <c r="K9" s="320"/>
      <c r="L9" s="320"/>
      <c r="M9" s="320"/>
      <c r="N9" s="2" t="s">
        <v>3</v>
      </c>
      <c r="O9" s="321">
        <v>7447461.0319153201</v>
      </c>
      <c r="P9" s="320"/>
    </row>
    <row r="10" spans="1:16" ht="23.45" customHeight="1" x14ac:dyDescent="0.35">
      <c r="A10" s="378" t="s">
        <v>4</v>
      </c>
      <c r="B10" s="378"/>
      <c r="C10" s="378"/>
      <c r="D10" s="378"/>
      <c r="E10" s="378"/>
      <c r="F10" s="378"/>
      <c r="G10" s="378"/>
      <c r="H10" s="378"/>
      <c r="I10" s="378"/>
      <c r="J10" s="378"/>
      <c r="K10" s="322"/>
      <c r="L10" s="322"/>
      <c r="M10" s="322"/>
      <c r="N10" s="322"/>
      <c r="O10" s="322"/>
      <c r="P10" s="322"/>
    </row>
    <row r="11" spans="1:16" ht="14.45" customHeight="1" x14ac:dyDescent="0.35">
      <c r="A11" s="322"/>
      <c r="B11" s="322"/>
      <c r="C11" s="322"/>
      <c r="D11" s="322"/>
      <c r="E11" s="322"/>
      <c r="F11" s="322"/>
      <c r="G11" s="322"/>
      <c r="H11" s="322"/>
      <c r="I11" s="322"/>
      <c r="J11" s="322"/>
      <c r="K11" s="322"/>
      <c r="L11" s="322"/>
      <c r="M11" s="322"/>
      <c r="N11" s="322"/>
      <c r="O11" s="322"/>
      <c r="P11" s="322"/>
    </row>
    <row r="13" spans="1:16" ht="21" customHeight="1" x14ac:dyDescent="0.25">
      <c r="C13" s="379" t="s">
        <v>5</v>
      </c>
      <c r="D13" s="358" t="s">
        <v>6</v>
      </c>
      <c r="E13" s="359" t="s">
        <v>7</v>
      </c>
      <c r="F13" s="380" t="s">
        <v>8</v>
      </c>
      <c r="G13" s="382" t="s">
        <v>9</v>
      </c>
      <c r="H13" s="384" t="s">
        <v>10</v>
      </c>
    </row>
    <row r="14" spans="1:16" ht="15.75" thickBot="1" x14ac:dyDescent="0.3">
      <c r="C14" s="379"/>
      <c r="D14" s="358" t="s">
        <v>11</v>
      </c>
      <c r="E14" s="360" t="s">
        <v>12</v>
      </c>
      <c r="F14" s="381"/>
      <c r="G14" s="383"/>
      <c r="H14" s="384"/>
    </row>
    <row r="15" spans="1:16" x14ac:dyDescent="0.25">
      <c r="C15" s="379"/>
      <c r="D15" s="361">
        <v>1</v>
      </c>
      <c r="E15" s="361">
        <v>2</v>
      </c>
      <c r="F15" s="362">
        <v>3</v>
      </c>
      <c r="G15" s="362" t="s">
        <v>13</v>
      </c>
      <c r="H15" s="361" t="s">
        <v>14</v>
      </c>
    </row>
    <row r="16" spans="1:16" x14ac:dyDescent="0.25">
      <c r="C16" s="334" t="s">
        <v>15</v>
      </c>
      <c r="D16" s="335">
        <f>SUM(D17:D20)</f>
        <v>1187374.4024359998</v>
      </c>
      <c r="E16" s="335">
        <f>SUM(E17:E20)</f>
        <v>1227245.6424797305</v>
      </c>
      <c r="F16" s="336">
        <f>SUM(F17:F20)</f>
        <v>98749.188215600021</v>
      </c>
      <c r="G16" s="337">
        <f>IFERROR(F16/E16,"-")</f>
        <v>8.0464077278018104E-2</v>
      </c>
      <c r="H16" s="338">
        <f>F16/$O$9</f>
        <v>1.3259443425406409E-2</v>
      </c>
    </row>
    <row r="17" spans="3:11" x14ac:dyDescent="0.25">
      <c r="C17" s="339" t="s">
        <v>16</v>
      </c>
      <c r="D17" s="340">
        <v>1173750.340817</v>
      </c>
      <c r="E17" s="340">
        <v>1211979.8211256603</v>
      </c>
      <c r="F17" s="340">
        <v>98713.222716840028</v>
      </c>
      <c r="G17" s="324">
        <f>IFERROR(F17/E17,"-")</f>
        <v>8.1447909442219385E-2</v>
      </c>
      <c r="H17" s="341">
        <f>F17/$O$9</f>
        <v>1.325461419587357E-2</v>
      </c>
    </row>
    <row r="18" spans="3:11" x14ac:dyDescent="0.25">
      <c r="C18" s="342" t="s">
        <v>17</v>
      </c>
      <c r="D18" s="340">
        <v>793.93865800000003</v>
      </c>
      <c r="E18" s="340">
        <v>1318.5978231999998</v>
      </c>
      <c r="F18" s="343">
        <v>34.791242590000003</v>
      </c>
      <c r="G18" s="324">
        <f t="shared" ref="G18:G23" si="0">IFERROR(F18/E18,"-")</f>
        <v>2.6385029595732166E-2</v>
      </c>
      <c r="H18" s="341">
        <f t="shared" ref="H18:H34" si="1">F18/$O$9</f>
        <v>4.6715575201945672E-6</v>
      </c>
    </row>
    <row r="19" spans="3:11" x14ac:dyDescent="0.25">
      <c r="C19" s="339" t="s">
        <v>18</v>
      </c>
      <c r="D19" s="340">
        <v>11875.275</v>
      </c>
      <c r="E19" s="340">
        <v>12870.535561500001</v>
      </c>
      <c r="F19" s="343">
        <v>0</v>
      </c>
      <c r="G19" s="324">
        <f t="shared" si="0"/>
        <v>0</v>
      </c>
      <c r="H19" s="341">
        <f t="shared" si="1"/>
        <v>0</v>
      </c>
    </row>
    <row r="20" spans="3:11" x14ac:dyDescent="0.25">
      <c r="C20" s="342" t="s">
        <v>19</v>
      </c>
      <c r="D20" s="340">
        <v>954.84796100000005</v>
      </c>
      <c r="E20" s="340">
        <v>1076.68796937</v>
      </c>
      <c r="F20" s="343">
        <v>1.1742561699999998</v>
      </c>
      <c r="G20" s="324">
        <f t="shared" si="0"/>
        <v>1.0906188268148753E-3</v>
      </c>
      <c r="H20" s="341">
        <f t="shared" si="1"/>
        <v>1.576720126453629E-7</v>
      </c>
    </row>
    <row r="21" spans="3:11" x14ac:dyDescent="0.25">
      <c r="C21" s="334" t="s">
        <v>20</v>
      </c>
      <c r="D21" s="335">
        <f>D22+D24</f>
        <v>1418686.51495</v>
      </c>
      <c r="E21" s="335">
        <f>E22+E24</f>
        <v>1461241.06716075</v>
      </c>
      <c r="F21" s="336">
        <f>F22+F24</f>
        <v>140971.4492559699</v>
      </c>
      <c r="G21" s="337">
        <f>IFERROR(F21/E21,"-")</f>
        <v>9.6473780010770616E-2</v>
      </c>
      <c r="H21" s="338">
        <f t="shared" si="1"/>
        <v>1.892879313525125E-2</v>
      </c>
    </row>
    <row r="22" spans="3:11" x14ac:dyDescent="0.25">
      <c r="C22" s="339" t="s">
        <v>21</v>
      </c>
      <c r="D22" s="340">
        <v>1217765.8743179999</v>
      </c>
      <c r="E22" s="340">
        <v>1257618.5197752703</v>
      </c>
      <c r="F22" s="340">
        <v>129788.3940080199</v>
      </c>
      <c r="G22" s="324">
        <f>IFERROR(F22/E22,"-")</f>
        <v>0.10320171973231787</v>
      </c>
      <c r="H22" s="341">
        <f t="shared" si="1"/>
        <v>1.7427200149396582E-2</v>
      </c>
    </row>
    <row r="23" spans="3:11" x14ac:dyDescent="0.25">
      <c r="C23" s="342" t="s">
        <v>22</v>
      </c>
      <c r="D23" s="340">
        <v>263816.79430499999</v>
      </c>
      <c r="E23" s="340">
        <v>263892.10815400002</v>
      </c>
      <c r="F23" s="340">
        <v>27694.901781510001</v>
      </c>
      <c r="G23" s="324">
        <f t="shared" si="0"/>
        <v>0.10494782119572911</v>
      </c>
      <c r="H23" s="341">
        <f t="shared" si="1"/>
        <v>3.7187038190366326E-3</v>
      </c>
    </row>
    <row r="24" spans="3:11" x14ac:dyDescent="0.25">
      <c r="C24" s="339" t="s">
        <v>23</v>
      </c>
      <c r="D24" s="340">
        <v>200920.640632</v>
      </c>
      <c r="E24" s="340">
        <v>203622.5473854797</v>
      </c>
      <c r="F24" s="340">
        <v>11183.055247949997</v>
      </c>
      <c r="G24" s="324">
        <f>IFERROR(F24/E24,"-")</f>
        <v>5.4920515392527985E-2</v>
      </c>
      <c r="H24" s="341">
        <f t="shared" si="1"/>
        <v>1.5015929858546659E-3</v>
      </c>
    </row>
    <row r="25" spans="3:11" x14ac:dyDescent="0.25">
      <c r="C25" s="363" t="s">
        <v>24</v>
      </c>
      <c r="D25" s="363"/>
      <c r="E25" s="363"/>
      <c r="F25" s="364"/>
      <c r="G25" s="364"/>
      <c r="H25" s="364"/>
    </row>
    <row r="26" spans="3:11" ht="15.75" thickBot="1" x14ac:dyDescent="0.3">
      <c r="C26" s="344" t="s">
        <v>25</v>
      </c>
      <c r="D26" s="345">
        <f>(D17+D18)-D22</f>
        <v>-43221.594842999941</v>
      </c>
      <c r="E26" s="345">
        <f>(E17+E18)-E22</f>
        <v>-44320.100826409878</v>
      </c>
      <c r="F26" s="346">
        <f>(F17+F18)-F22</f>
        <v>-31040.380048589868</v>
      </c>
      <c r="G26" s="324">
        <f>IFERROR(F26/E26,"-")</f>
        <v>0.70036799262183169</v>
      </c>
      <c r="H26" s="324">
        <f t="shared" si="1"/>
        <v>-4.1679143960028182E-3</v>
      </c>
    </row>
    <row r="27" spans="3:11" x14ac:dyDescent="0.25">
      <c r="C27" s="344" t="s">
        <v>26</v>
      </c>
      <c r="D27" s="345">
        <f>(D19+D20)-D24</f>
        <v>-188090.51767100001</v>
      </c>
      <c r="E27" s="345">
        <f>(E19+E20)-E24</f>
        <v>-189675.32385460971</v>
      </c>
      <c r="F27" s="346">
        <f>(F19+F20)-F24</f>
        <v>-11181.880991779997</v>
      </c>
      <c r="G27" s="324">
        <f>IFERROR(F27/E27,"-")</f>
        <v>5.89527449566985E-2</v>
      </c>
      <c r="H27" s="324">
        <f t="shared" si="1"/>
        <v>-1.5014353138420207E-3</v>
      </c>
      <c r="J27" s="325">
        <v>2023</v>
      </c>
      <c r="K27" s="326"/>
    </row>
    <row r="28" spans="3:11" x14ac:dyDescent="0.25">
      <c r="C28" s="344" t="s">
        <v>27</v>
      </c>
      <c r="D28" s="345">
        <f>(D16-(D21-D23))</f>
        <v>32504.681790999835</v>
      </c>
      <c r="E28" s="345">
        <f>(E16-(E21-E23))</f>
        <v>29896.683472980512</v>
      </c>
      <c r="F28" s="346">
        <f>(F16-(F21-F23))</f>
        <v>-14527.359258859869</v>
      </c>
      <c r="G28" s="324">
        <f t="shared" ref="G28:G29" si="2">IFERROR(F28/E28,"-")</f>
        <v>-0.48591875657342209</v>
      </c>
      <c r="H28" s="324">
        <f t="shared" si="1"/>
        <v>-1.9506458908082071E-3</v>
      </c>
      <c r="J28" s="327">
        <v>-15836.085084329941</v>
      </c>
      <c r="K28" s="328">
        <f>F28-J28</f>
        <v>1308.7258254700719</v>
      </c>
    </row>
    <row r="29" spans="3:11" ht="15.75" thickBot="1" x14ac:dyDescent="0.3">
      <c r="C29" s="344" t="s">
        <v>28</v>
      </c>
      <c r="D29" s="345">
        <f>D16-D21</f>
        <v>-231312.11251400015</v>
      </c>
      <c r="E29" s="345">
        <f>E16-E21</f>
        <v>-233995.4246810195</v>
      </c>
      <c r="F29" s="346">
        <f>F16-F21</f>
        <v>-42222.261040369878</v>
      </c>
      <c r="G29" s="324">
        <f t="shared" si="2"/>
        <v>0.18044054108291602</v>
      </c>
      <c r="H29" s="324">
        <f t="shared" si="1"/>
        <v>-5.6693497098448406E-3</v>
      </c>
      <c r="J29" s="329">
        <v>-35949.17728006994</v>
      </c>
      <c r="K29" s="330">
        <f>F29-J29</f>
        <v>-6273.0837602999381</v>
      </c>
    </row>
    <row r="30" spans="3:11" x14ac:dyDescent="0.25">
      <c r="C30" s="363" t="s">
        <v>29</v>
      </c>
      <c r="D30" s="365">
        <f>D32-D34</f>
        <v>231312.11251400004</v>
      </c>
      <c r="E30" s="365">
        <f>E32-E34</f>
        <v>234494.95079691999</v>
      </c>
      <c r="F30" s="365">
        <f>F32-F34</f>
        <v>22283.92763849</v>
      </c>
      <c r="G30" s="366">
        <f>IFERROR(F30/E30,"-")</f>
        <v>9.5029456125853146E-2</v>
      </c>
      <c r="H30" s="366">
        <f t="shared" si="1"/>
        <v>2.992150954935453E-3</v>
      </c>
      <c r="I30" s="323"/>
    </row>
    <row r="31" spans="3:11" x14ac:dyDescent="0.25">
      <c r="C31" s="510"/>
      <c r="D31" s="510"/>
      <c r="E31" s="511"/>
      <c r="F31" s="511"/>
      <c r="G31" s="512"/>
      <c r="H31" s="512"/>
    </row>
    <row r="32" spans="3:11" x14ac:dyDescent="0.25">
      <c r="C32" s="347" t="s">
        <v>30</v>
      </c>
      <c r="D32" s="348">
        <v>344980.21211800002</v>
      </c>
      <c r="E32" s="348">
        <v>348163.05040091998</v>
      </c>
      <c r="F32" s="348">
        <v>28842.082494130002</v>
      </c>
      <c r="G32" s="337">
        <f>IFERROR(F32/E32,"-")</f>
        <v>8.2840733561236599E-2</v>
      </c>
      <c r="H32" s="337">
        <f t="shared" si="1"/>
        <v>3.8727403031087043E-3</v>
      </c>
    </row>
    <row r="33" spans="3:17" x14ac:dyDescent="0.25">
      <c r="C33" s="513"/>
      <c r="D33" s="514"/>
      <c r="E33" s="514"/>
      <c r="F33" s="515"/>
      <c r="G33" s="516"/>
      <c r="H33" s="516"/>
    </row>
    <row r="34" spans="3:17" x14ac:dyDescent="0.25">
      <c r="C34" s="347" t="s">
        <v>31</v>
      </c>
      <c r="D34" s="348">
        <v>113668.099604</v>
      </c>
      <c r="E34" s="348">
        <v>113668.099604</v>
      </c>
      <c r="F34" s="348">
        <v>6558.1548556399994</v>
      </c>
      <c r="G34" s="337">
        <f>IFERROR(F34/E34,"-")</f>
        <v>5.7695649689644468E-2</v>
      </c>
      <c r="H34" s="337">
        <f t="shared" si="1"/>
        <v>8.8058934817325106E-4</v>
      </c>
      <c r="Q34" s="517"/>
    </row>
    <row r="35" spans="3:17" x14ac:dyDescent="0.25">
      <c r="C35" s="349"/>
      <c r="D35" s="350"/>
      <c r="E35" s="350"/>
      <c r="F35" s="351"/>
      <c r="G35" s="331"/>
      <c r="H35" s="331"/>
      <c r="I35" s="3"/>
    </row>
    <row r="36" spans="3:17" x14ac:dyDescent="0.25">
      <c r="C36" s="332" t="s">
        <v>32</v>
      </c>
    </row>
    <row r="37" spans="3:17" x14ac:dyDescent="0.25">
      <c r="C37" s="333" t="s">
        <v>1029</v>
      </c>
    </row>
    <row r="38" spans="3:17" ht="31.5" customHeight="1" x14ac:dyDescent="0.25">
      <c r="C38" s="374" t="s">
        <v>33</v>
      </c>
      <c r="D38" s="374"/>
      <c r="E38" s="374"/>
      <c r="F38" s="374"/>
      <c r="G38" s="374"/>
      <c r="H38" s="374"/>
    </row>
    <row r="39" spans="3:17" ht="54.75" customHeight="1" x14ac:dyDescent="0.25">
      <c r="C39" s="374" t="s">
        <v>1030</v>
      </c>
      <c r="D39" s="374"/>
      <c r="E39" s="374"/>
      <c r="F39" s="374"/>
      <c r="G39" s="374"/>
      <c r="H39" s="374"/>
    </row>
    <row r="40" spans="3:17" ht="15.75" x14ac:dyDescent="0.25">
      <c r="C40" s="150" t="s">
        <v>148</v>
      </c>
    </row>
    <row r="44" spans="3:17" s="316" customFormat="1" x14ac:dyDescent="0.25"/>
    <row r="45" spans="3:17" s="316" customFormat="1" x14ac:dyDescent="0.25"/>
    <row r="47" spans="3:17" x14ac:dyDescent="0.25">
      <c r="N47" s="7"/>
      <c r="O47" s="7"/>
    </row>
    <row r="52" s="316" customFormat="1" x14ac:dyDescent="0.25"/>
    <row r="53" s="316" customFormat="1" x14ac:dyDescent="0.25"/>
    <row r="54" s="316" customFormat="1" x14ac:dyDescent="0.25"/>
    <row r="55" s="316" customFormat="1" x14ac:dyDescent="0.25"/>
    <row r="56" s="316" customFormat="1" x14ac:dyDescent="0.25"/>
    <row r="57" s="316" customFormat="1" x14ac:dyDescent="0.25"/>
    <row r="58" s="316" customFormat="1" x14ac:dyDescent="0.25"/>
    <row r="59" s="316" customFormat="1" x14ac:dyDescent="0.25"/>
    <row r="60" s="316" customFormat="1" x14ac:dyDescent="0.25"/>
    <row r="61" s="316" customFormat="1" x14ac:dyDescent="0.25"/>
    <row r="62" s="316" customFormat="1" x14ac:dyDescent="0.25"/>
    <row r="63" s="316" customFormat="1" x14ac:dyDescent="0.25"/>
    <row r="64" s="316" customFormat="1" x14ac:dyDescent="0.25"/>
  </sheetData>
  <mergeCells count="11">
    <mergeCell ref="C39:H39"/>
    <mergeCell ref="C38:H38"/>
    <mergeCell ref="A3:K3"/>
    <mergeCell ref="A4:K4"/>
    <mergeCell ref="A5:K5"/>
    <mergeCell ref="A9:J9"/>
    <mergeCell ref="A10:J10"/>
    <mergeCell ref="C13:C15"/>
    <mergeCell ref="F13:F14"/>
    <mergeCell ref="G13:G14"/>
    <mergeCell ref="H13:H1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BCEC2-7415-415F-BE79-0A1E07C9CC22}">
  <dimension ref="B2:I267"/>
  <sheetViews>
    <sheetView showGridLines="0" zoomScale="70" zoomScaleNormal="70" workbookViewId="0">
      <selection activeCell="G27" sqref="G27"/>
    </sheetView>
  </sheetViews>
  <sheetFormatPr baseColWidth="10" defaultColWidth="11.42578125" defaultRowHeight="15" x14ac:dyDescent="0.25"/>
  <cols>
    <col min="1" max="1" width="11.42578125" style="8"/>
    <col min="2" max="2" width="139.28515625" style="8" customWidth="1"/>
    <col min="3" max="5" width="29.42578125" style="8" customWidth="1"/>
    <col min="6" max="6" width="21.85546875" style="8" bestFit="1" customWidth="1"/>
    <col min="7" max="7" width="38.5703125" style="8" customWidth="1"/>
    <col min="8" max="8" width="23.7109375" style="8" bestFit="1" customWidth="1"/>
    <col min="9" max="9" width="15.7109375" style="8" bestFit="1" customWidth="1"/>
    <col min="10" max="16384" width="11.42578125" style="8"/>
  </cols>
  <sheetData>
    <row r="2" spans="2:9" ht="13.9" customHeight="1" x14ac:dyDescent="0.25">
      <c r="B2" s="460" t="s">
        <v>0</v>
      </c>
      <c r="C2" s="460"/>
      <c r="D2" s="460"/>
      <c r="E2" s="460"/>
    </row>
    <row r="3" spans="2:9" ht="13.9" customHeight="1" x14ac:dyDescent="0.25">
      <c r="B3" s="460" t="s">
        <v>1</v>
      </c>
      <c r="C3" s="460"/>
      <c r="D3" s="460"/>
      <c r="E3" s="460"/>
    </row>
    <row r="4" spans="2:9" ht="13.9" customHeight="1" x14ac:dyDescent="0.25">
      <c r="B4" s="461" t="s">
        <v>2</v>
      </c>
      <c r="C4" s="461"/>
      <c r="D4" s="461"/>
      <c r="E4" s="461"/>
    </row>
    <row r="5" spans="2:9" ht="15.75" x14ac:dyDescent="0.25">
      <c r="B5" s="9"/>
      <c r="C5" s="9"/>
      <c r="D5" s="9"/>
      <c r="E5" s="9"/>
    </row>
    <row r="6" spans="2:9" ht="15.75" x14ac:dyDescent="0.25">
      <c r="B6" s="9"/>
      <c r="C6" s="9"/>
      <c r="D6" s="9"/>
      <c r="E6" s="9"/>
      <c r="G6" s="10"/>
      <c r="H6" s="10"/>
    </row>
    <row r="7" spans="2:9" ht="15.75" x14ac:dyDescent="0.25">
      <c r="B7" s="462" t="s">
        <v>35</v>
      </c>
      <c r="C7" s="462"/>
      <c r="D7" s="462"/>
      <c r="E7" s="462"/>
      <c r="G7" s="10"/>
      <c r="H7" s="10"/>
    </row>
    <row r="8" spans="2:9" ht="16.5" thickBot="1" x14ac:dyDescent="0.3">
      <c r="B8" s="463" t="s">
        <v>4</v>
      </c>
      <c r="C8" s="463"/>
      <c r="D8" s="463"/>
      <c r="E8" s="463"/>
      <c r="G8" s="11"/>
      <c r="H8" s="11"/>
    </row>
    <row r="9" spans="2:9" ht="15.75" thickBot="1" x14ac:dyDescent="0.3">
      <c r="B9" s="12"/>
      <c r="C9" s="12"/>
      <c r="D9" s="12"/>
      <c r="E9" s="12"/>
      <c r="G9" s="11"/>
      <c r="H9" s="11"/>
    </row>
    <row r="10" spans="2:9" ht="21.6" customHeight="1" thickBot="1" x14ac:dyDescent="0.3">
      <c r="B10" s="410" t="s">
        <v>36</v>
      </c>
      <c r="C10" s="413">
        <v>2024</v>
      </c>
      <c r="D10" s="414"/>
      <c r="E10" s="414"/>
    </row>
    <row r="11" spans="2:9" ht="21.6" customHeight="1" x14ac:dyDescent="0.25">
      <c r="B11" s="411"/>
      <c r="C11" s="405" t="s">
        <v>37</v>
      </c>
      <c r="D11" s="405" t="s">
        <v>38</v>
      </c>
      <c r="E11" s="405" t="s">
        <v>39</v>
      </c>
    </row>
    <row r="12" spans="2:9" ht="15" customHeight="1" x14ac:dyDescent="0.25">
      <c r="B12" s="411"/>
      <c r="C12" s="420"/>
      <c r="D12" s="420"/>
      <c r="E12" s="420"/>
      <c r="G12" s="13"/>
      <c r="I12" s="14"/>
    </row>
    <row r="13" spans="2:9" ht="15" customHeight="1" thickBot="1" x14ac:dyDescent="0.3">
      <c r="B13" s="411"/>
      <c r="C13" s="406"/>
      <c r="D13" s="406"/>
      <c r="E13" s="406"/>
      <c r="G13" s="13"/>
      <c r="H13" s="15"/>
    </row>
    <row r="14" spans="2:9" ht="21" thickBot="1" x14ac:dyDescent="0.3">
      <c r="B14" s="412"/>
      <c r="C14" s="16">
        <v>1</v>
      </c>
      <c r="D14" s="16">
        <v>2</v>
      </c>
      <c r="E14" s="16">
        <v>3</v>
      </c>
      <c r="F14" s="17"/>
      <c r="G14" s="13"/>
    </row>
    <row r="15" spans="2:9" ht="20.25" x14ac:dyDescent="0.25">
      <c r="B15" s="18" t="s">
        <v>40</v>
      </c>
      <c r="C15" s="19">
        <f>C16+C18</f>
        <v>948964321</v>
      </c>
      <c r="D15" s="19">
        <f t="shared" ref="D15:E15" si="0">D16+D18</f>
        <v>836182309.63</v>
      </c>
      <c r="E15" s="19">
        <f t="shared" si="0"/>
        <v>648521513.83999956</v>
      </c>
      <c r="F15" s="20"/>
      <c r="G15" s="21"/>
      <c r="H15" s="15"/>
    </row>
    <row r="16" spans="2:9" ht="20.25" x14ac:dyDescent="0.25">
      <c r="B16" s="22" t="s">
        <v>41</v>
      </c>
      <c r="C16" s="23">
        <f>C17</f>
        <v>874885153</v>
      </c>
      <c r="D16" s="23">
        <f t="shared" ref="D16:E16" si="1">D17</f>
        <v>762103141.63</v>
      </c>
      <c r="E16" s="23">
        <f t="shared" si="1"/>
        <v>584827718.83999956</v>
      </c>
      <c r="F16" s="20"/>
      <c r="G16" s="13"/>
    </row>
    <row r="17" spans="2:8" ht="49.9" customHeight="1" x14ac:dyDescent="0.25">
      <c r="B17" s="24" t="s">
        <v>42</v>
      </c>
      <c r="C17" s="25">
        <v>874885153</v>
      </c>
      <c r="D17" s="25">
        <v>762103141.63</v>
      </c>
      <c r="E17" s="25">
        <v>584827718.83999956</v>
      </c>
      <c r="F17"/>
      <c r="G17" s="13"/>
    </row>
    <row r="18" spans="2:8" ht="20.25" x14ac:dyDescent="0.25">
      <c r="B18" s="22" t="s">
        <v>43</v>
      </c>
      <c r="C18" s="23">
        <f xml:space="preserve"> C19</f>
        <v>74079168</v>
      </c>
      <c r="D18" s="23">
        <f t="shared" ref="D18:E18" si="2" xml:space="preserve"> D19</f>
        <v>74079168</v>
      </c>
      <c r="E18" s="23">
        <f t="shared" si="2"/>
        <v>63693795</v>
      </c>
      <c r="F18"/>
      <c r="G18" s="13"/>
    </row>
    <row r="19" spans="2:8" ht="48" customHeight="1" thickBot="1" x14ac:dyDescent="0.3">
      <c r="B19" s="26" t="s">
        <v>44</v>
      </c>
      <c r="C19" s="27">
        <v>74079168</v>
      </c>
      <c r="D19" s="27">
        <v>74079168</v>
      </c>
      <c r="E19" s="27">
        <v>63693795</v>
      </c>
      <c r="F19"/>
      <c r="G19" s="21"/>
    </row>
    <row r="20" spans="2:8" ht="26.25" customHeight="1" x14ac:dyDescent="0.25">
      <c r="B20" s="18" t="s">
        <v>45</v>
      </c>
      <c r="C20" s="19">
        <f>C21</f>
        <v>242128044</v>
      </c>
      <c r="D20" s="19">
        <f t="shared" ref="D20:E21" si="3">D21</f>
        <v>297333257.12</v>
      </c>
      <c r="E20" s="19">
        <f t="shared" si="3"/>
        <v>215577556.95999995</v>
      </c>
      <c r="F20" s="20"/>
      <c r="G20" s="21"/>
    </row>
    <row r="21" spans="2:8" ht="39.75" customHeight="1" x14ac:dyDescent="0.25">
      <c r="B21" s="28" t="s">
        <v>46</v>
      </c>
      <c r="C21" s="29">
        <f>C22</f>
        <v>242128044</v>
      </c>
      <c r="D21" s="29">
        <f t="shared" si="3"/>
        <v>297333257.12</v>
      </c>
      <c r="E21" s="29">
        <f t="shared" si="3"/>
        <v>215577556.95999995</v>
      </c>
      <c r="F21"/>
      <c r="G21" s="30"/>
    </row>
    <row r="22" spans="2:8" ht="39" customHeight="1" thickBot="1" x14ac:dyDescent="0.3">
      <c r="B22" s="31" t="s">
        <v>47</v>
      </c>
      <c r="C22" s="27">
        <v>242128044</v>
      </c>
      <c r="D22" s="27">
        <v>297333257.12</v>
      </c>
      <c r="E22" s="25">
        <v>215577556.95999995</v>
      </c>
      <c r="F22"/>
      <c r="G22" s="21"/>
    </row>
    <row r="23" spans="2:8" ht="20.25" x14ac:dyDescent="0.25">
      <c r="B23" s="18" t="s">
        <v>48</v>
      </c>
      <c r="C23" s="19">
        <f>C24+C26+C28</f>
        <v>2730851345</v>
      </c>
      <c r="D23" s="19">
        <f>D24+D26+D28</f>
        <v>2862147585.96</v>
      </c>
      <c r="E23" s="19">
        <f t="shared" ref="E23" si="4">E24+E26+E28</f>
        <v>2384955982.4799995</v>
      </c>
      <c r="F23" s="20"/>
      <c r="G23" s="21"/>
      <c r="H23" s="21"/>
    </row>
    <row r="24" spans="2:8" ht="20.25" x14ac:dyDescent="0.25">
      <c r="B24" s="22" t="s">
        <v>49</v>
      </c>
      <c r="C24" s="23">
        <f>C25</f>
        <v>30270000</v>
      </c>
      <c r="D24" s="23">
        <f t="shared" ref="D24:E24" si="5">D25</f>
        <v>58481150.019999996</v>
      </c>
      <c r="E24" s="23">
        <f t="shared" si="5"/>
        <v>40717313.859999992</v>
      </c>
      <c r="F24"/>
      <c r="G24" s="21"/>
      <c r="H24" s="32"/>
    </row>
    <row r="25" spans="2:8" ht="47.25" customHeight="1" x14ac:dyDescent="0.25">
      <c r="B25" s="33" t="s">
        <v>50</v>
      </c>
      <c r="C25" s="25">
        <v>30270000</v>
      </c>
      <c r="D25" s="25">
        <v>58481150.019999996</v>
      </c>
      <c r="E25" s="25">
        <v>40717313.859999992</v>
      </c>
      <c r="F25"/>
      <c r="G25" s="21"/>
    </row>
    <row r="26" spans="2:8" ht="20.25" x14ac:dyDescent="0.25">
      <c r="B26" s="34" t="s">
        <v>51</v>
      </c>
      <c r="C26" s="23">
        <f xml:space="preserve"> C27</f>
        <v>1656805929</v>
      </c>
      <c r="D26" s="23">
        <f t="shared" ref="D26:E26" si="6" xml:space="preserve"> D27</f>
        <v>1690114995</v>
      </c>
      <c r="E26" s="23">
        <f t="shared" si="6"/>
        <v>1615595519.0199997</v>
      </c>
      <c r="F26"/>
      <c r="G26" s="21"/>
    </row>
    <row r="27" spans="2:8" ht="28.5" customHeight="1" x14ac:dyDescent="0.25">
      <c r="B27" s="35" t="s">
        <v>52</v>
      </c>
      <c r="C27" s="25">
        <v>1656805929</v>
      </c>
      <c r="D27" s="25">
        <v>1690114995</v>
      </c>
      <c r="E27" s="25">
        <v>1615595519.0199997</v>
      </c>
      <c r="F27"/>
      <c r="G27" s="21"/>
    </row>
    <row r="28" spans="2:8" ht="20.25" x14ac:dyDescent="0.25">
      <c r="B28" s="22" t="s">
        <v>53</v>
      </c>
      <c r="C28" s="36">
        <f>C29+C30+C31+C32</f>
        <v>1043775416</v>
      </c>
      <c r="D28" s="36">
        <f t="shared" ref="D28:E28" si="7">D29+D30+D31+D32</f>
        <v>1113551440.9400001</v>
      </c>
      <c r="E28" s="36">
        <f t="shared" si="7"/>
        <v>728643149.60000002</v>
      </c>
      <c r="F28"/>
      <c r="G28" s="21"/>
    </row>
    <row r="29" spans="2:8" ht="30.6" customHeight="1" x14ac:dyDescent="0.25">
      <c r="B29" s="35" t="s">
        <v>54</v>
      </c>
      <c r="C29" s="37">
        <v>146325088</v>
      </c>
      <c r="D29" s="37">
        <v>181007844.52000001</v>
      </c>
      <c r="E29" s="37">
        <v>121065300.98000002</v>
      </c>
      <c r="F29"/>
      <c r="G29" s="21"/>
    </row>
    <row r="30" spans="2:8" ht="55.15" customHeight="1" x14ac:dyDescent="0.25">
      <c r="B30" s="35" t="s">
        <v>55</v>
      </c>
      <c r="C30" s="38">
        <v>310000000</v>
      </c>
      <c r="D30" s="38">
        <v>125000000</v>
      </c>
      <c r="E30" s="25">
        <v>55182265.700000003</v>
      </c>
      <c r="F30" s="39"/>
      <c r="G30" s="21"/>
    </row>
    <row r="31" spans="2:8" ht="26.45" customHeight="1" x14ac:dyDescent="0.25">
      <c r="B31" s="31" t="s">
        <v>56</v>
      </c>
      <c r="C31" s="38">
        <v>195103174</v>
      </c>
      <c r="D31" s="38">
        <v>205062326.62</v>
      </c>
      <c r="E31" s="25">
        <v>120269871.61000001</v>
      </c>
      <c r="F31" s="39"/>
      <c r="G31" s="13"/>
      <c r="H31" s="13"/>
    </row>
    <row r="32" spans="2:8" ht="50.45" customHeight="1" x14ac:dyDescent="0.25">
      <c r="B32" s="33" t="s">
        <v>57</v>
      </c>
      <c r="C32" s="38">
        <v>392347154</v>
      </c>
      <c r="D32" s="38">
        <v>602481269.79999995</v>
      </c>
      <c r="E32" s="38">
        <v>432125711.31</v>
      </c>
      <c r="F32" s="39"/>
      <c r="G32" s="30"/>
      <c r="H32" s="13"/>
    </row>
    <row r="33" spans="2:9" ht="21" thickBot="1" x14ac:dyDescent="0.3">
      <c r="B33" s="40" t="s">
        <v>58</v>
      </c>
      <c r="C33" s="41">
        <f>C15+C20+C23</f>
        <v>3921943710</v>
      </c>
      <c r="D33" s="41">
        <f t="shared" ref="D33" si="8">D15+D20+D23</f>
        <v>3995663152.71</v>
      </c>
      <c r="E33" s="41">
        <f>E15+E20+E23</f>
        <v>3249055053.2799988</v>
      </c>
    </row>
    <row r="34" spans="2:9" x14ac:dyDescent="0.25">
      <c r="B34" s="42"/>
      <c r="C34" s="43"/>
      <c r="D34" s="43"/>
      <c r="E34" s="43">
        <v>26127203.299999997</v>
      </c>
      <c r="F34" s="44"/>
    </row>
    <row r="35" spans="2:9" ht="15.75" x14ac:dyDescent="0.25">
      <c r="B35" s="45" t="s">
        <v>59</v>
      </c>
      <c r="C35" s="46"/>
      <c r="D35" s="46"/>
      <c r="E35" s="46"/>
      <c r="F35" s="46"/>
      <c r="G35" s="46"/>
      <c r="H35" s="46"/>
      <c r="I35" s="46"/>
    </row>
    <row r="36" spans="2:9" ht="15.75" x14ac:dyDescent="0.25">
      <c r="B36" s="9" t="s">
        <v>615</v>
      </c>
    </row>
    <row r="37" spans="2:9" ht="35.25" customHeight="1" x14ac:dyDescent="0.25">
      <c r="B37" s="390" t="s">
        <v>1031</v>
      </c>
      <c r="C37" s="390"/>
      <c r="D37" s="390"/>
      <c r="E37" s="390"/>
      <c r="F37" s="372"/>
      <c r="G37" s="372"/>
    </row>
    <row r="38" spans="2:9" ht="15.75" x14ac:dyDescent="0.25">
      <c r="B38" s="47" t="s">
        <v>60</v>
      </c>
    </row>
    <row r="44" spans="2:9" x14ac:dyDescent="0.25">
      <c r="H44" s="13"/>
    </row>
    <row r="267" spans="2:2" x14ac:dyDescent="0.25">
      <c r="B267" s="8" t="s">
        <v>61</v>
      </c>
    </row>
  </sheetData>
  <mergeCells count="11">
    <mergeCell ref="B37:E37"/>
    <mergeCell ref="B2:E2"/>
    <mergeCell ref="B3:E3"/>
    <mergeCell ref="B4:E4"/>
    <mergeCell ref="B7:E7"/>
    <mergeCell ref="B8:E8"/>
    <mergeCell ref="B10:B14"/>
    <mergeCell ref="C10:E10"/>
    <mergeCell ref="C11:C13"/>
    <mergeCell ref="D11:D13"/>
    <mergeCell ref="E11:E13"/>
  </mergeCells>
  <pageMargins left="0.7" right="0.7" top="0.75" bottom="0.75" header="0.3" footer="0.3"/>
  <pageSetup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CBB35-3AE9-485F-807B-8EF76C0BC1EA}">
  <dimension ref="A1:N80"/>
  <sheetViews>
    <sheetView showGridLines="0" zoomScale="70" zoomScaleNormal="70" workbookViewId="0">
      <selection activeCell="D72" sqref="D72"/>
    </sheetView>
  </sheetViews>
  <sheetFormatPr baseColWidth="10" defaultColWidth="11.5703125" defaultRowHeight="15" x14ac:dyDescent="0.25"/>
  <cols>
    <col min="1" max="1" width="11.5703125" style="49"/>
    <col min="2" max="2" width="87.85546875" style="49" bestFit="1" customWidth="1"/>
    <col min="3" max="4" width="24.7109375" style="49" customWidth="1"/>
    <col min="5" max="5" width="32.7109375" style="49" bestFit="1" customWidth="1"/>
    <col min="6" max="6" width="27.7109375" style="49" bestFit="1" customWidth="1"/>
    <col min="7" max="7" width="26.5703125" style="49" customWidth="1"/>
    <col min="8" max="8" width="20.28515625" style="49" customWidth="1"/>
    <col min="9" max="9" width="21.5703125" style="49" customWidth="1"/>
    <col min="10" max="12" width="11.5703125" style="49"/>
    <col min="13" max="13" width="36.28515625" style="49" bestFit="1" customWidth="1"/>
    <col min="14" max="14" width="21.5703125" style="49" bestFit="1" customWidth="1"/>
    <col min="15" max="16384" width="11.5703125" style="49"/>
  </cols>
  <sheetData>
    <row r="1" spans="1:14" ht="15.75" x14ac:dyDescent="0.25">
      <c r="A1" s="48"/>
      <c r="B1" s="48"/>
      <c r="C1" s="48"/>
      <c r="D1" s="48"/>
      <c r="E1" s="48"/>
      <c r="F1" s="48"/>
      <c r="G1" s="48"/>
      <c r="H1" s="48"/>
      <c r="I1" s="48"/>
      <c r="J1" s="48"/>
      <c r="K1" s="48"/>
      <c r="L1" s="48"/>
    </row>
    <row r="2" spans="1:14" ht="15.75" x14ac:dyDescent="0.25">
      <c r="A2" s="460" t="s">
        <v>0</v>
      </c>
      <c r="B2" s="460"/>
      <c r="C2" s="460"/>
      <c r="D2" s="460"/>
      <c r="E2" s="460"/>
      <c r="F2" s="460"/>
      <c r="G2" s="460"/>
      <c r="H2" s="460"/>
      <c r="I2" s="460"/>
      <c r="J2" s="460"/>
      <c r="K2" s="460"/>
      <c r="L2" s="460"/>
    </row>
    <row r="3" spans="1:14" ht="15.75" x14ac:dyDescent="0.25">
      <c r="A3" s="460" t="s">
        <v>1</v>
      </c>
      <c r="B3" s="460"/>
      <c r="C3" s="460"/>
      <c r="D3" s="460"/>
      <c r="E3" s="460"/>
      <c r="F3" s="460"/>
      <c r="G3" s="460"/>
      <c r="H3" s="460"/>
      <c r="I3" s="460"/>
      <c r="J3" s="460"/>
      <c r="K3" s="460"/>
      <c r="L3" s="460"/>
    </row>
    <row r="4" spans="1:14" ht="15.75" x14ac:dyDescent="0.25">
      <c r="A4" s="461" t="s">
        <v>2</v>
      </c>
      <c r="B4" s="461"/>
      <c r="C4" s="461"/>
      <c r="D4" s="461"/>
      <c r="E4" s="461"/>
      <c r="F4" s="461"/>
      <c r="G4" s="461"/>
      <c r="H4" s="461"/>
      <c r="I4" s="461"/>
      <c r="J4" s="461"/>
      <c r="K4" s="461"/>
      <c r="L4" s="461"/>
    </row>
    <row r="5" spans="1:14" ht="15.75" x14ac:dyDescent="0.25">
      <c r="A5" s="48"/>
      <c r="B5" s="9"/>
      <c r="C5" s="9"/>
      <c r="D5" s="9"/>
      <c r="E5" s="9"/>
      <c r="F5" s="9"/>
      <c r="G5" s="9"/>
      <c r="H5" s="9"/>
      <c r="I5" s="9"/>
      <c r="J5" s="9"/>
      <c r="K5" s="9"/>
      <c r="L5" s="9"/>
    </row>
    <row r="6" spans="1:14" ht="15.75" x14ac:dyDescent="0.25">
      <c r="A6" s="48"/>
      <c r="B6" s="9"/>
      <c r="C6" s="9"/>
      <c r="D6" s="9"/>
      <c r="E6" s="9"/>
      <c r="F6" s="9"/>
      <c r="G6" s="9"/>
      <c r="H6" s="9"/>
      <c r="I6" s="9"/>
      <c r="J6" s="9"/>
      <c r="K6" s="9"/>
      <c r="L6" s="9"/>
    </row>
    <row r="7" spans="1:14" ht="15.75" x14ac:dyDescent="0.25">
      <c r="A7" s="462" t="s">
        <v>62</v>
      </c>
      <c r="B7" s="462"/>
      <c r="C7" s="462"/>
      <c r="D7" s="462"/>
      <c r="E7" s="462"/>
      <c r="F7" s="462"/>
      <c r="G7" s="462"/>
      <c r="H7" s="462"/>
      <c r="I7" s="462"/>
      <c r="J7" s="462"/>
      <c r="K7" s="462"/>
      <c r="L7" s="462"/>
    </row>
    <row r="8" spans="1:14" ht="15.75" x14ac:dyDescent="0.25">
      <c r="A8" s="463" t="s">
        <v>4</v>
      </c>
      <c r="B8" s="463"/>
      <c r="C8" s="463"/>
      <c r="D8" s="463"/>
      <c r="E8" s="463"/>
      <c r="F8" s="463"/>
      <c r="G8" s="463"/>
      <c r="H8" s="463"/>
      <c r="I8" s="463"/>
      <c r="J8" s="463"/>
      <c r="K8" s="463"/>
      <c r="L8" s="463"/>
    </row>
    <row r="9" spans="1:14" ht="15.75" thickBot="1" x14ac:dyDescent="0.3">
      <c r="C9" s="50"/>
      <c r="D9" s="50"/>
      <c r="E9" s="50"/>
      <c r="F9" s="50"/>
      <c r="G9" s="50"/>
      <c r="H9" s="50"/>
      <c r="I9" s="50"/>
    </row>
    <row r="10" spans="1:14" ht="19.149999999999999" customHeight="1" thickBot="1" x14ac:dyDescent="0.35">
      <c r="B10" s="441" t="s">
        <v>36</v>
      </c>
      <c r="C10" s="466">
        <v>2024</v>
      </c>
      <c r="D10" s="466"/>
      <c r="E10" s="466"/>
      <c r="F10" s="466"/>
      <c r="G10" s="466"/>
      <c r="H10" s="466"/>
      <c r="I10" s="416" t="s">
        <v>63</v>
      </c>
    </row>
    <row r="11" spans="1:14" ht="14.45" customHeight="1" thickBot="1" x14ac:dyDescent="0.3">
      <c r="B11" s="442"/>
      <c r="C11" s="424" t="s">
        <v>37</v>
      </c>
      <c r="D11" s="424" t="s">
        <v>38</v>
      </c>
      <c r="E11" s="405" t="s">
        <v>39</v>
      </c>
      <c r="F11" s="405" t="s">
        <v>64</v>
      </c>
      <c r="G11" s="405" t="s">
        <v>65</v>
      </c>
      <c r="H11" s="465" t="s">
        <v>66</v>
      </c>
      <c r="I11" s="416"/>
      <c r="M11" s="51" t="s">
        <v>3</v>
      </c>
      <c r="N11" s="52">
        <v>7447461031915.3203</v>
      </c>
    </row>
    <row r="12" spans="1:14" ht="14.45" customHeight="1" x14ac:dyDescent="0.25">
      <c r="B12" s="442"/>
      <c r="C12" s="417"/>
      <c r="D12" s="417"/>
      <c r="E12" s="420"/>
      <c r="F12" s="420"/>
      <c r="G12" s="420"/>
      <c r="H12" s="416"/>
      <c r="I12" s="416"/>
    </row>
    <row r="13" spans="1:14" ht="14.45" customHeight="1" thickBot="1" x14ac:dyDescent="0.3">
      <c r="B13" s="442"/>
      <c r="C13" s="419"/>
      <c r="D13" s="419"/>
      <c r="E13" s="406"/>
      <c r="F13" s="406"/>
      <c r="G13" s="406"/>
      <c r="H13" s="418"/>
      <c r="I13" s="418"/>
    </row>
    <row r="14" spans="1:14" ht="22.9" customHeight="1" thickBot="1" x14ac:dyDescent="0.3">
      <c r="B14" s="443"/>
      <c r="C14" s="53">
        <v>1</v>
      </c>
      <c r="D14" s="53">
        <v>2</v>
      </c>
      <c r="E14" s="53">
        <v>3</v>
      </c>
      <c r="F14" s="54">
        <v>4</v>
      </c>
      <c r="G14" s="55">
        <v>5</v>
      </c>
      <c r="H14" s="53" t="s">
        <v>67</v>
      </c>
      <c r="I14" s="56" t="s">
        <v>68</v>
      </c>
    </row>
    <row r="15" spans="1:14" ht="20.25" x14ac:dyDescent="0.25">
      <c r="B15" s="18" t="s">
        <v>40</v>
      </c>
      <c r="C15" s="57">
        <f>C16</f>
        <v>1533425455</v>
      </c>
      <c r="D15" s="57">
        <f t="shared" ref="D15:E16" si="0">D16</f>
        <v>1091953356</v>
      </c>
      <c r="E15" s="57">
        <f t="shared" si="0"/>
        <v>885924501.06999993</v>
      </c>
      <c r="F15" s="58">
        <f>F16</f>
        <v>885924501.06999993</v>
      </c>
      <c r="G15" s="58"/>
      <c r="H15" s="57">
        <f>F15-G15</f>
        <v>885924501.06999993</v>
      </c>
      <c r="I15" s="59">
        <f>E15/$N$11</f>
        <v>1.1895658094395695E-4</v>
      </c>
      <c r="J15" s="60"/>
    </row>
    <row r="16" spans="1:14" ht="20.25" x14ac:dyDescent="0.25">
      <c r="B16" s="22" t="s">
        <v>43</v>
      </c>
      <c r="C16" s="61">
        <f>C17</f>
        <v>1533425455</v>
      </c>
      <c r="D16" s="61">
        <f t="shared" si="0"/>
        <v>1091953356</v>
      </c>
      <c r="E16" s="61">
        <f t="shared" si="0"/>
        <v>885924501.06999993</v>
      </c>
      <c r="F16" s="23">
        <f>+F17</f>
        <v>885924501.06999993</v>
      </c>
      <c r="G16" s="23"/>
      <c r="H16" s="61">
        <f t="shared" ref="H16:H55" si="1">F16-G16</f>
        <v>885924501.06999993</v>
      </c>
      <c r="I16" s="62">
        <f t="shared" ref="I16:I54" si="2">E16/$N$11</f>
        <v>1.1895658094395695E-4</v>
      </c>
    </row>
    <row r="17" spans="2:14" ht="21" thickBot="1" x14ac:dyDescent="0.3">
      <c r="B17" s="26" t="s">
        <v>69</v>
      </c>
      <c r="C17" s="27">
        <v>1533425455</v>
      </c>
      <c r="D17" s="27">
        <v>1091953356</v>
      </c>
      <c r="E17" s="27">
        <v>885924501.06999993</v>
      </c>
      <c r="F17" s="25">
        <f>$E17</f>
        <v>885924501.06999993</v>
      </c>
      <c r="G17" s="27"/>
      <c r="H17" s="27">
        <f t="shared" si="1"/>
        <v>885924501.06999993</v>
      </c>
      <c r="I17" s="63">
        <f t="shared" si="2"/>
        <v>1.1895658094395695E-4</v>
      </c>
      <c r="J17"/>
      <c r="K17"/>
      <c r="N17" s="64"/>
    </row>
    <row r="18" spans="2:14" ht="20.25" x14ac:dyDescent="0.25">
      <c r="B18" s="18" t="s">
        <v>45</v>
      </c>
      <c r="C18" s="58">
        <f>C19+C22+C27+C29</f>
        <v>139909989952</v>
      </c>
      <c r="D18" s="58">
        <f t="shared" ref="D18:E18" si="3">D19+D22+D27+D29</f>
        <v>141879807115.17999</v>
      </c>
      <c r="E18" s="58">
        <f t="shared" si="3"/>
        <v>120213556012.23001</v>
      </c>
      <c r="F18" s="58">
        <f>F19+F22+F29</f>
        <v>35491707166.540009</v>
      </c>
      <c r="G18" s="58">
        <f>G19+G22+G29+G27</f>
        <v>84721848845.690002</v>
      </c>
      <c r="H18" s="58">
        <f t="shared" si="1"/>
        <v>-49230141679.149994</v>
      </c>
      <c r="I18" s="59">
        <f t="shared" si="2"/>
        <v>1.6141548844239306E-2</v>
      </c>
      <c r="J18" s="20"/>
      <c r="K18" s="20"/>
    </row>
    <row r="19" spans="2:14" ht="20.25" x14ac:dyDescent="0.25">
      <c r="B19" s="22" t="s">
        <v>70</v>
      </c>
      <c r="C19" s="65">
        <f>C20+C21</f>
        <v>651234089</v>
      </c>
      <c r="D19" s="65">
        <f t="shared" ref="D19:E19" si="4">D20+D21</f>
        <v>649164129</v>
      </c>
      <c r="E19" s="65">
        <f t="shared" si="4"/>
        <v>215342862.62000003</v>
      </c>
      <c r="F19" s="65">
        <f>F21+F20</f>
        <v>215342862.62000003</v>
      </c>
      <c r="G19" s="65"/>
      <c r="H19" s="65">
        <f t="shared" si="1"/>
        <v>215342862.62000003</v>
      </c>
      <c r="I19" s="66">
        <f t="shared" si="2"/>
        <v>2.8914936472600605E-5</v>
      </c>
      <c r="J19"/>
      <c r="K19"/>
    </row>
    <row r="20" spans="2:14" ht="40.5" x14ac:dyDescent="0.25">
      <c r="B20" s="24" t="s">
        <v>71</v>
      </c>
      <c r="C20" s="25">
        <v>168700000</v>
      </c>
      <c r="D20" s="25">
        <v>300590000</v>
      </c>
      <c r="E20" s="25">
        <v>0</v>
      </c>
      <c r="F20" s="25">
        <f>$E20</f>
        <v>0</v>
      </c>
      <c r="G20" s="25"/>
      <c r="H20" s="25">
        <f t="shared" si="1"/>
        <v>0</v>
      </c>
      <c r="I20" s="67">
        <f t="shared" si="2"/>
        <v>0</v>
      </c>
      <c r="J20"/>
      <c r="K20"/>
    </row>
    <row r="21" spans="2:14" ht="20.25" x14ac:dyDescent="0.25">
      <c r="B21" s="24" t="s">
        <v>72</v>
      </c>
      <c r="C21" s="25">
        <v>482534089</v>
      </c>
      <c r="D21" s="25">
        <v>348574129</v>
      </c>
      <c r="E21" s="25">
        <v>215342862.62000003</v>
      </c>
      <c r="F21" s="25">
        <f>$E21</f>
        <v>215342862.62000003</v>
      </c>
      <c r="G21" s="25"/>
      <c r="H21" s="25">
        <f t="shared" si="1"/>
        <v>215342862.62000003</v>
      </c>
      <c r="I21" s="68">
        <f t="shared" si="2"/>
        <v>2.8914936472600605E-5</v>
      </c>
      <c r="J21"/>
      <c r="K21"/>
    </row>
    <row r="22" spans="2:14" ht="20.25" x14ac:dyDescent="0.25">
      <c r="B22" s="69" t="s">
        <v>73</v>
      </c>
      <c r="C22" s="36">
        <f>C23+C24+C25+C26</f>
        <v>92264417778</v>
      </c>
      <c r="D22" s="36">
        <f t="shared" ref="D22:E22" si="5">D23+D24+D25+D26</f>
        <v>96706204114.139999</v>
      </c>
      <c r="E22" s="36">
        <f t="shared" si="5"/>
        <v>85478738101.910019</v>
      </c>
      <c r="F22" s="36">
        <f>SUM(F23:F26)</f>
        <v>1461117804.7800002</v>
      </c>
      <c r="G22" s="36">
        <f>SUM(G23:G26)</f>
        <v>84017620297.130005</v>
      </c>
      <c r="H22" s="36">
        <f t="shared" si="1"/>
        <v>-82556502492.350006</v>
      </c>
      <c r="I22" s="70">
        <f t="shared" si="2"/>
        <v>1.1477567688585381E-2</v>
      </c>
      <c r="J22"/>
      <c r="K22"/>
    </row>
    <row r="23" spans="2:14" ht="20.25" x14ac:dyDescent="0.25">
      <c r="B23" s="24" t="s">
        <v>74</v>
      </c>
      <c r="C23" s="25">
        <v>612761765</v>
      </c>
      <c r="D23" s="25">
        <v>665808738</v>
      </c>
      <c r="E23" s="25">
        <v>491354379.31</v>
      </c>
      <c r="F23" s="25"/>
      <c r="G23" s="25">
        <f>$E23</f>
        <v>491354379.31</v>
      </c>
      <c r="H23" s="25">
        <f t="shared" si="1"/>
        <v>-491354379.31</v>
      </c>
      <c r="I23" s="68">
        <f t="shared" si="2"/>
        <v>6.597609268505762E-5</v>
      </c>
      <c r="J23"/>
      <c r="K23"/>
    </row>
    <row r="24" spans="2:14" ht="20.25" x14ac:dyDescent="0.25">
      <c r="B24" s="71" t="s">
        <v>75</v>
      </c>
      <c r="C24" s="25">
        <v>89379551278</v>
      </c>
      <c r="D24" s="25">
        <v>93707486155.139999</v>
      </c>
      <c r="E24" s="25">
        <v>83526265917.820007</v>
      </c>
      <c r="F24" s="25"/>
      <c r="G24" s="25">
        <f>$E24</f>
        <v>83526265917.820007</v>
      </c>
      <c r="H24" s="25">
        <f>F24-G24</f>
        <v>-83526265917.820007</v>
      </c>
      <c r="I24" s="68">
        <f t="shared" si="2"/>
        <v>1.1215401538843491E-2</v>
      </c>
      <c r="J24" s="20"/>
      <c r="K24" s="20"/>
    </row>
    <row r="25" spans="2:14" ht="20.25" x14ac:dyDescent="0.25">
      <c r="B25" s="24" t="s">
        <v>76</v>
      </c>
      <c r="C25" s="25">
        <v>3431474</v>
      </c>
      <c r="D25" s="25">
        <v>83206353</v>
      </c>
      <c r="E25" s="25">
        <v>47889712.57</v>
      </c>
      <c r="F25" s="25">
        <f>+$E$25</f>
        <v>47889712.57</v>
      </c>
      <c r="G25" s="25"/>
      <c r="H25" s="25">
        <f t="shared" si="1"/>
        <v>47889712.57</v>
      </c>
      <c r="I25" s="68">
        <f t="shared" si="2"/>
        <v>6.4303408053796611E-6</v>
      </c>
      <c r="J25"/>
      <c r="K25"/>
    </row>
    <row r="26" spans="2:14" ht="40.5" x14ac:dyDescent="0.25">
      <c r="B26" s="24" t="s">
        <v>77</v>
      </c>
      <c r="C26" s="25">
        <v>2268673261</v>
      </c>
      <c r="D26" s="25">
        <v>2249702868</v>
      </c>
      <c r="E26" s="25">
        <v>1413228092.2100003</v>
      </c>
      <c r="F26" s="25">
        <f>+$E$26</f>
        <v>1413228092.2100003</v>
      </c>
      <c r="G26" s="25"/>
      <c r="H26" s="25">
        <f t="shared" si="1"/>
        <v>1413228092.2100003</v>
      </c>
      <c r="I26" s="68">
        <f t="shared" si="2"/>
        <v>1.8975971625145242E-4</v>
      </c>
      <c r="J26"/>
      <c r="K26"/>
    </row>
    <row r="27" spans="2:14" ht="20.25" x14ac:dyDescent="0.25">
      <c r="B27" s="22" t="s">
        <v>78</v>
      </c>
      <c r="C27" s="36">
        <f>C28</f>
        <v>749450836</v>
      </c>
      <c r="D27" s="36">
        <f t="shared" ref="D27:E27" si="6">D28</f>
        <v>938998547.89999998</v>
      </c>
      <c r="E27" s="36">
        <f t="shared" si="6"/>
        <v>704228548.55999994</v>
      </c>
      <c r="F27" s="36"/>
      <c r="G27" s="36">
        <f>G28</f>
        <v>704228548.55999994</v>
      </c>
      <c r="H27" s="36">
        <f t="shared" si="1"/>
        <v>-704228548.55999994</v>
      </c>
      <c r="I27" s="70">
        <f t="shared" si="2"/>
        <v>9.4559547950919339E-5</v>
      </c>
      <c r="J27"/>
      <c r="K27"/>
    </row>
    <row r="28" spans="2:14" ht="20.25" x14ac:dyDescent="0.25">
      <c r="B28" s="72" t="s">
        <v>79</v>
      </c>
      <c r="C28" s="25">
        <v>749450836</v>
      </c>
      <c r="D28" s="25">
        <v>938998547.89999998</v>
      </c>
      <c r="E28" s="25">
        <v>704228548.55999994</v>
      </c>
      <c r="F28" s="25"/>
      <c r="G28" s="25">
        <f>$E28</f>
        <v>704228548.55999994</v>
      </c>
      <c r="H28" s="25">
        <f t="shared" si="1"/>
        <v>-704228548.55999994</v>
      </c>
      <c r="I28" s="68">
        <f t="shared" si="2"/>
        <v>9.4559547950919339E-5</v>
      </c>
      <c r="J28"/>
      <c r="K28"/>
    </row>
    <row r="29" spans="2:14" ht="20.25" x14ac:dyDescent="0.25">
      <c r="B29" s="69" t="s">
        <v>80</v>
      </c>
      <c r="C29" s="36">
        <f>C30</f>
        <v>46244887249</v>
      </c>
      <c r="D29" s="36">
        <f>D30</f>
        <v>43585440324.139999</v>
      </c>
      <c r="E29" s="36">
        <f>E30</f>
        <v>33815246499.140007</v>
      </c>
      <c r="F29" s="36">
        <f>F30</f>
        <v>33815246499.140007</v>
      </c>
      <c r="G29" s="36"/>
      <c r="H29" s="36">
        <f t="shared" si="1"/>
        <v>33815246499.140007</v>
      </c>
      <c r="I29" s="73">
        <f t="shared" si="2"/>
        <v>4.5405066712304078E-3</v>
      </c>
      <c r="J29"/>
      <c r="K29"/>
    </row>
    <row r="30" spans="2:14" ht="21" thickBot="1" x14ac:dyDescent="0.3">
      <c r="B30" s="74" t="s">
        <v>81</v>
      </c>
      <c r="C30" s="37">
        <v>46244887249</v>
      </c>
      <c r="D30" s="37">
        <v>43585440324.139999</v>
      </c>
      <c r="E30" s="37">
        <v>33815246499.140007</v>
      </c>
      <c r="F30" s="37">
        <f>+$E$30</f>
        <v>33815246499.140007</v>
      </c>
      <c r="G30" s="37"/>
      <c r="H30" s="37">
        <f t="shared" si="1"/>
        <v>33815246499.140007</v>
      </c>
      <c r="I30" s="75">
        <f t="shared" si="2"/>
        <v>4.5405066712304078E-3</v>
      </c>
      <c r="J30"/>
      <c r="K30"/>
    </row>
    <row r="31" spans="2:14" ht="20.25" x14ac:dyDescent="0.25">
      <c r="B31" s="18" t="s">
        <v>82</v>
      </c>
      <c r="C31" s="58">
        <f>C32+C35+C46</f>
        <v>9052313345</v>
      </c>
      <c r="D31" s="58">
        <f t="shared" ref="D31:E31" si="7">D32+D35+D46</f>
        <v>8966785685.6300011</v>
      </c>
      <c r="E31" s="58">
        <f t="shared" si="7"/>
        <v>6321229825.5400009</v>
      </c>
      <c r="F31" s="58">
        <f>F32+F35+F46</f>
        <v>6310707189.1000004</v>
      </c>
      <c r="G31" s="58">
        <f>G35</f>
        <v>10522636.439999999</v>
      </c>
      <c r="H31" s="58">
        <f t="shared" si="1"/>
        <v>6300184552.6600008</v>
      </c>
      <c r="I31" s="59">
        <f t="shared" si="2"/>
        <v>8.4877648885318469E-4</v>
      </c>
      <c r="J31" s="20"/>
      <c r="K31" s="20"/>
    </row>
    <row r="32" spans="2:14" ht="20.25" x14ac:dyDescent="0.25">
      <c r="B32" s="28" t="s">
        <v>83</v>
      </c>
      <c r="C32" s="23">
        <f>C33+C34</f>
        <v>414964674</v>
      </c>
      <c r="D32" s="23">
        <f t="shared" ref="D32:E32" si="8">D33+D34</f>
        <v>610460872.10000002</v>
      </c>
      <c r="E32" s="23">
        <f t="shared" si="8"/>
        <v>367115477.02999997</v>
      </c>
      <c r="F32" s="23">
        <f>$E32</f>
        <v>367115477.02999997</v>
      </c>
      <c r="G32" s="23"/>
      <c r="H32" s="23">
        <f t="shared" si="1"/>
        <v>367115477.02999997</v>
      </c>
      <c r="I32" s="62">
        <f t="shared" si="2"/>
        <v>4.92940447028544E-5</v>
      </c>
      <c r="J32"/>
      <c r="K32"/>
    </row>
    <row r="33" spans="2:11" ht="20.25" x14ac:dyDescent="0.25">
      <c r="B33" s="24" t="s">
        <v>84</v>
      </c>
      <c r="C33" s="25">
        <v>240045174</v>
      </c>
      <c r="D33" s="25">
        <v>518045174</v>
      </c>
      <c r="E33" s="25">
        <v>314051122.14999998</v>
      </c>
      <c r="F33" s="25">
        <f>$E33</f>
        <v>314051122.14999998</v>
      </c>
      <c r="G33" s="25"/>
      <c r="H33" s="25">
        <f t="shared" si="1"/>
        <v>314051122.14999998</v>
      </c>
      <c r="I33" s="67">
        <f t="shared" si="2"/>
        <v>4.2168884241779387E-5</v>
      </c>
      <c r="J33"/>
      <c r="K33"/>
    </row>
    <row r="34" spans="2:11" ht="40.5" x14ac:dyDescent="0.25">
      <c r="B34" s="74" t="s">
        <v>85</v>
      </c>
      <c r="C34" s="25">
        <v>174919500</v>
      </c>
      <c r="D34" s="25">
        <v>92415698.099999994</v>
      </c>
      <c r="E34" s="25">
        <v>53064354.880000003</v>
      </c>
      <c r="F34" s="25">
        <f>$E34</f>
        <v>53064354.880000003</v>
      </c>
      <c r="G34" s="25"/>
      <c r="H34" s="25">
        <f t="shared" si="1"/>
        <v>53064354.880000003</v>
      </c>
      <c r="I34" s="67">
        <f t="shared" si="2"/>
        <v>7.1251604610750196E-6</v>
      </c>
      <c r="J34"/>
      <c r="K34"/>
    </row>
    <row r="35" spans="2:11" ht="40.5" x14ac:dyDescent="0.25">
      <c r="B35" s="69" t="s">
        <v>86</v>
      </c>
      <c r="C35" s="36">
        <f>C36+C37+C38+C39+C40+C41+C42+C43+C44+C45</f>
        <v>7918406216</v>
      </c>
      <c r="D35" s="36">
        <f t="shared" ref="D35:E35" si="9">D36+D37+D38+D39+D40+D41+D42+D43+D44+D45</f>
        <v>7538362715</v>
      </c>
      <c r="E35" s="36">
        <f t="shared" si="9"/>
        <v>5405639904.460001</v>
      </c>
      <c r="F35" s="36">
        <f>SUM(F36:F45)</f>
        <v>5395117268.0200005</v>
      </c>
      <c r="G35" s="36">
        <f>SUM(G36:G45)</f>
        <v>10522636.439999999</v>
      </c>
      <c r="H35" s="36">
        <f t="shared" si="1"/>
        <v>5384594631.5800009</v>
      </c>
      <c r="I35" s="73">
        <f t="shared" si="2"/>
        <v>7.2583661482681055E-4</v>
      </c>
      <c r="J35" s="20"/>
      <c r="K35" s="20"/>
    </row>
    <row r="36" spans="2:11" ht="20.25" x14ac:dyDescent="0.25">
      <c r="B36" s="24" t="s">
        <v>87</v>
      </c>
      <c r="C36" s="25">
        <v>973791002</v>
      </c>
      <c r="D36" s="25">
        <v>289432166</v>
      </c>
      <c r="E36" s="25">
        <v>210059145.03</v>
      </c>
      <c r="F36" s="25">
        <f t="shared" ref="F36:F42" si="10">$E36</f>
        <v>210059145.03</v>
      </c>
      <c r="G36" s="25"/>
      <c r="H36" s="25">
        <f t="shared" si="1"/>
        <v>210059145.03</v>
      </c>
      <c r="I36" s="67">
        <f t="shared" si="2"/>
        <v>2.8205470848362061E-5</v>
      </c>
      <c r="J36"/>
      <c r="K36"/>
    </row>
    <row r="37" spans="2:11" ht="20.25" x14ac:dyDescent="0.25">
      <c r="B37" s="74" t="s">
        <v>88</v>
      </c>
      <c r="C37" s="25">
        <v>168156337</v>
      </c>
      <c r="D37" s="25">
        <v>173849337</v>
      </c>
      <c r="E37" s="25">
        <v>160260094.06000003</v>
      </c>
      <c r="F37" s="25">
        <f t="shared" si="10"/>
        <v>160260094.06000003</v>
      </c>
      <c r="G37" s="25"/>
      <c r="H37" s="25">
        <f t="shared" si="1"/>
        <v>160260094.06000003</v>
      </c>
      <c r="I37" s="67">
        <f t="shared" si="2"/>
        <v>2.1518755636749498E-5</v>
      </c>
      <c r="J37"/>
      <c r="K37"/>
    </row>
    <row r="38" spans="2:11" ht="20.25" x14ac:dyDescent="0.25">
      <c r="B38" s="24" t="s">
        <v>89</v>
      </c>
      <c r="C38" s="25">
        <v>35876056</v>
      </c>
      <c r="D38" s="25">
        <v>30130777</v>
      </c>
      <c r="E38" s="25">
        <v>13514922.020000001</v>
      </c>
      <c r="F38" s="25">
        <f t="shared" si="10"/>
        <v>13514922.020000001</v>
      </c>
      <c r="G38" s="25"/>
      <c r="H38" s="25">
        <f t="shared" si="1"/>
        <v>13514922.020000001</v>
      </c>
      <c r="I38" s="67">
        <f t="shared" si="2"/>
        <v>1.8147019450096091E-6</v>
      </c>
      <c r="J38"/>
      <c r="K38"/>
    </row>
    <row r="39" spans="2:11" ht="20.25" x14ac:dyDescent="0.25">
      <c r="B39" s="24" t="s">
        <v>90</v>
      </c>
      <c r="C39" s="25">
        <v>901641995</v>
      </c>
      <c r="D39" s="25">
        <v>889522168</v>
      </c>
      <c r="E39" s="25">
        <v>680090751.97000003</v>
      </c>
      <c r="F39" s="25">
        <f t="shared" si="10"/>
        <v>680090751.97000003</v>
      </c>
      <c r="G39" s="25"/>
      <c r="H39" s="25">
        <f t="shared" si="1"/>
        <v>680090751.97000003</v>
      </c>
      <c r="I39" s="67">
        <f t="shared" si="2"/>
        <v>9.1318470691627895E-5</v>
      </c>
      <c r="J39"/>
      <c r="K39"/>
    </row>
    <row r="40" spans="2:11" ht="20.25" x14ac:dyDescent="0.25">
      <c r="B40" s="24" t="s">
        <v>91</v>
      </c>
      <c r="C40" s="37">
        <v>631898544</v>
      </c>
      <c r="D40" s="37">
        <v>884738680</v>
      </c>
      <c r="E40" s="37">
        <v>757964344.22000003</v>
      </c>
      <c r="F40" s="25">
        <f t="shared" si="10"/>
        <v>757964344.22000003</v>
      </c>
      <c r="G40" s="76"/>
      <c r="H40" s="37">
        <f t="shared" si="1"/>
        <v>757964344.22000003</v>
      </c>
      <c r="I40" s="77">
        <f t="shared" si="2"/>
        <v>1.0177486541679407E-4</v>
      </c>
      <c r="J40"/>
      <c r="K40"/>
    </row>
    <row r="41" spans="2:11" ht="20.25" x14ac:dyDescent="0.25">
      <c r="B41" s="24" t="s">
        <v>92</v>
      </c>
      <c r="C41" s="25">
        <v>113761553</v>
      </c>
      <c r="D41" s="25">
        <v>106411553</v>
      </c>
      <c r="E41" s="25">
        <v>84487799.320000008</v>
      </c>
      <c r="F41" s="25">
        <f t="shared" si="10"/>
        <v>84487799.320000008</v>
      </c>
      <c r="G41" s="37"/>
      <c r="H41" s="25">
        <f t="shared" si="1"/>
        <v>84487799.320000008</v>
      </c>
      <c r="I41" s="67">
        <f t="shared" si="2"/>
        <v>1.1344510425490825E-5</v>
      </c>
      <c r="J41"/>
      <c r="K41"/>
    </row>
    <row r="42" spans="2:11" ht="40.5" x14ac:dyDescent="0.25">
      <c r="B42" s="74" t="s">
        <v>93</v>
      </c>
      <c r="C42" s="25">
        <v>9649264</v>
      </c>
      <c r="D42" s="25">
        <v>3155189</v>
      </c>
      <c r="E42" s="37">
        <v>955948.65</v>
      </c>
      <c r="F42" s="25">
        <f t="shared" si="10"/>
        <v>955948.65</v>
      </c>
      <c r="G42" s="25"/>
      <c r="H42" s="25">
        <f t="shared" si="1"/>
        <v>955948.65</v>
      </c>
      <c r="I42" s="78">
        <f t="shared" si="2"/>
        <v>1.2835899992002393E-7</v>
      </c>
      <c r="J42"/>
      <c r="K42"/>
    </row>
    <row r="43" spans="2:11" ht="40.5" x14ac:dyDescent="0.25">
      <c r="B43" s="24" t="s">
        <v>94</v>
      </c>
      <c r="C43" s="25">
        <v>84934884</v>
      </c>
      <c r="D43" s="25">
        <v>66405836</v>
      </c>
      <c r="E43" s="25">
        <v>10522636.439999999</v>
      </c>
      <c r="F43" s="25"/>
      <c r="G43" s="25">
        <f>$E43</f>
        <v>10522636.439999999</v>
      </c>
      <c r="H43" s="25">
        <f t="shared" si="1"/>
        <v>-10522636.439999999</v>
      </c>
      <c r="I43" s="79">
        <f t="shared" si="2"/>
        <v>1.4129159447637703E-6</v>
      </c>
      <c r="J43"/>
      <c r="K43"/>
    </row>
    <row r="44" spans="2:11" ht="40.5" x14ac:dyDescent="0.25">
      <c r="B44" s="24" t="s">
        <v>95</v>
      </c>
      <c r="C44" s="25">
        <v>12000000</v>
      </c>
      <c r="D44" s="25">
        <v>15000000</v>
      </c>
      <c r="E44" s="25">
        <v>12392060.469999999</v>
      </c>
      <c r="F44" s="25">
        <f>$E44</f>
        <v>12392060.469999999</v>
      </c>
      <c r="G44" s="25"/>
      <c r="H44" s="25">
        <f t="shared" si="1"/>
        <v>12392060.469999999</v>
      </c>
      <c r="I44" s="77">
        <f t="shared" si="2"/>
        <v>1.6639308909298231E-6</v>
      </c>
      <c r="J44"/>
      <c r="K44"/>
    </row>
    <row r="45" spans="2:11" ht="40.5" x14ac:dyDescent="0.25">
      <c r="B45" s="24" t="s">
        <v>96</v>
      </c>
      <c r="C45" s="25">
        <v>4986696581</v>
      </c>
      <c r="D45" s="25">
        <v>5079717009</v>
      </c>
      <c r="E45" s="25">
        <v>3475392202.2800002</v>
      </c>
      <c r="F45" s="25">
        <f>$E45</f>
        <v>3475392202.2800002</v>
      </c>
      <c r="G45" s="76"/>
      <c r="H45" s="37">
        <f t="shared" si="1"/>
        <v>3475392202.2800002</v>
      </c>
      <c r="I45" s="80">
        <f t="shared" si="2"/>
        <v>4.6665463402716285E-4</v>
      </c>
      <c r="J45"/>
      <c r="K45"/>
    </row>
    <row r="46" spans="2:11" ht="20.25" x14ac:dyDescent="0.25">
      <c r="B46" s="69" t="s">
        <v>97</v>
      </c>
      <c r="C46" s="36">
        <f>C47+C48+C49+C50+C51+C52+C53+C54</f>
        <v>718942455</v>
      </c>
      <c r="D46" s="36">
        <f t="shared" ref="D46:E46" si="11">D47+D48+D49+D50+D51+D52+D53+D54</f>
        <v>817962098.52999997</v>
      </c>
      <c r="E46" s="36">
        <f t="shared" si="11"/>
        <v>548474444.05000007</v>
      </c>
      <c r="F46" s="36">
        <f>SUM(F47:F54)</f>
        <v>548474444.05000007</v>
      </c>
      <c r="G46" s="36"/>
      <c r="H46" s="81">
        <f t="shared" si="1"/>
        <v>548474444.05000007</v>
      </c>
      <c r="I46" s="73">
        <f t="shared" si="2"/>
        <v>7.364582932351976E-5</v>
      </c>
      <c r="J46"/>
      <c r="K46"/>
    </row>
    <row r="47" spans="2:11" ht="20.25" x14ac:dyDescent="0.25">
      <c r="B47" s="74" t="s">
        <v>98</v>
      </c>
      <c r="C47" s="76">
        <v>282064978</v>
      </c>
      <c r="D47" s="76">
        <v>264153187.03999999</v>
      </c>
      <c r="E47" s="37">
        <v>232139412.69000003</v>
      </c>
      <c r="F47" s="25">
        <f t="shared" ref="F47:F54" si="12">$E47</f>
        <v>232139412.69000003</v>
      </c>
      <c r="G47" s="25"/>
      <c r="H47" s="25">
        <f t="shared" si="1"/>
        <v>232139412.69000003</v>
      </c>
      <c r="I47" s="80">
        <f t="shared" si="2"/>
        <v>3.1170275573808403E-5</v>
      </c>
      <c r="J47"/>
      <c r="K47"/>
    </row>
    <row r="48" spans="2:11" ht="25.9" customHeight="1" x14ac:dyDescent="0.25">
      <c r="B48" s="72" t="s">
        <v>99</v>
      </c>
      <c r="C48" s="76">
        <v>4538111</v>
      </c>
      <c r="D48" s="76">
        <v>4990969.5</v>
      </c>
      <c r="E48" s="25">
        <v>4536916.9899999993</v>
      </c>
      <c r="F48" s="25">
        <f t="shared" si="12"/>
        <v>4536916.9899999993</v>
      </c>
      <c r="G48" s="76"/>
      <c r="H48" s="25">
        <f t="shared" si="1"/>
        <v>4536916.9899999993</v>
      </c>
      <c r="I48" s="67">
        <f t="shared" si="2"/>
        <v>6.0918975883962505E-7</v>
      </c>
      <c r="J48"/>
      <c r="K48"/>
    </row>
    <row r="49" spans="2:11" ht="20.25" x14ac:dyDescent="0.25">
      <c r="B49" s="72" t="s">
        <v>100</v>
      </c>
      <c r="C49" s="76">
        <v>149278972</v>
      </c>
      <c r="D49" s="76">
        <v>164278455.87</v>
      </c>
      <c r="E49" s="25">
        <v>132693259.97000003</v>
      </c>
      <c r="F49" s="25">
        <f t="shared" si="12"/>
        <v>132693259.97000003</v>
      </c>
      <c r="G49" s="37"/>
      <c r="H49" s="37">
        <f t="shared" si="1"/>
        <v>132693259.97000003</v>
      </c>
      <c r="I49" s="80">
        <f t="shared" si="2"/>
        <v>1.781724797234344E-5</v>
      </c>
      <c r="J49"/>
      <c r="K49"/>
    </row>
    <row r="50" spans="2:11" ht="20.25" x14ac:dyDescent="0.25">
      <c r="B50" s="72" t="s">
        <v>101</v>
      </c>
      <c r="C50" s="76">
        <v>16000000</v>
      </c>
      <c r="D50" s="76">
        <v>14617416.469999999</v>
      </c>
      <c r="E50" s="25">
        <v>10924023.909999998</v>
      </c>
      <c r="F50" s="25">
        <f t="shared" si="12"/>
        <v>10924023.909999998</v>
      </c>
      <c r="G50" s="82"/>
      <c r="H50" s="25">
        <f t="shared" si="1"/>
        <v>10924023.909999998</v>
      </c>
      <c r="I50" s="67">
        <f t="shared" si="2"/>
        <v>1.4668118252900189E-6</v>
      </c>
      <c r="J50"/>
      <c r="K50"/>
    </row>
    <row r="51" spans="2:11" ht="20.25" x14ac:dyDescent="0.25">
      <c r="B51" s="72" t="s">
        <v>102</v>
      </c>
      <c r="C51" s="76">
        <v>62669184</v>
      </c>
      <c r="D51" s="76">
        <v>183567966.15000001</v>
      </c>
      <c r="E51" s="25">
        <v>38672511.75</v>
      </c>
      <c r="F51" s="25">
        <f t="shared" si="12"/>
        <v>38672511.75</v>
      </c>
      <c r="G51" s="76"/>
      <c r="H51" s="25">
        <f t="shared" si="1"/>
        <v>38672511.75</v>
      </c>
      <c r="I51" s="67">
        <f t="shared" si="2"/>
        <v>5.1927108559914541E-6</v>
      </c>
      <c r="J51"/>
      <c r="K51"/>
    </row>
    <row r="52" spans="2:11" ht="20.25" x14ac:dyDescent="0.25">
      <c r="B52" s="72" t="s">
        <v>103</v>
      </c>
      <c r="C52" s="76">
        <v>1688957</v>
      </c>
      <c r="D52" s="76">
        <v>1389006</v>
      </c>
      <c r="E52" s="25">
        <v>0</v>
      </c>
      <c r="F52" s="25">
        <f t="shared" si="12"/>
        <v>0</v>
      </c>
      <c r="G52" s="76"/>
      <c r="H52" s="25">
        <f t="shared" si="1"/>
        <v>0</v>
      </c>
      <c r="I52" s="67">
        <f t="shared" si="2"/>
        <v>0</v>
      </c>
      <c r="J52"/>
      <c r="K52"/>
    </row>
    <row r="53" spans="2:11" ht="20.25" x14ac:dyDescent="0.25">
      <c r="B53" s="72" t="s">
        <v>104</v>
      </c>
      <c r="C53" s="76">
        <v>6552322</v>
      </c>
      <c r="D53" s="76">
        <v>6550451</v>
      </c>
      <c r="E53" s="25">
        <v>6101866.9800000004</v>
      </c>
      <c r="F53" s="25">
        <f t="shared" si="12"/>
        <v>6101866.9800000004</v>
      </c>
      <c r="G53" s="83"/>
      <c r="H53" s="37">
        <f t="shared" si="1"/>
        <v>6101866.9800000004</v>
      </c>
      <c r="I53" s="80">
        <f t="shared" si="2"/>
        <v>8.1932177340050304E-7</v>
      </c>
      <c r="J53"/>
      <c r="K53"/>
    </row>
    <row r="54" spans="2:11" ht="41.25" thickBot="1" x14ac:dyDescent="0.3">
      <c r="B54" s="72" t="s">
        <v>105</v>
      </c>
      <c r="C54" s="37">
        <v>196149931</v>
      </c>
      <c r="D54" s="37">
        <v>178414646.5</v>
      </c>
      <c r="E54" s="25">
        <v>123406451.75999996</v>
      </c>
      <c r="F54" s="25">
        <f t="shared" si="12"/>
        <v>123406451.75999996</v>
      </c>
      <c r="G54" s="76"/>
      <c r="H54" s="25">
        <f t="shared" si="1"/>
        <v>123406451.75999996</v>
      </c>
      <c r="I54" s="67">
        <f t="shared" si="2"/>
        <v>1.6570271563846313E-5</v>
      </c>
      <c r="J54"/>
      <c r="K54"/>
    </row>
    <row r="55" spans="2:11" ht="21" thickBot="1" x14ac:dyDescent="0.3">
      <c r="B55" s="40" t="s">
        <v>106</v>
      </c>
      <c r="C55" s="41">
        <f>C31+C18+C15</f>
        <v>150495728752</v>
      </c>
      <c r="D55" s="41">
        <f>D31+D18+D15</f>
        <v>151938546156.81</v>
      </c>
      <c r="E55" s="41">
        <f>E31+E18+E15</f>
        <v>127420710338.84003</v>
      </c>
      <c r="F55" s="41">
        <f>F31+F18+F15</f>
        <v>42688338856.710007</v>
      </c>
      <c r="G55" s="41">
        <f>G31+G18+G15</f>
        <v>84732371482.130005</v>
      </c>
      <c r="H55" s="41">
        <f t="shared" si="1"/>
        <v>-42044032625.419998</v>
      </c>
      <c r="I55" s="84">
        <f>E55/$N$11</f>
        <v>1.7109281914036451E-2</v>
      </c>
      <c r="J55"/>
      <c r="K55"/>
    </row>
    <row r="56" spans="2:11" ht="20.25" x14ac:dyDescent="0.25">
      <c r="E56"/>
      <c r="F56" s="354"/>
      <c r="G56" s="354"/>
      <c r="H56"/>
      <c r="I56"/>
      <c r="J56"/>
      <c r="K56"/>
    </row>
    <row r="57" spans="2:11" x14ac:dyDescent="0.25">
      <c r="B57" s="4" t="s">
        <v>32</v>
      </c>
      <c r="E57" s="20"/>
      <c r="F57" s="85"/>
      <c r="G57"/>
      <c r="H57"/>
      <c r="I57"/>
    </row>
    <row r="58" spans="2:11" x14ac:dyDescent="0.25">
      <c r="B58" s="8" t="s">
        <v>615</v>
      </c>
      <c r="F58" s="86"/>
      <c r="G58" s="87"/>
    </row>
    <row r="59" spans="2:11" x14ac:dyDescent="0.25">
      <c r="B59" s="8" t="s">
        <v>107</v>
      </c>
      <c r="F59" s="86"/>
      <c r="G59" s="87"/>
    </row>
    <row r="60" spans="2:11" ht="35.25" customHeight="1" x14ac:dyDescent="0.25">
      <c r="B60" s="464" t="s">
        <v>1030</v>
      </c>
      <c r="C60" s="464"/>
      <c r="D60" s="464"/>
      <c r="E60" s="464"/>
      <c r="F60" s="464"/>
      <c r="G60" s="464"/>
      <c r="H60" s="464"/>
      <c r="I60" s="464"/>
    </row>
    <row r="61" spans="2:11" x14ac:dyDescent="0.25">
      <c r="B61" s="4" t="s">
        <v>34</v>
      </c>
      <c r="F61" s="87"/>
    </row>
    <row r="62" spans="2:11" x14ac:dyDescent="0.25">
      <c r="F62" s="87"/>
    </row>
    <row r="67" spans="5:10" x14ac:dyDescent="0.25">
      <c r="E67" s="60"/>
    </row>
    <row r="70" spans="5:10" x14ac:dyDescent="0.25">
      <c r="I70" s="87"/>
      <c r="J70" s="87"/>
    </row>
    <row r="75" spans="5:10" x14ac:dyDescent="0.25">
      <c r="I75" s="88"/>
    </row>
    <row r="80" spans="5:10" x14ac:dyDescent="0.25">
      <c r="I80" s="87"/>
    </row>
  </sheetData>
  <mergeCells count="15">
    <mergeCell ref="B60:I60"/>
    <mergeCell ref="E11:E13"/>
    <mergeCell ref="F11:F13"/>
    <mergeCell ref="G11:G13"/>
    <mergeCell ref="H11:H13"/>
    <mergeCell ref="B10:B14"/>
    <mergeCell ref="C10:H10"/>
    <mergeCell ref="I10:I13"/>
    <mergeCell ref="C11:C13"/>
    <mergeCell ref="D11:D13"/>
    <mergeCell ref="A2:L2"/>
    <mergeCell ref="A3:L3"/>
    <mergeCell ref="A4:L4"/>
    <mergeCell ref="A7:L7"/>
    <mergeCell ref="A8:L8"/>
  </mergeCells>
  <pageMargins left="0.7" right="0.7" top="0.75" bottom="0.75" header="0.3" footer="0.3"/>
  <ignoredErrors>
    <ignoredError sqref="F46 F35" formula="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4AFF6-B0A3-4B7E-94E6-9441DA3A8AB1}">
  <dimension ref="B2:L563"/>
  <sheetViews>
    <sheetView showGridLines="0" zoomScale="80" zoomScaleNormal="80" workbookViewId="0">
      <selection activeCell="I8" sqref="I8"/>
    </sheetView>
  </sheetViews>
  <sheetFormatPr baseColWidth="10" defaultColWidth="9.140625" defaultRowHeight="15" x14ac:dyDescent="0.25"/>
  <cols>
    <col min="1" max="2" width="9.140625" style="245"/>
    <col min="3" max="3" width="123.7109375" style="245" customWidth="1"/>
    <col min="4" max="4" width="24.28515625" style="245" customWidth="1"/>
    <col min="5" max="5" width="21.7109375" style="245" customWidth="1"/>
    <col min="6" max="6" width="16.85546875" style="245" customWidth="1"/>
    <col min="7" max="7" width="11.140625" style="245" customWidth="1"/>
    <col min="8" max="8" width="53.85546875" style="245" customWidth="1"/>
    <col min="9" max="9" width="25.140625" style="245" customWidth="1"/>
    <col min="10" max="10" width="26.7109375" style="245" customWidth="1"/>
    <col min="11" max="11" width="14.42578125" style="245" customWidth="1"/>
    <col min="12" max="16384" width="9.140625" style="245"/>
  </cols>
  <sheetData>
    <row r="2" spans="3:8" ht="13.9" customHeight="1" x14ac:dyDescent="0.25">
      <c r="C2" s="467" t="s">
        <v>0</v>
      </c>
      <c r="D2" s="467"/>
      <c r="E2" s="467"/>
      <c r="F2" s="467"/>
      <c r="G2" s="244"/>
      <c r="H2" s="244"/>
    </row>
    <row r="3" spans="3:8" x14ac:dyDescent="0.25">
      <c r="C3" s="467" t="s">
        <v>1</v>
      </c>
      <c r="D3" s="467"/>
      <c r="E3" s="467"/>
      <c r="F3" s="467"/>
      <c r="G3" s="244"/>
      <c r="H3" s="244"/>
    </row>
    <row r="4" spans="3:8" x14ac:dyDescent="0.25">
      <c r="C4" s="468" t="s">
        <v>2</v>
      </c>
      <c r="D4" s="468"/>
      <c r="E4" s="468"/>
      <c r="F4" s="468"/>
      <c r="G4" s="247"/>
      <c r="H4" s="247"/>
    </row>
    <row r="6" spans="3:8" ht="15.75" x14ac:dyDescent="0.25">
      <c r="C6" s="469" t="s">
        <v>620</v>
      </c>
      <c r="D6" s="469"/>
      <c r="E6" s="469"/>
      <c r="F6" s="469"/>
    </row>
    <row r="7" spans="3:8" ht="15.75" x14ac:dyDescent="0.25">
      <c r="C7" s="470" t="s">
        <v>265</v>
      </c>
      <c r="D7" s="470"/>
      <c r="E7" s="470"/>
      <c r="F7" s="470"/>
    </row>
    <row r="8" spans="3:8" ht="15" customHeight="1" x14ac:dyDescent="0.25"/>
    <row r="9" spans="3:8" ht="15" customHeight="1" x14ac:dyDescent="0.25"/>
    <row r="11" spans="3:8" ht="14.45" customHeight="1" x14ac:dyDescent="0.25">
      <c r="C11" s="471" t="s">
        <v>36</v>
      </c>
      <c r="D11" s="473" t="s">
        <v>37</v>
      </c>
      <c r="E11" s="473" t="s">
        <v>38</v>
      </c>
      <c r="F11" s="473" t="s">
        <v>110</v>
      </c>
    </row>
    <row r="12" spans="3:8" x14ac:dyDescent="0.25">
      <c r="C12" s="472"/>
      <c r="D12" s="474"/>
      <c r="E12" s="474"/>
      <c r="F12" s="474"/>
    </row>
    <row r="13" spans="3:8" ht="15.75" thickBot="1" x14ac:dyDescent="0.3">
      <c r="C13" s="248" t="s">
        <v>266</v>
      </c>
      <c r="D13" s="475"/>
      <c r="E13" s="475"/>
      <c r="F13" s="475"/>
    </row>
    <row r="14" spans="3:8" x14ac:dyDescent="0.25">
      <c r="C14" s="249" t="s">
        <v>267</v>
      </c>
      <c r="D14" s="250">
        <v>1174544279475</v>
      </c>
      <c r="E14" s="250">
        <v>1213298418948.8599</v>
      </c>
      <c r="F14" s="250">
        <v>98748013959.429962</v>
      </c>
    </row>
    <row r="15" spans="3:8" x14ac:dyDescent="0.25">
      <c r="C15" s="251" t="s">
        <v>268</v>
      </c>
      <c r="D15" s="252">
        <v>1053691981963</v>
      </c>
      <c r="E15" s="252">
        <v>1074821404259</v>
      </c>
      <c r="F15" s="252">
        <v>93229312825.789978</v>
      </c>
    </row>
    <row r="16" spans="3:8" x14ac:dyDescent="0.25">
      <c r="C16" s="249" t="s">
        <v>621</v>
      </c>
      <c r="D16" s="250">
        <v>359959296868</v>
      </c>
      <c r="E16" s="250">
        <v>368020646106</v>
      </c>
      <c r="F16" s="250">
        <v>34922012449.830002</v>
      </c>
    </row>
    <row r="17" spans="3:6" x14ac:dyDescent="0.25">
      <c r="C17" s="253" t="s">
        <v>269</v>
      </c>
      <c r="D17" s="254">
        <v>6327501959</v>
      </c>
      <c r="E17" s="254">
        <v>17564311773</v>
      </c>
      <c r="F17" s="254">
        <v>94953050.870000005</v>
      </c>
    </row>
    <row r="18" spans="3:6" x14ac:dyDescent="0.25">
      <c r="C18" s="253" t="s">
        <v>270</v>
      </c>
      <c r="D18" s="254">
        <v>87089714052</v>
      </c>
      <c r="E18" s="254">
        <v>87089714052</v>
      </c>
      <c r="F18" s="254">
        <v>7262991259.3000002</v>
      </c>
    </row>
    <row r="19" spans="3:6" x14ac:dyDescent="0.25">
      <c r="C19" s="253" t="s">
        <v>271</v>
      </c>
      <c r="D19" s="254">
        <v>7836624275</v>
      </c>
      <c r="E19" s="254">
        <v>8124370026</v>
      </c>
      <c r="F19" s="254">
        <v>696649647.51999998</v>
      </c>
    </row>
    <row r="20" spans="3:6" x14ac:dyDescent="0.25">
      <c r="C20" s="253" t="s">
        <v>272</v>
      </c>
      <c r="D20" s="254">
        <v>732150627</v>
      </c>
      <c r="E20" s="254">
        <v>632211730</v>
      </c>
      <c r="F20" s="254">
        <v>72639991.989999995</v>
      </c>
    </row>
    <row r="21" spans="3:6" x14ac:dyDescent="0.25">
      <c r="C21" s="253" t="s">
        <v>273</v>
      </c>
      <c r="D21" s="254">
        <v>24388611</v>
      </c>
      <c r="E21" s="254">
        <v>17919162</v>
      </c>
      <c r="F21" s="254">
        <v>1726641.39</v>
      </c>
    </row>
    <row r="22" spans="3:6" x14ac:dyDescent="0.25">
      <c r="C22" s="253" t="s">
        <v>274</v>
      </c>
      <c r="D22" s="254">
        <v>1175853068</v>
      </c>
      <c r="E22" s="254">
        <v>1132147791</v>
      </c>
      <c r="F22" s="254">
        <v>93066973.5</v>
      </c>
    </row>
    <row r="23" spans="3:6" x14ac:dyDescent="0.25">
      <c r="C23" s="253" t="s">
        <v>275</v>
      </c>
      <c r="D23" s="254">
        <v>2193684678</v>
      </c>
      <c r="E23" s="254">
        <v>2061919864</v>
      </c>
      <c r="F23" s="254">
        <v>160330135.47999999</v>
      </c>
    </row>
    <row r="24" spans="3:6" x14ac:dyDescent="0.25">
      <c r="C24" s="253" t="s">
        <v>622</v>
      </c>
      <c r="D24" s="254">
        <v>5978965634</v>
      </c>
      <c r="E24" s="254">
        <v>7212685815</v>
      </c>
      <c r="F24" s="254">
        <v>635245643.90999997</v>
      </c>
    </row>
    <row r="25" spans="3:6" x14ac:dyDescent="0.25">
      <c r="C25" s="253" t="s">
        <v>623</v>
      </c>
      <c r="D25" s="254">
        <v>338442372</v>
      </c>
      <c r="E25" s="254">
        <v>468879398</v>
      </c>
      <c r="F25" s="254">
        <v>16528072.27</v>
      </c>
    </row>
    <row r="26" spans="3:6" x14ac:dyDescent="0.25">
      <c r="C26" s="253" t="s">
        <v>276</v>
      </c>
      <c r="D26" s="254">
        <v>179693252634</v>
      </c>
      <c r="E26" s="254">
        <v>170881847822</v>
      </c>
      <c r="F26" s="254">
        <v>20480178102.959999</v>
      </c>
    </row>
    <row r="27" spans="3:6" x14ac:dyDescent="0.25">
      <c r="C27" s="253" t="s">
        <v>277</v>
      </c>
      <c r="D27" s="254">
        <v>275369535</v>
      </c>
      <c r="E27" s="254">
        <v>258132717</v>
      </c>
      <c r="F27" s="254">
        <v>21017477</v>
      </c>
    </row>
    <row r="28" spans="3:6" x14ac:dyDescent="0.25">
      <c r="C28" s="253" t="s">
        <v>278</v>
      </c>
      <c r="D28" s="254">
        <v>91186143</v>
      </c>
      <c r="E28" s="254">
        <v>96448082</v>
      </c>
      <c r="F28" s="254">
        <v>7273384.7300000004</v>
      </c>
    </row>
    <row r="29" spans="3:6" x14ac:dyDescent="0.25">
      <c r="C29" s="253" t="s">
        <v>279</v>
      </c>
      <c r="D29" s="254">
        <v>936218815</v>
      </c>
      <c r="E29" s="254">
        <v>919618118</v>
      </c>
      <c r="F29" s="254">
        <v>96025614.849999994</v>
      </c>
    </row>
    <row r="30" spans="3:6" x14ac:dyDescent="0.25">
      <c r="C30" s="253" t="s">
        <v>280</v>
      </c>
      <c r="D30" s="254">
        <v>1451440091</v>
      </c>
      <c r="E30" s="254">
        <v>1529326025</v>
      </c>
      <c r="F30" s="254">
        <v>104940631.36</v>
      </c>
    </row>
    <row r="31" spans="3:6" x14ac:dyDescent="0.25">
      <c r="C31" s="253" t="s">
        <v>281</v>
      </c>
      <c r="D31" s="254">
        <v>0</v>
      </c>
      <c r="E31" s="254">
        <v>1237702766</v>
      </c>
      <c r="F31" s="254"/>
    </row>
    <row r="32" spans="3:6" x14ac:dyDescent="0.25">
      <c r="C32" s="253" t="s">
        <v>282</v>
      </c>
      <c r="D32" s="254">
        <v>93719620</v>
      </c>
      <c r="E32" s="254">
        <v>247636793</v>
      </c>
      <c r="F32" s="254">
        <v>3591430.88</v>
      </c>
    </row>
    <row r="33" spans="3:6" x14ac:dyDescent="0.25">
      <c r="C33" s="253" t="s">
        <v>624</v>
      </c>
      <c r="D33" s="254">
        <v>728872120</v>
      </c>
      <c r="E33" s="254">
        <v>722065320</v>
      </c>
      <c r="F33" s="254">
        <v>48674936.18</v>
      </c>
    </row>
    <row r="34" spans="3:6" x14ac:dyDescent="0.25">
      <c r="C34" s="253" t="s">
        <v>283</v>
      </c>
      <c r="D34" s="254">
        <v>13088557156</v>
      </c>
      <c r="E34" s="254">
        <v>13350498486</v>
      </c>
      <c r="F34" s="254">
        <v>993742270.13</v>
      </c>
    </row>
    <row r="35" spans="3:6" x14ac:dyDescent="0.25">
      <c r="C35" s="253" t="s">
        <v>284</v>
      </c>
      <c r="D35" s="254">
        <v>3467807351</v>
      </c>
      <c r="E35" s="254">
        <v>7295389571</v>
      </c>
      <c r="F35" s="254">
        <v>571101815</v>
      </c>
    </row>
    <row r="36" spans="3:6" x14ac:dyDescent="0.25">
      <c r="C36" s="253" t="s">
        <v>285</v>
      </c>
      <c r="D36" s="254">
        <v>22355673635</v>
      </c>
      <c r="E36" s="254">
        <v>21617064276</v>
      </c>
      <c r="F36" s="254">
        <v>1946624140.8199999</v>
      </c>
    </row>
    <row r="37" spans="3:6" x14ac:dyDescent="0.25">
      <c r="C37" s="253" t="s">
        <v>286</v>
      </c>
      <c r="D37" s="254">
        <v>325299745</v>
      </c>
      <c r="E37" s="254">
        <v>210178461</v>
      </c>
      <c r="F37" s="254">
        <v>15853005.550000001</v>
      </c>
    </row>
    <row r="38" spans="3:6" x14ac:dyDescent="0.25">
      <c r="C38" s="253" t="s">
        <v>287</v>
      </c>
      <c r="D38" s="254">
        <v>45320837</v>
      </c>
      <c r="E38" s="254">
        <v>34111508</v>
      </c>
      <c r="F38" s="254">
        <v>2414404.12</v>
      </c>
    </row>
    <row r="39" spans="3:6" x14ac:dyDescent="0.25">
      <c r="C39" s="253" t="s">
        <v>288</v>
      </c>
      <c r="D39" s="254">
        <v>1014675063</v>
      </c>
      <c r="E39" s="254">
        <v>1119344338</v>
      </c>
      <c r="F39" s="254">
        <v>90332150</v>
      </c>
    </row>
    <row r="40" spans="3:6" x14ac:dyDescent="0.25">
      <c r="C40" s="253" t="s">
        <v>289</v>
      </c>
      <c r="D40" s="254">
        <v>18880504466</v>
      </c>
      <c r="E40" s="254">
        <v>17962890228</v>
      </c>
      <c r="F40" s="254">
        <v>983285982.52999997</v>
      </c>
    </row>
    <row r="41" spans="3:6" x14ac:dyDescent="0.25">
      <c r="C41" s="253" t="s">
        <v>290</v>
      </c>
      <c r="D41" s="254">
        <v>3398999697</v>
      </c>
      <c r="E41" s="254">
        <v>3419415592</v>
      </c>
      <c r="F41" s="254">
        <v>318681926.38999999</v>
      </c>
    </row>
    <row r="42" spans="3:6" x14ac:dyDescent="0.25">
      <c r="C42" s="253" t="s">
        <v>291</v>
      </c>
      <c r="D42" s="254">
        <v>0</v>
      </c>
      <c r="E42" s="254">
        <v>0</v>
      </c>
      <c r="F42" s="254"/>
    </row>
    <row r="43" spans="3:6" x14ac:dyDescent="0.25">
      <c r="C43" s="253" t="s">
        <v>292</v>
      </c>
      <c r="D43" s="254">
        <v>684935719</v>
      </c>
      <c r="E43" s="254">
        <v>622318921</v>
      </c>
      <c r="F43" s="254">
        <v>43801004.890000001</v>
      </c>
    </row>
    <row r="44" spans="3:6" x14ac:dyDescent="0.25">
      <c r="C44" s="253" t="s">
        <v>293</v>
      </c>
      <c r="D44" s="254">
        <v>1563697153</v>
      </c>
      <c r="E44" s="254">
        <v>2079556496</v>
      </c>
      <c r="F44" s="254">
        <v>153226301.63</v>
      </c>
    </row>
    <row r="45" spans="3:6" x14ac:dyDescent="0.25">
      <c r="C45" s="253" t="s">
        <v>294</v>
      </c>
      <c r="D45" s="254">
        <v>729216</v>
      </c>
      <c r="E45" s="254">
        <v>435139</v>
      </c>
      <c r="F45" s="254">
        <v>210005.82</v>
      </c>
    </row>
    <row r="46" spans="3:6" x14ac:dyDescent="0.25">
      <c r="C46" s="253" t="s">
        <v>295</v>
      </c>
      <c r="D46" s="254">
        <v>3655584</v>
      </c>
      <c r="E46" s="254">
        <v>5362815</v>
      </c>
      <c r="F46" s="254">
        <v>119605</v>
      </c>
    </row>
    <row r="47" spans="3:6" x14ac:dyDescent="0.25">
      <c r="C47" s="253" t="s">
        <v>296</v>
      </c>
      <c r="D47" s="254">
        <v>162057012</v>
      </c>
      <c r="E47" s="254">
        <v>107143021</v>
      </c>
      <c r="F47" s="254">
        <v>6786843.7599999998</v>
      </c>
    </row>
    <row r="48" spans="3:6" x14ac:dyDescent="0.25">
      <c r="C48" s="249" t="s">
        <v>297</v>
      </c>
      <c r="D48" s="250">
        <v>53128217194</v>
      </c>
      <c r="E48" s="250">
        <v>54874227592</v>
      </c>
      <c r="F48" s="250">
        <v>3891755310.1700001</v>
      </c>
    </row>
    <row r="49" spans="3:6" x14ac:dyDescent="0.25">
      <c r="C49" s="253" t="s">
        <v>298</v>
      </c>
      <c r="D49" s="254">
        <v>5444409863</v>
      </c>
      <c r="E49" s="254">
        <v>5629159848</v>
      </c>
      <c r="F49" s="254">
        <v>109968823.20999999</v>
      </c>
    </row>
    <row r="50" spans="3:6" x14ac:dyDescent="0.25">
      <c r="C50" s="253" t="s">
        <v>299</v>
      </c>
      <c r="D50" s="254">
        <v>10349305911</v>
      </c>
      <c r="E50" s="254">
        <v>10074011355</v>
      </c>
      <c r="F50" s="254">
        <v>285488478.24000001</v>
      </c>
    </row>
    <row r="51" spans="3:6" x14ac:dyDescent="0.25">
      <c r="C51" s="253" t="s">
        <v>300</v>
      </c>
      <c r="D51" s="254">
        <v>13726469337</v>
      </c>
      <c r="E51" s="254">
        <v>14268624090</v>
      </c>
      <c r="F51" s="254">
        <v>1158724836.77</v>
      </c>
    </row>
    <row r="52" spans="3:6" x14ac:dyDescent="0.25">
      <c r="C52" s="253" t="s">
        <v>301</v>
      </c>
      <c r="D52" s="254">
        <v>1324803924</v>
      </c>
      <c r="E52" s="254">
        <v>1365162253</v>
      </c>
      <c r="F52" s="254">
        <v>84914240.280000001</v>
      </c>
    </row>
    <row r="53" spans="3:6" x14ac:dyDescent="0.25">
      <c r="C53" s="253" t="s">
        <v>302</v>
      </c>
      <c r="D53" s="254">
        <v>2317402599</v>
      </c>
      <c r="E53" s="254">
        <v>2345767313</v>
      </c>
      <c r="F53" s="254">
        <v>180995282</v>
      </c>
    </row>
    <row r="54" spans="3:6" x14ac:dyDescent="0.25">
      <c r="C54" s="253" t="s">
        <v>303</v>
      </c>
      <c r="D54" s="254">
        <v>1195545464</v>
      </c>
      <c r="E54" s="254">
        <v>1255069804</v>
      </c>
      <c r="F54" s="254">
        <v>71564598.079999998</v>
      </c>
    </row>
    <row r="55" spans="3:6" x14ac:dyDescent="0.25">
      <c r="C55" s="253" t="s">
        <v>304</v>
      </c>
      <c r="D55" s="254">
        <v>88573508</v>
      </c>
      <c r="E55" s="254">
        <v>79971606</v>
      </c>
      <c r="F55" s="254">
        <v>6545602</v>
      </c>
    </row>
    <row r="56" spans="3:6" x14ac:dyDescent="0.25">
      <c r="C56" s="253" t="s">
        <v>305</v>
      </c>
      <c r="D56" s="254">
        <v>16228819419</v>
      </c>
      <c r="E56" s="254">
        <v>17443417422</v>
      </c>
      <c r="F56" s="254">
        <v>1747897406.1500001</v>
      </c>
    </row>
    <row r="57" spans="3:6" x14ac:dyDescent="0.25">
      <c r="C57" s="253" t="s">
        <v>306</v>
      </c>
      <c r="D57" s="254">
        <v>397361165</v>
      </c>
      <c r="E57" s="254">
        <v>300914528</v>
      </c>
      <c r="F57" s="254">
        <v>26775399.59</v>
      </c>
    </row>
    <row r="58" spans="3:6" x14ac:dyDescent="0.25">
      <c r="C58" s="253" t="s">
        <v>307</v>
      </c>
      <c r="D58" s="254">
        <v>521877504</v>
      </c>
      <c r="E58" s="254">
        <v>269171954</v>
      </c>
      <c r="F58" s="254">
        <v>19640767.870000001</v>
      </c>
    </row>
    <row r="59" spans="3:6" x14ac:dyDescent="0.25">
      <c r="C59" s="253" t="s">
        <v>308</v>
      </c>
      <c r="D59" s="254">
        <v>349207797</v>
      </c>
      <c r="E59" s="254">
        <v>724356502</v>
      </c>
      <c r="F59" s="254">
        <v>70632908.769999996</v>
      </c>
    </row>
    <row r="60" spans="3:6" x14ac:dyDescent="0.25">
      <c r="C60" s="253" t="s">
        <v>309</v>
      </c>
      <c r="D60" s="254">
        <v>17079480</v>
      </c>
      <c r="E60" s="254">
        <v>11680767</v>
      </c>
      <c r="F60" s="254">
        <v>793105.03</v>
      </c>
    </row>
    <row r="61" spans="3:6" x14ac:dyDescent="0.25">
      <c r="C61" s="253" t="s">
        <v>310</v>
      </c>
      <c r="D61" s="254">
        <v>201052376</v>
      </c>
      <c r="E61" s="254">
        <v>273300220</v>
      </c>
      <c r="F61" s="254">
        <v>23963395.149999999</v>
      </c>
    </row>
    <row r="62" spans="3:6" x14ac:dyDescent="0.25">
      <c r="C62" s="253" t="s">
        <v>311</v>
      </c>
      <c r="D62" s="254">
        <v>2812426</v>
      </c>
      <c r="E62" s="254">
        <v>543333</v>
      </c>
      <c r="F62" s="254">
        <v>126141.62</v>
      </c>
    </row>
    <row r="63" spans="3:6" x14ac:dyDescent="0.25">
      <c r="C63" s="253" t="s">
        <v>312</v>
      </c>
      <c r="D63" s="254">
        <v>2476059</v>
      </c>
      <c r="E63" s="254">
        <v>106023</v>
      </c>
      <c r="F63" s="254">
        <v>28916.6</v>
      </c>
    </row>
    <row r="64" spans="3:6" x14ac:dyDescent="0.25">
      <c r="C64" s="253" t="s">
        <v>313</v>
      </c>
      <c r="D64" s="254">
        <v>31259283</v>
      </c>
      <c r="E64" s="254">
        <v>20104465</v>
      </c>
      <c r="F64" s="254">
        <v>1718811.96</v>
      </c>
    </row>
    <row r="65" spans="3:6" x14ac:dyDescent="0.25">
      <c r="C65" s="253" t="s">
        <v>314</v>
      </c>
      <c r="D65" s="254">
        <v>929761079</v>
      </c>
      <c r="E65" s="254">
        <v>812866109</v>
      </c>
      <c r="F65" s="254">
        <v>101976596.84999999</v>
      </c>
    </row>
    <row r="66" spans="3:6" x14ac:dyDescent="0.25">
      <c r="C66" s="249" t="s">
        <v>315</v>
      </c>
      <c r="D66" s="250">
        <v>575574060045</v>
      </c>
      <c r="E66" s="250">
        <v>581098036938</v>
      </c>
      <c r="F66" s="250">
        <v>47997669766.470009</v>
      </c>
    </row>
    <row r="67" spans="3:6" x14ac:dyDescent="0.25">
      <c r="C67" s="253" t="s">
        <v>316</v>
      </c>
      <c r="D67" s="254">
        <v>379186651040</v>
      </c>
      <c r="E67" s="254">
        <v>382902548078</v>
      </c>
      <c r="F67" s="254">
        <v>31609326502.380001</v>
      </c>
    </row>
    <row r="68" spans="3:6" x14ac:dyDescent="0.25">
      <c r="C68" s="253" t="s">
        <v>317</v>
      </c>
      <c r="D68" s="254">
        <v>0</v>
      </c>
      <c r="E68" s="254">
        <v>0</v>
      </c>
      <c r="F68" s="254"/>
    </row>
    <row r="69" spans="3:6" x14ac:dyDescent="0.25">
      <c r="C69" s="253" t="s">
        <v>318</v>
      </c>
      <c r="D69" s="254">
        <v>0</v>
      </c>
      <c r="E69" s="254">
        <v>0</v>
      </c>
      <c r="F69" s="254"/>
    </row>
    <row r="70" spans="3:6" x14ac:dyDescent="0.25">
      <c r="C70" s="253" t="s">
        <v>625</v>
      </c>
      <c r="D70" s="254">
        <v>49912053509</v>
      </c>
      <c r="E70" s="254">
        <v>52943081698</v>
      </c>
      <c r="F70" s="254">
        <v>4100109170.4000001</v>
      </c>
    </row>
    <row r="71" spans="3:6" x14ac:dyDescent="0.25">
      <c r="C71" s="253" t="s">
        <v>626</v>
      </c>
      <c r="D71" s="254">
        <v>35784919190</v>
      </c>
      <c r="E71" s="254">
        <v>33609260115</v>
      </c>
      <c r="F71" s="254">
        <v>2459999289.1599998</v>
      </c>
    </row>
    <row r="72" spans="3:6" x14ac:dyDescent="0.25">
      <c r="C72" s="253" t="s">
        <v>319</v>
      </c>
      <c r="D72" s="254">
        <v>2244129317</v>
      </c>
      <c r="E72" s="254">
        <v>2132767393</v>
      </c>
      <c r="F72" s="254">
        <v>181114032.09999999</v>
      </c>
    </row>
    <row r="73" spans="3:6" x14ac:dyDescent="0.25">
      <c r="C73" s="253" t="s">
        <v>627</v>
      </c>
      <c r="D73" s="254">
        <v>3255567226</v>
      </c>
      <c r="E73" s="254">
        <v>3533690643</v>
      </c>
      <c r="F73" s="254">
        <v>365084955.22000003</v>
      </c>
    </row>
    <row r="74" spans="3:6" x14ac:dyDescent="0.25">
      <c r="C74" s="253" t="s">
        <v>320</v>
      </c>
      <c r="D74" s="254">
        <v>9176992038</v>
      </c>
      <c r="E74" s="254">
        <v>8323170069</v>
      </c>
      <c r="F74" s="254">
        <v>641051222.69000006</v>
      </c>
    </row>
    <row r="75" spans="3:6" x14ac:dyDescent="0.25">
      <c r="C75" s="253" t="s">
        <v>628</v>
      </c>
      <c r="D75" s="254">
        <v>30560232</v>
      </c>
      <c r="E75" s="254">
        <v>20076722</v>
      </c>
      <c r="F75" s="254">
        <v>1770782.72</v>
      </c>
    </row>
    <row r="76" spans="3:6" x14ac:dyDescent="0.25">
      <c r="C76" s="253" t="s">
        <v>321</v>
      </c>
      <c r="D76" s="254">
        <v>4992849</v>
      </c>
      <c r="E76" s="254">
        <v>22857908</v>
      </c>
      <c r="F76" s="254">
        <v>154805.76999999999</v>
      </c>
    </row>
    <row r="77" spans="3:6" x14ac:dyDescent="0.25">
      <c r="C77" s="253" t="s">
        <v>322</v>
      </c>
      <c r="D77" s="254">
        <v>30161348</v>
      </c>
      <c r="E77" s="254">
        <v>17469133</v>
      </c>
      <c r="F77" s="254">
        <v>1541667.34</v>
      </c>
    </row>
    <row r="78" spans="3:6" x14ac:dyDescent="0.25">
      <c r="C78" s="253" t="s">
        <v>323</v>
      </c>
      <c r="D78" s="254">
        <v>887683068</v>
      </c>
      <c r="E78" s="254">
        <v>768915842</v>
      </c>
      <c r="F78" s="254">
        <v>106237241.15000001</v>
      </c>
    </row>
    <row r="79" spans="3:6" x14ac:dyDescent="0.25">
      <c r="C79" s="253" t="s">
        <v>324</v>
      </c>
      <c r="D79" s="254">
        <v>42485420</v>
      </c>
      <c r="E79" s="254">
        <v>48348831</v>
      </c>
      <c r="F79" s="254">
        <v>4341758.99</v>
      </c>
    </row>
    <row r="80" spans="3:6" x14ac:dyDescent="0.25">
      <c r="C80" s="253" t="s">
        <v>325</v>
      </c>
      <c r="D80" s="254">
        <v>53863137</v>
      </c>
      <c r="E80" s="254">
        <v>36577372</v>
      </c>
      <c r="F80" s="254">
        <v>2346275.12</v>
      </c>
    </row>
    <row r="81" spans="3:6" x14ac:dyDescent="0.25">
      <c r="C81" s="253" t="s">
        <v>326</v>
      </c>
      <c r="D81" s="254">
        <v>306671989</v>
      </c>
      <c r="E81" s="254">
        <v>258160676</v>
      </c>
      <c r="F81" s="254">
        <v>33847691.920000002</v>
      </c>
    </row>
    <row r="82" spans="3:6" x14ac:dyDescent="0.25">
      <c r="C82" s="253" t="s">
        <v>327</v>
      </c>
      <c r="D82" s="254">
        <v>656402</v>
      </c>
      <c r="E82" s="254">
        <v>606808</v>
      </c>
      <c r="F82" s="254">
        <v>50218.93</v>
      </c>
    </row>
    <row r="83" spans="3:6" x14ac:dyDescent="0.25">
      <c r="C83" s="253" t="s">
        <v>328</v>
      </c>
      <c r="D83" s="254">
        <v>20778073590</v>
      </c>
      <c r="E83" s="254">
        <v>22047013600</v>
      </c>
      <c r="F83" s="254">
        <v>2160861066.2799997</v>
      </c>
    </row>
    <row r="84" spans="3:6" x14ac:dyDescent="0.25">
      <c r="C84" s="253" t="s">
        <v>329</v>
      </c>
      <c r="D84" s="254">
        <v>15260125</v>
      </c>
      <c r="E84" s="254">
        <v>10571517</v>
      </c>
      <c r="F84" s="254">
        <v>1087147.26</v>
      </c>
    </row>
    <row r="85" spans="3:6" x14ac:dyDescent="0.25">
      <c r="C85" s="253" t="s">
        <v>330</v>
      </c>
      <c r="D85" s="254">
        <v>15902556305</v>
      </c>
      <c r="E85" s="254">
        <v>12347563960</v>
      </c>
      <c r="F85" s="254">
        <v>1219797261.0899999</v>
      </c>
    </row>
    <row r="86" spans="3:6" x14ac:dyDescent="0.25">
      <c r="C86" s="253" t="s">
        <v>331</v>
      </c>
      <c r="D86" s="254">
        <v>44400000</v>
      </c>
      <c r="E86" s="254">
        <v>38714400</v>
      </c>
      <c r="F86" s="254"/>
    </row>
    <row r="87" spans="3:6" x14ac:dyDescent="0.25">
      <c r="C87" s="253" t="s">
        <v>332</v>
      </c>
      <c r="D87" s="254">
        <v>533351791</v>
      </c>
      <c r="E87" s="254">
        <v>537381345</v>
      </c>
      <c r="F87" s="254">
        <v>50299171.5</v>
      </c>
    </row>
    <row r="88" spans="3:6" x14ac:dyDescent="0.25">
      <c r="C88" s="253" t="s">
        <v>333</v>
      </c>
      <c r="D88" s="254">
        <v>715069525</v>
      </c>
      <c r="E88" s="254">
        <v>793366526</v>
      </c>
      <c r="F88" s="254">
        <v>59153939.280000001</v>
      </c>
    </row>
    <row r="89" spans="3:6" x14ac:dyDescent="0.25">
      <c r="C89" s="253" t="s">
        <v>334</v>
      </c>
      <c r="D89" s="254">
        <v>2335594425</v>
      </c>
      <c r="E89" s="254">
        <v>1770473955</v>
      </c>
      <c r="F89" s="254">
        <v>137427066</v>
      </c>
    </row>
    <row r="90" spans="3:6" x14ac:dyDescent="0.25">
      <c r="C90" s="253" t="s">
        <v>335</v>
      </c>
      <c r="D90" s="254">
        <v>3375460742</v>
      </c>
      <c r="E90" s="254">
        <v>3207841994</v>
      </c>
      <c r="F90" s="254">
        <v>399187399.30000001</v>
      </c>
    </row>
    <row r="91" spans="3:6" x14ac:dyDescent="0.25">
      <c r="C91" s="253" t="s">
        <v>336</v>
      </c>
      <c r="D91" s="254">
        <v>11845910656</v>
      </c>
      <c r="E91" s="254">
        <v>13218166978</v>
      </c>
      <c r="F91" s="254">
        <v>1146557347.0999999</v>
      </c>
    </row>
    <row r="92" spans="3:6" x14ac:dyDescent="0.25">
      <c r="C92" s="253" t="s">
        <v>337</v>
      </c>
      <c r="D92" s="254">
        <v>9741330785</v>
      </c>
      <c r="E92" s="254">
        <v>9669200232</v>
      </c>
      <c r="F92" s="254">
        <v>805262422.40999997</v>
      </c>
    </row>
    <row r="93" spans="3:6" x14ac:dyDescent="0.25">
      <c r="C93" s="253" t="s">
        <v>338</v>
      </c>
      <c r="D93" s="254">
        <v>978754929</v>
      </c>
      <c r="E93" s="254">
        <v>1957509858</v>
      </c>
      <c r="F93" s="254"/>
    </row>
    <row r="94" spans="3:6" x14ac:dyDescent="0.25">
      <c r="C94" s="253" t="s">
        <v>339</v>
      </c>
      <c r="D94" s="254">
        <v>637785534</v>
      </c>
      <c r="E94" s="254">
        <v>957785534</v>
      </c>
      <c r="F94" s="254">
        <v>36518043.450000003</v>
      </c>
    </row>
    <row r="95" spans="3:6" x14ac:dyDescent="0.25">
      <c r="C95" s="253" t="s">
        <v>340</v>
      </c>
      <c r="D95" s="254">
        <v>19545618891</v>
      </c>
      <c r="E95" s="254">
        <v>21509904069</v>
      </c>
      <c r="F95" s="254">
        <v>1770453888.3199999</v>
      </c>
    </row>
    <row r="96" spans="3:6" x14ac:dyDescent="0.25">
      <c r="C96" s="253" t="s">
        <v>341</v>
      </c>
      <c r="D96" s="254">
        <v>4043594224</v>
      </c>
      <c r="E96" s="254">
        <v>3678931825</v>
      </c>
      <c r="F96" s="254">
        <v>331827793.69</v>
      </c>
    </row>
    <row r="97" spans="3:6" x14ac:dyDescent="0.25">
      <c r="C97" s="253" t="s">
        <v>342</v>
      </c>
      <c r="D97" s="254">
        <v>1308586317</v>
      </c>
      <c r="E97" s="254">
        <v>1278123926</v>
      </c>
      <c r="F97" s="254">
        <v>102048258.95999999</v>
      </c>
    </row>
    <row r="98" spans="3:6" x14ac:dyDescent="0.25">
      <c r="C98" s="253" t="s">
        <v>343</v>
      </c>
      <c r="D98" s="254">
        <v>395273180</v>
      </c>
      <c r="E98" s="254">
        <v>429984112</v>
      </c>
      <c r="F98" s="254">
        <v>33587578.369999997</v>
      </c>
    </row>
    <row r="99" spans="3:6" x14ac:dyDescent="0.25">
      <c r="C99" s="253" t="s">
        <v>344</v>
      </c>
      <c r="D99" s="254">
        <v>142109031</v>
      </c>
      <c r="E99" s="254">
        <v>142109031</v>
      </c>
      <c r="F99" s="254">
        <v>20442063.68</v>
      </c>
    </row>
    <row r="100" spans="3:6" x14ac:dyDescent="0.25">
      <c r="C100" s="253" t="s">
        <v>345</v>
      </c>
      <c r="D100" s="254">
        <v>0</v>
      </c>
      <c r="E100" s="254">
        <v>300</v>
      </c>
      <c r="F100" s="254"/>
    </row>
    <row r="101" spans="3:6" x14ac:dyDescent="0.25">
      <c r="C101" s="253" t="s">
        <v>346</v>
      </c>
      <c r="D101" s="254">
        <v>0</v>
      </c>
      <c r="E101" s="254">
        <v>0</v>
      </c>
      <c r="F101" s="254"/>
    </row>
    <row r="102" spans="3:6" x14ac:dyDescent="0.25">
      <c r="C102" s="253" t="s">
        <v>347</v>
      </c>
      <c r="D102" s="254">
        <v>0</v>
      </c>
      <c r="E102" s="254">
        <v>0</v>
      </c>
      <c r="F102" s="254"/>
    </row>
    <row r="103" spans="3:6" x14ac:dyDescent="0.25">
      <c r="C103" s="253" t="s">
        <v>348</v>
      </c>
      <c r="D103" s="254">
        <v>329685736</v>
      </c>
      <c r="E103" s="254">
        <v>435245629</v>
      </c>
      <c r="F103" s="254">
        <v>36060897.109999999</v>
      </c>
    </row>
    <row r="104" spans="3:6" x14ac:dyDescent="0.25">
      <c r="C104" s="253" t="s">
        <v>349</v>
      </c>
      <c r="D104" s="254">
        <v>1020617253</v>
      </c>
      <c r="E104" s="254">
        <v>1253842664</v>
      </c>
      <c r="F104" s="254">
        <v>96187869.439999998</v>
      </c>
    </row>
    <row r="105" spans="3:6" x14ac:dyDescent="0.25">
      <c r="C105" s="253" t="s">
        <v>350</v>
      </c>
      <c r="D105" s="254">
        <v>28616293</v>
      </c>
      <c r="E105" s="254">
        <v>30319611</v>
      </c>
      <c r="F105" s="254">
        <v>1409.57</v>
      </c>
    </row>
    <row r="106" spans="3:6" x14ac:dyDescent="0.25">
      <c r="C106" s="253" t="s">
        <v>351</v>
      </c>
      <c r="D106" s="254">
        <v>539490022</v>
      </c>
      <c r="E106" s="254">
        <v>719671042</v>
      </c>
      <c r="F106" s="254">
        <v>48057567.450000003</v>
      </c>
    </row>
    <row r="107" spans="3:6" x14ac:dyDescent="0.25">
      <c r="C107" s="253" t="s">
        <v>352</v>
      </c>
      <c r="D107" s="254">
        <v>1109972</v>
      </c>
      <c r="E107" s="254">
        <v>678642</v>
      </c>
      <c r="F107" s="254">
        <v>138077.32999999999</v>
      </c>
    </row>
    <row r="108" spans="3:6" x14ac:dyDescent="0.25">
      <c r="C108" s="253" t="s">
        <v>353</v>
      </c>
      <c r="D108" s="254">
        <v>9969531</v>
      </c>
      <c r="E108" s="254">
        <v>5739512</v>
      </c>
      <c r="F108" s="254">
        <v>2123567.13</v>
      </c>
    </row>
    <row r="109" spans="3:6" x14ac:dyDescent="0.25">
      <c r="C109" s="253" t="s">
        <v>354</v>
      </c>
      <c r="D109" s="254">
        <v>1230021</v>
      </c>
      <c r="E109" s="254">
        <v>2519943</v>
      </c>
      <c r="F109" s="254">
        <v>66934.960000000006</v>
      </c>
    </row>
    <row r="110" spans="3:6" x14ac:dyDescent="0.25">
      <c r="C110" s="253" t="s">
        <v>355</v>
      </c>
      <c r="D110" s="254">
        <v>7308084</v>
      </c>
      <c r="E110" s="254">
        <v>18222525</v>
      </c>
      <c r="F110" s="254">
        <v>608499.66</v>
      </c>
    </row>
    <row r="111" spans="3:6" x14ac:dyDescent="0.25">
      <c r="C111" s="253" t="s">
        <v>356</v>
      </c>
      <c r="D111" s="254">
        <v>2201889</v>
      </c>
      <c r="E111" s="254">
        <v>1206505</v>
      </c>
      <c r="F111" s="254">
        <v>73213.509999999995</v>
      </c>
    </row>
    <row r="112" spans="3:6" x14ac:dyDescent="0.25">
      <c r="C112" s="253" t="s">
        <v>357</v>
      </c>
      <c r="D112" s="254">
        <v>6648810</v>
      </c>
      <c r="E112" s="254">
        <v>3284112</v>
      </c>
      <c r="F112" s="254">
        <v>371286.93</v>
      </c>
    </row>
    <row r="113" spans="3:6" x14ac:dyDescent="0.25">
      <c r="C113" s="253" t="s">
        <v>358</v>
      </c>
      <c r="D113" s="254">
        <v>371065619</v>
      </c>
      <c r="E113" s="254">
        <v>415132303</v>
      </c>
      <c r="F113" s="254">
        <v>32494382.800000001</v>
      </c>
    </row>
    <row r="114" spans="3:6" x14ac:dyDescent="0.25">
      <c r="C114" s="249" t="s">
        <v>359</v>
      </c>
      <c r="D114" s="250">
        <v>63524631313</v>
      </c>
      <c r="E114" s="250">
        <v>69224200232</v>
      </c>
      <c r="F114" s="250">
        <v>6289437630.1199999</v>
      </c>
    </row>
    <row r="115" spans="3:6" x14ac:dyDescent="0.25">
      <c r="C115" s="253" t="s">
        <v>360</v>
      </c>
      <c r="D115" s="254">
        <v>52488556434</v>
      </c>
      <c r="E115" s="254">
        <v>57881950787</v>
      </c>
      <c r="F115" s="254">
        <v>5546201496.1300001</v>
      </c>
    </row>
    <row r="116" spans="3:6" x14ac:dyDescent="0.25">
      <c r="C116" s="253" t="s">
        <v>361</v>
      </c>
      <c r="D116" s="254">
        <v>10503383758</v>
      </c>
      <c r="E116" s="254">
        <v>11084059154</v>
      </c>
      <c r="F116" s="254">
        <v>728594296.28999996</v>
      </c>
    </row>
    <row r="117" spans="3:6" x14ac:dyDescent="0.25">
      <c r="C117" s="253" t="s">
        <v>362</v>
      </c>
      <c r="D117" s="254">
        <v>302480634</v>
      </c>
      <c r="E117" s="254">
        <v>57803321</v>
      </c>
      <c r="F117" s="254">
        <v>577887.04</v>
      </c>
    </row>
    <row r="118" spans="3:6" x14ac:dyDescent="0.25">
      <c r="C118" s="253" t="s">
        <v>363</v>
      </c>
      <c r="D118" s="254">
        <v>205893044</v>
      </c>
      <c r="E118" s="254">
        <v>183894147</v>
      </c>
      <c r="F118" s="254">
        <v>13117752.15</v>
      </c>
    </row>
    <row r="119" spans="3:6" x14ac:dyDescent="0.25">
      <c r="C119" s="253" t="s">
        <v>364</v>
      </c>
      <c r="D119" s="254">
        <v>414202</v>
      </c>
      <c r="E119" s="254">
        <v>9598</v>
      </c>
      <c r="F119" s="254"/>
    </row>
    <row r="120" spans="3:6" x14ac:dyDescent="0.25">
      <c r="C120" s="253" t="s">
        <v>365</v>
      </c>
      <c r="D120" s="254">
        <v>23903241</v>
      </c>
      <c r="E120" s="254">
        <v>16483225</v>
      </c>
      <c r="F120" s="254">
        <v>946198.51</v>
      </c>
    </row>
    <row r="121" spans="3:6" x14ac:dyDescent="0.25">
      <c r="C121" s="249" t="s">
        <v>366</v>
      </c>
      <c r="D121" s="250">
        <v>1502477834</v>
      </c>
      <c r="E121" s="250">
        <v>1601540616</v>
      </c>
      <c r="F121" s="250">
        <v>128300486.11</v>
      </c>
    </row>
    <row r="122" spans="3:6" x14ac:dyDescent="0.25">
      <c r="C122" s="253" t="s">
        <v>367</v>
      </c>
      <c r="D122" s="254">
        <v>1502477834</v>
      </c>
      <c r="E122" s="254">
        <v>1601540616</v>
      </c>
      <c r="F122" s="254">
        <v>128300486.11</v>
      </c>
    </row>
    <row r="123" spans="3:6" x14ac:dyDescent="0.25">
      <c r="C123" s="249" t="s">
        <v>368</v>
      </c>
      <c r="D123" s="250">
        <v>3298709</v>
      </c>
      <c r="E123" s="250">
        <v>2752775</v>
      </c>
      <c r="F123" s="250">
        <v>137183.09</v>
      </c>
    </row>
    <row r="124" spans="3:6" x14ac:dyDescent="0.25">
      <c r="C124" s="253" t="s">
        <v>369</v>
      </c>
      <c r="D124" s="254">
        <v>3298709</v>
      </c>
      <c r="E124" s="254">
        <v>2752775</v>
      </c>
      <c r="F124" s="254">
        <v>137183.09</v>
      </c>
    </row>
    <row r="125" spans="3:6" x14ac:dyDescent="0.25">
      <c r="C125" s="255" t="s">
        <v>370</v>
      </c>
      <c r="D125" s="256">
        <v>4675978643</v>
      </c>
      <c r="E125" s="256">
        <v>6061326405</v>
      </c>
      <c r="F125" s="256">
        <v>551145002.42999995</v>
      </c>
    </row>
    <row r="126" spans="3:6" x14ac:dyDescent="0.25">
      <c r="C126" s="253" t="s">
        <v>371</v>
      </c>
      <c r="D126" s="254">
        <v>2304102739</v>
      </c>
      <c r="E126" s="254">
        <v>2388532667</v>
      </c>
      <c r="F126" s="254">
        <v>206677466.78</v>
      </c>
    </row>
    <row r="127" spans="3:6" x14ac:dyDescent="0.25">
      <c r="C127" s="253" t="s">
        <v>372</v>
      </c>
      <c r="D127" s="254">
        <v>260322110</v>
      </c>
      <c r="E127" s="254">
        <v>268763171</v>
      </c>
      <c r="F127" s="254">
        <v>21796728.16</v>
      </c>
    </row>
    <row r="128" spans="3:6" x14ac:dyDescent="0.25">
      <c r="C128" s="253" t="s">
        <v>373</v>
      </c>
      <c r="D128" s="254">
        <v>32629968</v>
      </c>
      <c r="E128" s="254">
        <v>23808744</v>
      </c>
      <c r="F128" s="254">
        <v>24493.439999999999</v>
      </c>
    </row>
    <row r="129" spans="3:6" x14ac:dyDescent="0.25">
      <c r="C129" s="253" t="s">
        <v>374</v>
      </c>
      <c r="D129" s="254">
        <v>2011150661</v>
      </c>
      <c r="E129" s="254">
        <v>2095960752</v>
      </c>
      <c r="F129" s="254">
        <v>184856245.18000001</v>
      </c>
    </row>
    <row r="130" spans="3:6" x14ac:dyDescent="0.25">
      <c r="C130" s="253" t="s">
        <v>375</v>
      </c>
      <c r="D130" s="254">
        <v>2371875904</v>
      </c>
      <c r="E130" s="254">
        <v>3672793738</v>
      </c>
      <c r="F130" s="254">
        <v>344467535.64999998</v>
      </c>
    </row>
    <row r="131" spans="3:6" x14ac:dyDescent="0.25">
      <c r="C131" s="253" t="s">
        <v>376</v>
      </c>
      <c r="D131" s="254">
        <v>2371875904</v>
      </c>
      <c r="E131" s="254">
        <v>3672793738</v>
      </c>
      <c r="F131" s="254">
        <v>344467535.64999998</v>
      </c>
    </row>
    <row r="132" spans="3:6" x14ac:dyDescent="0.25">
      <c r="C132" s="255" t="s">
        <v>377</v>
      </c>
      <c r="D132" s="256">
        <v>86008940507</v>
      </c>
      <c r="E132" s="256">
        <v>40964822939.659996</v>
      </c>
      <c r="F132" s="256">
        <v>3412491600.5399995</v>
      </c>
    </row>
    <row r="133" spans="3:6" x14ac:dyDescent="0.25">
      <c r="C133" s="253" t="s">
        <v>378</v>
      </c>
      <c r="D133" s="254">
        <v>79121996184</v>
      </c>
      <c r="E133" s="254">
        <v>33807160723.659996</v>
      </c>
      <c r="F133" s="254">
        <v>2773732637.5499997</v>
      </c>
    </row>
    <row r="134" spans="3:6" x14ac:dyDescent="0.25">
      <c r="C134" s="253" t="s">
        <v>379</v>
      </c>
      <c r="D134" s="254">
        <v>3149469</v>
      </c>
      <c r="E134" s="254">
        <v>5061246</v>
      </c>
      <c r="F134" s="254">
        <v>122250</v>
      </c>
    </row>
    <row r="135" spans="3:6" x14ac:dyDescent="0.25">
      <c r="C135" s="253" t="s">
        <v>380</v>
      </c>
      <c r="D135" s="254">
        <v>1341430467</v>
      </c>
      <c r="E135" s="254">
        <v>1052515055</v>
      </c>
      <c r="F135" s="254">
        <v>108731331.27</v>
      </c>
    </row>
    <row r="136" spans="3:6" x14ac:dyDescent="0.25">
      <c r="C136" s="253" t="s">
        <v>381</v>
      </c>
      <c r="D136" s="254">
        <v>4220</v>
      </c>
      <c r="E136" s="254">
        <v>5360</v>
      </c>
      <c r="F136" s="254">
        <v>240</v>
      </c>
    </row>
    <row r="137" spans="3:6" x14ac:dyDescent="0.25">
      <c r="C137" s="253" t="s">
        <v>382</v>
      </c>
      <c r="D137" s="254">
        <v>0</v>
      </c>
      <c r="E137" s="254">
        <v>0</v>
      </c>
      <c r="F137" s="254">
        <v>441454067.63</v>
      </c>
    </row>
    <row r="138" spans="3:6" x14ac:dyDescent="0.25">
      <c r="C138" s="253" t="s">
        <v>383</v>
      </c>
      <c r="D138" s="254">
        <v>547018653</v>
      </c>
      <c r="E138" s="254">
        <v>547018653</v>
      </c>
      <c r="F138" s="254"/>
    </row>
    <row r="139" spans="3:6" x14ac:dyDescent="0.25">
      <c r="C139" s="253" t="s">
        <v>384</v>
      </c>
      <c r="D139" s="254">
        <v>2110956</v>
      </c>
      <c r="E139" s="254">
        <v>1330426</v>
      </c>
      <c r="F139" s="254">
        <v>77745</v>
      </c>
    </row>
    <row r="140" spans="3:6" x14ac:dyDescent="0.25">
      <c r="C140" s="253" t="s">
        <v>385</v>
      </c>
      <c r="D140" s="254">
        <v>323289089</v>
      </c>
      <c r="E140" s="254">
        <v>106479087.59999996</v>
      </c>
      <c r="F140" s="254">
        <v>42491162.18</v>
      </c>
    </row>
    <row r="141" spans="3:6" x14ac:dyDescent="0.25">
      <c r="C141" s="253" t="s">
        <v>386</v>
      </c>
      <c r="D141" s="254">
        <v>26781916427</v>
      </c>
      <c r="E141" s="254">
        <v>29602254817.349998</v>
      </c>
      <c r="F141" s="254">
        <v>0</v>
      </c>
    </row>
    <row r="142" spans="3:6" x14ac:dyDescent="0.25">
      <c r="C142" s="253" t="s">
        <v>387</v>
      </c>
      <c r="D142" s="254">
        <v>0</v>
      </c>
      <c r="E142" s="254">
        <v>0</v>
      </c>
      <c r="F142" s="254">
        <v>163420262</v>
      </c>
    </row>
    <row r="143" spans="3:6" x14ac:dyDescent="0.25">
      <c r="C143" s="253" t="s">
        <v>388</v>
      </c>
      <c r="D143" s="254">
        <v>3429326903</v>
      </c>
      <c r="E143" s="254">
        <v>1465369140</v>
      </c>
      <c r="F143" s="254"/>
    </row>
    <row r="144" spans="3:6" x14ac:dyDescent="0.25">
      <c r="C144" s="253" t="s">
        <v>389</v>
      </c>
      <c r="D144" s="254">
        <v>0</v>
      </c>
      <c r="E144" s="254">
        <v>1027126938.71</v>
      </c>
      <c r="F144" s="254">
        <v>2017435549.4699998</v>
      </c>
    </row>
    <row r="145" spans="3:6" x14ac:dyDescent="0.25">
      <c r="C145" s="253" t="s">
        <v>390</v>
      </c>
      <c r="D145" s="254">
        <v>46693750000</v>
      </c>
      <c r="E145" s="254">
        <v>0</v>
      </c>
      <c r="F145" s="254">
        <v>30</v>
      </c>
    </row>
    <row r="146" spans="3:6" x14ac:dyDescent="0.25">
      <c r="C146" s="249" t="s">
        <v>391</v>
      </c>
      <c r="D146" s="250">
        <v>6886944323</v>
      </c>
      <c r="E146" s="250">
        <v>7157662216</v>
      </c>
      <c r="F146" s="250">
        <v>638758962.99000013</v>
      </c>
    </row>
    <row r="147" spans="3:6" x14ac:dyDescent="0.25">
      <c r="C147" s="253" t="s">
        <v>629</v>
      </c>
      <c r="D147" s="254">
        <v>36354493</v>
      </c>
      <c r="E147" s="254">
        <v>30681941</v>
      </c>
      <c r="F147" s="254">
        <v>2447497.27</v>
      </c>
    </row>
    <row r="148" spans="3:6" x14ac:dyDescent="0.25">
      <c r="C148" s="253" t="s">
        <v>392</v>
      </c>
      <c r="D148" s="254">
        <v>1399756514</v>
      </c>
      <c r="E148" s="254">
        <v>1523608382</v>
      </c>
      <c r="F148" s="254">
        <v>88400095.140000001</v>
      </c>
    </row>
    <row r="149" spans="3:6" x14ac:dyDescent="0.25">
      <c r="C149" s="253" t="s">
        <v>393</v>
      </c>
      <c r="D149" s="254">
        <v>5393665286</v>
      </c>
      <c r="E149" s="254">
        <v>5554665474</v>
      </c>
      <c r="F149" s="254">
        <v>419918806.18000001</v>
      </c>
    </row>
    <row r="150" spans="3:6" x14ac:dyDescent="0.25">
      <c r="C150" s="253" t="s">
        <v>394</v>
      </c>
      <c r="D150" s="254">
        <v>0</v>
      </c>
      <c r="E150" s="254">
        <v>1345</v>
      </c>
      <c r="F150" s="254"/>
    </row>
    <row r="151" spans="3:6" x14ac:dyDescent="0.25">
      <c r="C151" s="253" t="s">
        <v>395</v>
      </c>
      <c r="D151" s="254">
        <v>0</v>
      </c>
      <c r="E151" s="254">
        <v>0</v>
      </c>
      <c r="F151" s="254">
        <v>10100</v>
      </c>
    </row>
    <row r="152" spans="3:6" x14ac:dyDescent="0.25">
      <c r="C152" s="253" t="s">
        <v>396</v>
      </c>
      <c r="D152" s="254">
        <v>56597706</v>
      </c>
      <c r="E152" s="254">
        <v>48492197</v>
      </c>
      <c r="F152" s="254">
        <v>3638700</v>
      </c>
    </row>
    <row r="153" spans="3:6" x14ac:dyDescent="0.25">
      <c r="C153" s="253" t="s">
        <v>397</v>
      </c>
      <c r="D153" s="254">
        <v>159429</v>
      </c>
      <c r="E153" s="254">
        <v>6023</v>
      </c>
      <c r="F153" s="254"/>
    </row>
    <row r="154" spans="3:6" x14ac:dyDescent="0.25">
      <c r="C154" s="253" t="s">
        <v>398</v>
      </c>
      <c r="D154" s="254">
        <v>410895</v>
      </c>
      <c r="E154" s="254">
        <v>206200</v>
      </c>
      <c r="F154" s="254">
        <v>18544.5</v>
      </c>
    </row>
    <row r="155" spans="3:6" x14ac:dyDescent="0.25">
      <c r="C155" s="253" t="s">
        <v>399</v>
      </c>
      <c r="D155" s="254">
        <v>0</v>
      </c>
      <c r="E155" s="254">
        <v>654</v>
      </c>
      <c r="F155" s="254"/>
    </row>
    <row r="156" spans="3:6" x14ac:dyDescent="0.25">
      <c r="C156" s="253" t="s">
        <v>400</v>
      </c>
      <c r="D156" s="254">
        <v>0</v>
      </c>
      <c r="E156" s="254">
        <v>0</v>
      </c>
      <c r="F156" s="254">
        <v>18147207.73</v>
      </c>
    </row>
    <row r="157" spans="3:6" x14ac:dyDescent="0.25">
      <c r="C157" s="253" t="s">
        <v>401</v>
      </c>
      <c r="D157" s="254">
        <v>0</v>
      </c>
      <c r="E157" s="254">
        <v>0</v>
      </c>
      <c r="F157" s="254">
        <v>102615254.84</v>
      </c>
    </row>
    <row r="158" spans="3:6" x14ac:dyDescent="0.25">
      <c r="C158" s="253" t="s">
        <v>402</v>
      </c>
      <c r="D158" s="254">
        <v>0</v>
      </c>
      <c r="E158" s="254">
        <v>0</v>
      </c>
      <c r="F158" s="254">
        <v>3562757.33</v>
      </c>
    </row>
    <row r="159" spans="3:6" x14ac:dyDescent="0.25">
      <c r="C159" s="255" t="s">
        <v>403</v>
      </c>
      <c r="D159" s="256">
        <v>13752752665</v>
      </c>
      <c r="E159" s="256">
        <v>12031055842</v>
      </c>
      <c r="F159" s="256">
        <v>334281893.63999999</v>
      </c>
    </row>
    <row r="160" spans="3:6" x14ac:dyDescent="0.25">
      <c r="C160" s="257" t="s">
        <v>133</v>
      </c>
      <c r="D160" s="258">
        <v>0</v>
      </c>
      <c r="E160" s="258">
        <v>336792957</v>
      </c>
      <c r="F160" s="258"/>
    </row>
    <row r="161" spans="3:6" x14ac:dyDescent="0.25">
      <c r="C161" s="253" t="s">
        <v>404</v>
      </c>
      <c r="D161" s="254">
        <v>0</v>
      </c>
      <c r="E161" s="254">
        <v>336792957</v>
      </c>
      <c r="F161" s="254"/>
    </row>
    <row r="162" spans="3:6" x14ac:dyDescent="0.25">
      <c r="C162" s="253" t="s">
        <v>405</v>
      </c>
      <c r="D162" s="254">
        <v>13752752665</v>
      </c>
      <c r="E162" s="254">
        <v>11694262885</v>
      </c>
      <c r="F162" s="254">
        <v>334281893.63999999</v>
      </c>
    </row>
    <row r="163" spans="3:6" x14ac:dyDescent="0.25">
      <c r="C163" s="253" t="s">
        <v>406</v>
      </c>
      <c r="D163" s="254">
        <v>1500000000</v>
      </c>
      <c r="E163" s="254">
        <v>901549223</v>
      </c>
      <c r="F163" s="254"/>
    </row>
    <row r="164" spans="3:6" x14ac:dyDescent="0.25">
      <c r="C164" s="253" t="s">
        <v>407</v>
      </c>
      <c r="D164" s="254">
        <v>9000000000</v>
      </c>
      <c r="E164" s="254">
        <v>9000000000</v>
      </c>
      <c r="F164" s="254"/>
    </row>
    <row r="165" spans="3:6" x14ac:dyDescent="0.25">
      <c r="C165" s="253" t="s">
        <v>408</v>
      </c>
      <c r="D165" s="254">
        <v>3252368108</v>
      </c>
      <c r="E165" s="254">
        <v>1792456969</v>
      </c>
      <c r="F165" s="254">
        <v>334279761.07999998</v>
      </c>
    </row>
    <row r="166" spans="3:6" x14ac:dyDescent="0.25">
      <c r="C166" s="253" t="s">
        <v>409</v>
      </c>
      <c r="D166" s="254">
        <v>354808</v>
      </c>
      <c r="E166" s="254">
        <v>211017</v>
      </c>
      <c r="F166" s="254">
        <v>1923.56</v>
      </c>
    </row>
    <row r="167" spans="3:6" x14ac:dyDescent="0.25">
      <c r="C167" s="253" t="s">
        <v>410</v>
      </c>
      <c r="D167" s="254">
        <v>1259</v>
      </c>
      <c r="E167" s="254">
        <v>14308</v>
      </c>
      <c r="F167" s="254"/>
    </row>
    <row r="168" spans="3:6" x14ac:dyDescent="0.25">
      <c r="C168" s="253" t="s">
        <v>411</v>
      </c>
      <c r="D168" s="254">
        <v>28490</v>
      </c>
      <c r="E168" s="254">
        <v>28490</v>
      </c>
      <c r="F168" s="254"/>
    </row>
    <row r="169" spans="3:6" x14ac:dyDescent="0.25">
      <c r="C169" s="253" t="s">
        <v>412</v>
      </c>
      <c r="D169" s="254">
        <v>0</v>
      </c>
      <c r="E169" s="254">
        <v>0</v>
      </c>
      <c r="F169" s="254"/>
    </row>
    <row r="170" spans="3:6" x14ac:dyDescent="0.25">
      <c r="C170" s="253" t="s">
        <v>413</v>
      </c>
      <c r="D170" s="254">
        <v>0</v>
      </c>
      <c r="E170" s="254">
        <v>233</v>
      </c>
      <c r="F170" s="254">
        <v>209</v>
      </c>
    </row>
    <row r="171" spans="3:6" x14ac:dyDescent="0.25">
      <c r="C171" s="253" t="s">
        <v>630</v>
      </c>
      <c r="D171" s="254">
        <v>0</v>
      </c>
      <c r="E171" s="254">
        <v>2645</v>
      </c>
      <c r="F171" s="254"/>
    </row>
    <row r="172" spans="3:6" x14ac:dyDescent="0.25">
      <c r="C172" s="255" t="s">
        <v>414</v>
      </c>
      <c r="D172" s="256">
        <v>5738982089</v>
      </c>
      <c r="E172" s="256">
        <v>66051337754.200005</v>
      </c>
      <c r="F172" s="256">
        <v>284791242.59000003</v>
      </c>
    </row>
    <row r="173" spans="3:6" x14ac:dyDescent="0.25">
      <c r="C173" s="257" t="s">
        <v>415</v>
      </c>
      <c r="D173" s="258">
        <v>0</v>
      </c>
      <c r="E173" s="258">
        <v>14274500</v>
      </c>
      <c r="F173" s="258"/>
    </row>
    <row r="174" spans="3:6" x14ac:dyDescent="0.25">
      <c r="C174" s="253" t="s">
        <v>416</v>
      </c>
      <c r="D174" s="254">
        <v>0</v>
      </c>
      <c r="E174" s="254">
        <v>274500</v>
      </c>
      <c r="F174" s="254"/>
    </row>
    <row r="175" spans="3:6" x14ac:dyDescent="0.25">
      <c r="C175" s="253" t="s">
        <v>417</v>
      </c>
      <c r="D175" s="254">
        <v>0</v>
      </c>
      <c r="E175" s="254">
        <v>14000000</v>
      </c>
      <c r="F175" s="254"/>
    </row>
    <row r="176" spans="3:6" x14ac:dyDescent="0.25">
      <c r="C176" s="257" t="s">
        <v>418</v>
      </c>
      <c r="D176" s="258">
        <v>4945043431</v>
      </c>
      <c r="E176" s="258">
        <v>64718465431</v>
      </c>
      <c r="F176" s="258">
        <v>250000000</v>
      </c>
    </row>
    <row r="177" spans="3:12" x14ac:dyDescent="0.25">
      <c r="C177" s="253" t="s">
        <v>419</v>
      </c>
      <c r="D177" s="254">
        <v>0</v>
      </c>
      <c r="E177" s="254">
        <v>1980000000</v>
      </c>
      <c r="F177" s="254">
        <v>0</v>
      </c>
    </row>
    <row r="178" spans="3:12" x14ac:dyDescent="0.25">
      <c r="C178" s="253" t="s">
        <v>420</v>
      </c>
      <c r="D178" s="254">
        <v>4945043431</v>
      </c>
      <c r="E178" s="254">
        <v>53738465431</v>
      </c>
      <c r="F178" s="254">
        <v>250000000</v>
      </c>
    </row>
    <row r="179" spans="3:12" x14ac:dyDescent="0.25">
      <c r="C179" s="253" t="s">
        <v>421</v>
      </c>
      <c r="D179" s="254">
        <v>0</v>
      </c>
      <c r="E179" s="254">
        <v>0</v>
      </c>
      <c r="F179" s="254"/>
    </row>
    <row r="180" spans="3:12" x14ac:dyDescent="0.25">
      <c r="C180" s="253" t="s">
        <v>422</v>
      </c>
      <c r="D180" s="254">
        <v>0</v>
      </c>
      <c r="E180" s="254">
        <v>7000000000</v>
      </c>
      <c r="F180" s="254"/>
    </row>
    <row r="181" spans="3:12" x14ac:dyDescent="0.25">
      <c r="C181" s="253" t="s">
        <v>423</v>
      </c>
      <c r="D181" s="254">
        <v>0</v>
      </c>
      <c r="E181" s="254">
        <v>2000000000</v>
      </c>
      <c r="F181" s="254"/>
    </row>
    <row r="182" spans="3:12" x14ac:dyDescent="0.25">
      <c r="C182" s="257" t="s">
        <v>424</v>
      </c>
      <c r="D182" s="258">
        <v>793938658</v>
      </c>
      <c r="E182" s="258">
        <v>1318597823.2</v>
      </c>
      <c r="F182" s="258">
        <v>34791242.590000004</v>
      </c>
    </row>
    <row r="183" spans="3:12" x14ac:dyDescent="0.25">
      <c r="C183" s="253" t="s">
        <v>425</v>
      </c>
      <c r="D183" s="254">
        <v>0</v>
      </c>
      <c r="E183" s="254">
        <v>56883626.719999999</v>
      </c>
      <c r="F183" s="254"/>
    </row>
    <row r="184" spans="3:12" x14ac:dyDescent="0.25">
      <c r="C184" s="253" t="s">
        <v>631</v>
      </c>
      <c r="D184" s="254">
        <v>793938658</v>
      </c>
      <c r="E184" s="254">
        <v>1243405921.23</v>
      </c>
      <c r="F184" s="254">
        <v>34791242.590000004</v>
      </c>
    </row>
    <row r="185" spans="3:12" x14ac:dyDescent="0.25">
      <c r="C185" s="253" t="s">
        <v>426</v>
      </c>
      <c r="D185" s="254">
        <v>0</v>
      </c>
      <c r="E185" s="254">
        <v>18308275.25</v>
      </c>
      <c r="F185" s="254"/>
    </row>
    <row r="186" spans="3:12" x14ac:dyDescent="0.25">
      <c r="C186" s="255" t="s">
        <v>427</v>
      </c>
      <c r="D186" s="256">
        <v>292206480</v>
      </c>
      <c r="E186" s="256">
        <v>635706621</v>
      </c>
      <c r="F186" s="256">
        <v>82807080.719999999</v>
      </c>
    </row>
    <row r="187" spans="3:12" x14ac:dyDescent="0.25">
      <c r="C187" s="257" t="s">
        <v>428</v>
      </c>
      <c r="D187" s="258">
        <v>292206480</v>
      </c>
      <c r="E187" s="258">
        <v>635706621</v>
      </c>
      <c r="F187" s="258">
        <v>82807080.719999999</v>
      </c>
      <c r="L187" s="251"/>
    </row>
    <row r="188" spans="3:12" x14ac:dyDescent="0.25">
      <c r="C188" s="253" t="s">
        <v>429</v>
      </c>
      <c r="D188" s="254">
        <v>292056427</v>
      </c>
      <c r="E188" s="254">
        <v>635630182</v>
      </c>
      <c r="F188" s="254">
        <v>14346071.15</v>
      </c>
    </row>
    <row r="189" spans="3:12" x14ac:dyDescent="0.25">
      <c r="C189" s="253" t="s">
        <v>430</v>
      </c>
      <c r="D189" s="254">
        <v>0</v>
      </c>
      <c r="E189" s="254">
        <v>0</v>
      </c>
      <c r="F189" s="254">
        <v>68446386.109999999</v>
      </c>
    </row>
    <row r="190" spans="3:12" x14ac:dyDescent="0.25">
      <c r="C190" s="253" t="s">
        <v>431</v>
      </c>
      <c r="D190" s="254">
        <v>150053</v>
      </c>
      <c r="E190" s="254">
        <v>76439</v>
      </c>
      <c r="F190" s="254">
        <v>14623.46</v>
      </c>
    </row>
    <row r="191" spans="3:12" x14ac:dyDescent="0.25">
      <c r="C191" s="255" t="s">
        <v>432</v>
      </c>
      <c r="D191" s="256">
        <v>10383437128</v>
      </c>
      <c r="E191" s="256">
        <v>12732765128</v>
      </c>
      <c r="F191" s="256">
        <v>853184313.72000003</v>
      </c>
    </row>
    <row r="192" spans="3:12" x14ac:dyDescent="0.25">
      <c r="C192" s="253" t="s">
        <v>433</v>
      </c>
      <c r="D192" s="254">
        <v>10383437128</v>
      </c>
      <c r="E192" s="254">
        <v>12732765128</v>
      </c>
      <c r="F192" s="254">
        <v>853184313.72000003</v>
      </c>
    </row>
    <row r="193" spans="3:6" x14ac:dyDescent="0.25">
      <c r="C193" s="253" t="s">
        <v>434</v>
      </c>
      <c r="D193" s="254">
        <v>0</v>
      </c>
      <c r="E193" s="254">
        <v>0</v>
      </c>
      <c r="F193" s="254">
        <v>-361330</v>
      </c>
    </row>
    <row r="194" spans="3:6" x14ac:dyDescent="0.25">
      <c r="C194" s="253" t="s">
        <v>435</v>
      </c>
      <c r="D194" s="254">
        <v>250249197</v>
      </c>
      <c r="E194" s="254">
        <v>73021541</v>
      </c>
      <c r="F194" s="254">
        <v>3798322.64</v>
      </c>
    </row>
    <row r="195" spans="3:6" x14ac:dyDescent="0.25">
      <c r="C195" s="253" t="s">
        <v>436</v>
      </c>
      <c r="D195" s="254">
        <v>0</v>
      </c>
      <c r="E195" s="254">
        <v>0</v>
      </c>
      <c r="F195" s="254"/>
    </row>
    <row r="196" spans="3:6" x14ac:dyDescent="0.25">
      <c r="C196" s="253" t="s">
        <v>437</v>
      </c>
      <c r="D196" s="254">
        <v>10133187931</v>
      </c>
      <c r="E196" s="254">
        <v>10309413587</v>
      </c>
      <c r="F196" s="254">
        <v>813401637.92999995</v>
      </c>
    </row>
    <row r="197" spans="3:6" x14ac:dyDescent="0.25">
      <c r="C197" s="253" t="s">
        <v>438</v>
      </c>
      <c r="D197" s="254">
        <v>0</v>
      </c>
      <c r="E197" s="254">
        <v>0</v>
      </c>
      <c r="F197" s="254">
        <v>20329910.879999999</v>
      </c>
    </row>
    <row r="198" spans="3:6" x14ac:dyDescent="0.25">
      <c r="C198" s="253" t="s">
        <v>439</v>
      </c>
      <c r="D198" s="254">
        <v>0</v>
      </c>
      <c r="E198" s="254">
        <v>0</v>
      </c>
      <c r="F198" s="254">
        <v>2063533.33</v>
      </c>
    </row>
    <row r="199" spans="3:6" x14ac:dyDescent="0.25">
      <c r="C199" s="253" t="s">
        <v>440</v>
      </c>
      <c r="D199" s="254">
        <v>0</v>
      </c>
      <c r="E199" s="254">
        <v>2350330000</v>
      </c>
      <c r="F199" s="254">
        <v>13952238.939999999</v>
      </c>
    </row>
    <row r="200" spans="3:6" x14ac:dyDescent="0.25">
      <c r="C200" s="253" t="s">
        <v>441</v>
      </c>
      <c r="D200" s="254">
        <v>0</v>
      </c>
      <c r="E200" s="254">
        <v>0</v>
      </c>
      <c r="F200" s="254"/>
    </row>
    <row r="201" spans="3:6" x14ac:dyDescent="0.25">
      <c r="C201" s="253" t="s">
        <v>442</v>
      </c>
      <c r="D201" s="254">
        <v>0</v>
      </c>
      <c r="E201" s="254">
        <v>0</v>
      </c>
      <c r="F201" s="254"/>
    </row>
    <row r="202" spans="3:6" ht="16.5" customHeight="1" x14ac:dyDescent="0.25">
      <c r="C202" s="251" t="s">
        <v>443</v>
      </c>
      <c r="D202" s="252">
        <v>12830122961</v>
      </c>
      <c r="E202" s="252">
        <v>13947223530.870001</v>
      </c>
      <c r="F202" s="252">
        <v>1174256.17</v>
      </c>
    </row>
    <row r="203" spans="3:6" x14ac:dyDescent="0.25">
      <c r="C203" s="255" t="s">
        <v>444</v>
      </c>
      <c r="D203" s="256">
        <v>0</v>
      </c>
      <c r="E203" s="256">
        <v>17828000</v>
      </c>
      <c r="F203" s="256"/>
    </row>
    <row r="204" spans="3:6" x14ac:dyDescent="0.25">
      <c r="C204" s="253" t="s">
        <v>445</v>
      </c>
      <c r="D204" s="254">
        <v>0</v>
      </c>
      <c r="E204" s="254">
        <v>17828000</v>
      </c>
      <c r="F204" s="254"/>
    </row>
    <row r="205" spans="3:6" x14ac:dyDescent="0.25">
      <c r="C205" s="253" t="s">
        <v>446</v>
      </c>
      <c r="D205" s="254">
        <v>0</v>
      </c>
      <c r="E205" s="254">
        <v>17828000</v>
      </c>
      <c r="F205" s="254"/>
    </row>
    <row r="206" spans="3:6" x14ac:dyDescent="0.25">
      <c r="C206" s="255" t="s">
        <v>447</v>
      </c>
      <c r="D206" s="256">
        <v>12830122961</v>
      </c>
      <c r="E206" s="256">
        <v>13929395530.870001</v>
      </c>
      <c r="F206" s="256">
        <v>1174256.17</v>
      </c>
    </row>
    <row r="207" spans="3:6" x14ac:dyDescent="0.25">
      <c r="C207" s="257" t="s">
        <v>448</v>
      </c>
      <c r="D207" s="258">
        <v>11875275000</v>
      </c>
      <c r="E207" s="258">
        <v>12852707561.5</v>
      </c>
      <c r="F207" s="258"/>
    </row>
    <row r="208" spans="3:6" x14ac:dyDescent="0.25">
      <c r="C208" s="253" t="s">
        <v>449</v>
      </c>
      <c r="D208" s="254">
        <v>0</v>
      </c>
      <c r="E208" s="254">
        <v>580811.5</v>
      </c>
      <c r="F208" s="254"/>
    </row>
    <row r="209" spans="3:6" x14ac:dyDescent="0.25">
      <c r="C209" s="253" t="s">
        <v>450</v>
      </c>
      <c r="D209" s="254">
        <v>0</v>
      </c>
      <c r="E209" s="254">
        <v>1303200000</v>
      </c>
      <c r="F209" s="254"/>
    </row>
    <row r="210" spans="3:6" x14ac:dyDescent="0.25">
      <c r="C210" s="253" t="s">
        <v>451</v>
      </c>
      <c r="D210" s="254">
        <v>3958425000</v>
      </c>
      <c r="E210" s="254">
        <v>3849642250</v>
      </c>
      <c r="F210" s="254"/>
    </row>
    <row r="211" spans="3:6" x14ac:dyDescent="0.25">
      <c r="C211" s="253" t="s">
        <v>452</v>
      </c>
      <c r="D211" s="254">
        <v>3958425000</v>
      </c>
      <c r="E211" s="254">
        <v>3849642250</v>
      </c>
      <c r="F211" s="254"/>
    </row>
    <row r="212" spans="3:6" x14ac:dyDescent="0.25">
      <c r="C212" s="253" t="s">
        <v>453</v>
      </c>
      <c r="D212" s="254">
        <v>3958425000</v>
      </c>
      <c r="E212" s="254">
        <v>3849642250</v>
      </c>
      <c r="F212" s="254"/>
    </row>
    <row r="213" spans="3:6" x14ac:dyDescent="0.25">
      <c r="C213" s="257" t="s">
        <v>454</v>
      </c>
      <c r="D213" s="258">
        <v>954847961</v>
      </c>
      <c r="E213" s="258">
        <v>1076687969.3700001</v>
      </c>
      <c r="F213" s="258">
        <v>1174256.17</v>
      </c>
    </row>
    <row r="214" spans="3:6" x14ac:dyDescent="0.25">
      <c r="C214" s="253" t="s">
        <v>455</v>
      </c>
      <c r="D214" s="254">
        <v>0</v>
      </c>
      <c r="E214" s="254">
        <v>9171570.1999999993</v>
      </c>
      <c r="F214" s="254"/>
    </row>
    <row r="215" spans="3:6" x14ac:dyDescent="0.25">
      <c r="C215" s="253" t="s">
        <v>456</v>
      </c>
      <c r="D215" s="254">
        <v>954847961</v>
      </c>
      <c r="E215" s="254">
        <v>1067516399.1700001</v>
      </c>
      <c r="F215" s="254">
        <v>1174256.17</v>
      </c>
    </row>
    <row r="216" spans="3:6" x14ac:dyDescent="0.25">
      <c r="C216" s="255" t="s">
        <v>457</v>
      </c>
      <c r="D216" s="256">
        <v>0</v>
      </c>
      <c r="E216" s="256">
        <v>0</v>
      </c>
      <c r="F216" s="256"/>
    </row>
    <row r="217" spans="3:6" x14ac:dyDescent="0.25">
      <c r="C217" s="253" t="s">
        <v>458</v>
      </c>
      <c r="D217" s="254">
        <v>0</v>
      </c>
      <c r="E217" s="254">
        <v>0</v>
      </c>
      <c r="F217" s="254"/>
    </row>
    <row r="218" spans="3:6" x14ac:dyDescent="0.25">
      <c r="C218" s="259" t="s">
        <v>459</v>
      </c>
      <c r="D218" s="254">
        <v>0</v>
      </c>
      <c r="E218" s="254">
        <v>0</v>
      </c>
      <c r="F218" s="254"/>
    </row>
    <row r="219" spans="3:6" ht="15.75" thickBot="1" x14ac:dyDescent="0.3">
      <c r="C219" s="260" t="s">
        <v>632</v>
      </c>
      <c r="D219" s="261">
        <v>1187374402436</v>
      </c>
      <c r="E219" s="261">
        <v>1227245642479.7297</v>
      </c>
      <c r="F219" s="261">
        <v>98749188215.59996</v>
      </c>
    </row>
    <row r="220" spans="3:6" x14ac:dyDescent="0.25">
      <c r="C220" s="253"/>
      <c r="D220" s="252"/>
      <c r="E220" s="252"/>
      <c r="F220" s="252"/>
    </row>
    <row r="221" spans="3:6" x14ac:dyDescent="0.25">
      <c r="C221" s="262" t="s">
        <v>235</v>
      </c>
    </row>
    <row r="222" spans="3:6" x14ac:dyDescent="0.25">
      <c r="C222" s="263" t="s">
        <v>607</v>
      </c>
    </row>
    <row r="223" spans="3:6" ht="57.75" customHeight="1" x14ac:dyDescent="0.25">
      <c r="C223" s="390" t="s">
        <v>1031</v>
      </c>
      <c r="D223" s="390"/>
      <c r="E223" s="390"/>
      <c r="F223" s="390"/>
    </row>
    <row r="224" spans="3:6" x14ac:dyDescent="0.25">
      <c r="C224" s="262" t="s">
        <v>34</v>
      </c>
    </row>
    <row r="563" spans="2:2" x14ac:dyDescent="0.25">
      <c r="B563" s="245" t="s">
        <v>460</v>
      </c>
    </row>
  </sheetData>
  <mergeCells count="10">
    <mergeCell ref="C11:C12"/>
    <mergeCell ref="D11:D13"/>
    <mergeCell ref="E11:E13"/>
    <mergeCell ref="F11:F13"/>
    <mergeCell ref="C223:F223"/>
    <mergeCell ref="C2:F2"/>
    <mergeCell ref="C3:F3"/>
    <mergeCell ref="C4:F4"/>
    <mergeCell ref="C6:F6"/>
    <mergeCell ref="C7:F7"/>
  </mergeCells>
  <pageMargins left="0.7" right="0.7" top="0.75" bottom="0.75" header="0.3" footer="0.3"/>
  <pageSetup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12E48-97E3-4798-8388-BB1C61FFDB7F}">
  <dimension ref="B2:H305"/>
  <sheetViews>
    <sheetView showGridLines="0" zoomScaleNormal="100" workbookViewId="0">
      <selection activeCell="J7" sqref="J7"/>
    </sheetView>
  </sheetViews>
  <sheetFormatPr baseColWidth="10" defaultColWidth="11.5703125" defaultRowHeight="15" x14ac:dyDescent="0.25"/>
  <cols>
    <col min="1" max="1" width="11.5703125" style="264"/>
    <col min="2" max="2" width="69.5703125" style="264" customWidth="1"/>
    <col min="3" max="3" width="25.7109375" style="264" customWidth="1"/>
    <col min="4" max="4" width="24.7109375" style="264" customWidth="1"/>
    <col min="5" max="5" width="14.5703125" style="264" customWidth="1"/>
    <col min="6" max="6" width="16.7109375" style="264" customWidth="1"/>
    <col min="7" max="7" width="12.7109375" style="264" customWidth="1"/>
    <col min="8" max="8" width="12.42578125" style="264" customWidth="1"/>
    <col min="9" max="9" width="11.5703125" style="264"/>
    <col min="10" max="10" width="64.5703125" style="264" bestFit="1" customWidth="1"/>
    <col min="11" max="11" width="21.140625" style="264" bestFit="1" customWidth="1"/>
    <col min="12" max="12" width="13.140625" style="264" customWidth="1"/>
    <col min="13" max="13" width="17.140625" style="264" customWidth="1"/>
    <col min="14" max="14" width="13.42578125" style="264" customWidth="1"/>
    <col min="15" max="16384" width="11.5703125" style="264"/>
  </cols>
  <sheetData>
    <row r="2" spans="2:8" x14ac:dyDescent="0.25">
      <c r="B2" s="467" t="s">
        <v>0</v>
      </c>
      <c r="C2" s="467"/>
      <c r="D2" s="467"/>
      <c r="E2" s="467"/>
      <c r="F2" s="467"/>
      <c r="G2" s="467"/>
      <c r="H2" s="467"/>
    </row>
    <row r="3" spans="2:8" x14ac:dyDescent="0.25">
      <c r="B3" s="467" t="s">
        <v>1</v>
      </c>
      <c r="C3" s="467"/>
      <c r="D3" s="467"/>
      <c r="E3" s="467"/>
      <c r="F3" s="467"/>
      <c r="G3" s="467"/>
      <c r="H3" s="467"/>
    </row>
    <row r="4" spans="2:8" ht="14.45" customHeight="1" x14ac:dyDescent="0.25">
      <c r="B4" s="468" t="s">
        <v>2</v>
      </c>
      <c r="C4" s="468"/>
      <c r="D4" s="468"/>
      <c r="E4" s="468"/>
      <c r="F4" s="468"/>
      <c r="G4" s="468"/>
      <c r="H4" s="468"/>
    </row>
    <row r="5" spans="2:8" ht="14.45" customHeight="1" x14ac:dyDescent="0.25">
      <c r="B5" s="246"/>
      <c r="C5" s="246"/>
      <c r="D5" s="246"/>
      <c r="E5" s="246"/>
      <c r="F5" s="246"/>
      <c r="G5" s="246"/>
      <c r="H5" s="246"/>
    </row>
    <row r="6" spans="2:8" ht="15.6" customHeight="1" x14ac:dyDescent="0.25">
      <c r="B6" s="476" t="s">
        <v>633</v>
      </c>
      <c r="C6" s="476"/>
      <c r="D6" s="476"/>
      <c r="E6" s="476"/>
      <c r="F6" s="476"/>
      <c r="G6" s="476"/>
      <c r="H6" s="476"/>
    </row>
    <row r="7" spans="2:8" ht="16.149999999999999" customHeight="1" x14ac:dyDescent="0.25">
      <c r="B7" s="470" t="s">
        <v>265</v>
      </c>
      <c r="C7" s="470"/>
      <c r="D7" s="470"/>
      <c r="E7" s="470"/>
      <c r="F7" s="470"/>
      <c r="G7" s="470"/>
      <c r="H7" s="470"/>
    </row>
    <row r="9" spans="2:8" ht="15.75" thickBot="1" x14ac:dyDescent="0.3"/>
    <row r="10" spans="2:8" x14ac:dyDescent="0.25">
      <c r="B10" s="477" t="s">
        <v>36</v>
      </c>
      <c r="C10" s="479" t="s">
        <v>461</v>
      </c>
      <c r="D10" s="479" t="s">
        <v>38</v>
      </c>
      <c r="E10" s="481" t="s">
        <v>462</v>
      </c>
      <c r="F10" s="482"/>
      <c r="G10" s="485" t="s">
        <v>463</v>
      </c>
      <c r="H10" s="486"/>
    </row>
    <row r="11" spans="2:8" x14ac:dyDescent="0.25">
      <c r="B11" s="478"/>
      <c r="C11" s="480"/>
      <c r="D11" s="480"/>
      <c r="E11" s="483"/>
      <c r="F11" s="484"/>
      <c r="G11" s="483"/>
      <c r="H11" s="487"/>
    </row>
    <row r="12" spans="2:8" x14ac:dyDescent="0.25">
      <c r="B12" s="265" t="s">
        <v>464</v>
      </c>
      <c r="C12" s="478"/>
      <c r="D12" s="478"/>
      <c r="E12" s="266">
        <v>2023</v>
      </c>
      <c r="F12" s="267">
        <v>2024</v>
      </c>
      <c r="G12" s="266" t="s">
        <v>465</v>
      </c>
      <c r="H12" s="268" t="s">
        <v>466</v>
      </c>
    </row>
    <row r="13" spans="2:8" x14ac:dyDescent="0.25">
      <c r="B13" s="279" t="s">
        <v>588</v>
      </c>
      <c r="C13" s="280">
        <v>7510409289</v>
      </c>
      <c r="D13" s="280">
        <v>8961035313.6399994</v>
      </c>
      <c r="E13" s="280">
        <v>1183821271.1499999</v>
      </c>
      <c r="F13" s="280">
        <v>477644943.91999996</v>
      </c>
      <c r="G13" s="280">
        <f t="shared" ref="G13:G76" si="0">F13-E13</f>
        <v>-706176327.2299999</v>
      </c>
      <c r="H13" s="356">
        <f t="shared" ref="H13:H76" si="1">IFERROR(G13/E13,"0.0%")</f>
        <v>-0.59652275595960425</v>
      </c>
    </row>
    <row r="14" spans="2:8" x14ac:dyDescent="0.25">
      <c r="B14" s="269" t="s">
        <v>467</v>
      </c>
      <c r="C14" s="270">
        <v>1289534134</v>
      </c>
      <c r="D14" s="270">
        <v>1023699714.49</v>
      </c>
      <c r="E14" s="270">
        <v>95399318.829999998</v>
      </c>
      <c r="F14" s="270">
        <v>32990376.82</v>
      </c>
      <c r="G14" s="271">
        <f t="shared" si="0"/>
        <v>-62408942.009999998</v>
      </c>
      <c r="H14" s="272">
        <f t="shared" si="1"/>
        <v>-0.65418645306274881</v>
      </c>
    </row>
    <row r="15" spans="2:8" x14ac:dyDescent="0.25">
      <c r="B15" s="273" t="s">
        <v>70</v>
      </c>
      <c r="C15" s="274">
        <v>242940000</v>
      </c>
      <c r="D15" s="274">
        <v>55521986</v>
      </c>
      <c r="E15" s="274">
        <v>3279324.53</v>
      </c>
      <c r="F15" s="274">
        <v>3685201.45</v>
      </c>
      <c r="G15" s="275">
        <f t="shared" si="0"/>
        <v>405876.92000000039</v>
      </c>
      <c r="H15" s="276">
        <f t="shared" si="1"/>
        <v>0.12376845179150367</v>
      </c>
    </row>
    <row r="16" spans="2:8" x14ac:dyDescent="0.25">
      <c r="B16" s="273" t="s">
        <v>80</v>
      </c>
      <c r="C16" s="274">
        <v>150602664</v>
      </c>
      <c r="D16" s="274">
        <v>819057962.03999996</v>
      </c>
      <c r="E16" s="274">
        <v>42335947.009999998</v>
      </c>
      <c r="F16" s="274">
        <v>0</v>
      </c>
      <c r="G16" s="275">
        <f t="shared" si="0"/>
        <v>-42335947.009999998</v>
      </c>
      <c r="H16" s="276">
        <f t="shared" si="1"/>
        <v>-1</v>
      </c>
    </row>
    <row r="17" spans="2:8" x14ac:dyDescent="0.25">
      <c r="B17" s="273" t="s">
        <v>86</v>
      </c>
      <c r="C17" s="274">
        <v>223614962</v>
      </c>
      <c r="D17" s="274">
        <v>-81714368</v>
      </c>
      <c r="E17" s="274">
        <v>20000000</v>
      </c>
      <c r="F17" s="274">
        <v>0</v>
      </c>
      <c r="G17" s="275">
        <f t="shared" si="0"/>
        <v>-20000000</v>
      </c>
      <c r="H17" s="276">
        <f t="shared" si="1"/>
        <v>-1</v>
      </c>
    </row>
    <row r="18" spans="2:8" x14ac:dyDescent="0.25">
      <c r="B18" s="273" t="s">
        <v>468</v>
      </c>
      <c r="C18" s="274">
        <v>437902280</v>
      </c>
      <c r="D18" s="274">
        <v>40962835.999999985</v>
      </c>
      <c r="E18" s="274">
        <v>0</v>
      </c>
      <c r="F18" s="274">
        <v>10215564.15</v>
      </c>
      <c r="G18" s="275">
        <f t="shared" si="0"/>
        <v>10215564.15</v>
      </c>
      <c r="H18" s="276" t="str">
        <f t="shared" si="1"/>
        <v>0.0%</v>
      </c>
    </row>
    <row r="19" spans="2:8" x14ac:dyDescent="0.25">
      <c r="B19" s="273" t="s">
        <v>469</v>
      </c>
      <c r="C19" s="274">
        <v>1968765</v>
      </c>
      <c r="D19" s="274">
        <v>10540131.74</v>
      </c>
      <c r="E19" s="274">
        <v>7460510.3399999999</v>
      </c>
      <c r="F19" s="274">
        <v>3323947.72</v>
      </c>
      <c r="G19" s="275">
        <f t="shared" si="0"/>
        <v>-4136562.6199999996</v>
      </c>
      <c r="H19" s="276">
        <f t="shared" si="1"/>
        <v>-0.55446107993732763</v>
      </c>
    </row>
    <row r="20" spans="2:8" x14ac:dyDescent="0.25">
      <c r="B20" s="273" t="s">
        <v>470</v>
      </c>
      <c r="C20" s="274">
        <v>232505463</v>
      </c>
      <c r="D20" s="274">
        <v>179331166.70999998</v>
      </c>
      <c r="E20" s="274">
        <v>22323536.949999999</v>
      </c>
      <c r="F20" s="274">
        <v>15765663.5</v>
      </c>
      <c r="G20" s="275">
        <f t="shared" si="0"/>
        <v>-6557873.4499999993</v>
      </c>
      <c r="H20" s="276">
        <f t="shared" si="1"/>
        <v>-0.29376498288278641</v>
      </c>
    </row>
    <row r="21" spans="2:8" x14ac:dyDescent="0.25">
      <c r="B21" s="269" t="s">
        <v>471</v>
      </c>
      <c r="C21" s="270">
        <v>1600461884</v>
      </c>
      <c r="D21" s="270">
        <v>1960927642.3599997</v>
      </c>
      <c r="E21" s="270">
        <v>89381947.739999995</v>
      </c>
      <c r="F21" s="270">
        <v>54929930.129999995</v>
      </c>
      <c r="G21" s="277">
        <f t="shared" si="0"/>
        <v>-34452017.609999999</v>
      </c>
      <c r="H21" s="278">
        <f t="shared" si="1"/>
        <v>-0.38544715662514162</v>
      </c>
    </row>
    <row r="22" spans="2:8" x14ac:dyDescent="0.25">
      <c r="B22" s="273" t="s">
        <v>41</v>
      </c>
      <c r="C22" s="274">
        <v>28230523</v>
      </c>
      <c r="D22" s="274">
        <v>26075462</v>
      </c>
      <c r="E22" s="274">
        <v>1681124.7</v>
      </c>
      <c r="F22" s="274">
        <v>0</v>
      </c>
      <c r="G22" s="275">
        <f t="shared" si="0"/>
        <v>-1681124.7</v>
      </c>
      <c r="H22" s="276">
        <f t="shared" si="1"/>
        <v>-1</v>
      </c>
    </row>
    <row r="23" spans="2:8" x14ac:dyDescent="0.25">
      <c r="B23" s="273" t="s">
        <v>43</v>
      </c>
      <c r="C23" s="274">
        <v>16623853</v>
      </c>
      <c r="D23" s="274">
        <v>5766287.2799999993</v>
      </c>
      <c r="E23" s="274">
        <v>0</v>
      </c>
      <c r="F23" s="274"/>
      <c r="G23" s="275">
        <f t="shared" si="0"/>
        <v>0</v>
      </c>
      <c r="H23" s="276" t="str">
        <f t="shared" si="1"/>
        <v>0.0%</v>
      </c>
    </row>
    <row r="24" spans="2:8" x14ac:dyDescent="0.25">
      <c r="B24" s="273" t="s">
        <v>80</v>
      </c>
      <c r="C24" s="274">
        <v>822624051</v>
      </c>
      <c r="D24" s="274">
        <v>1067661193.2199998</v>
      </c>
      <c r="E24" s="274">
        <v>20090771.370000001</v>
      </c>
      <c r="F24" s="274">
        <v>12297433.960000001</v>
      </c>
      <c r="G24" s="275">
        <f t="shared" si="0"/>
        <v>-7793337.4100000001</v>
      </c>
      <c r="H24" s="276">
        <f t="shared" si="1"/>
        <v>-0.38790633104496874</v>
      </c>
    </row>
    <row r="25" spans="2:8" x14ac:dyDescent="0.25">
      <c r="B25" s="273" t="s">
        <v>83</v>
      </c>
      <c r="C25" s="274">
        <v>0</v>
      </c>
      <c r="D25" s="274">
        <v>15000000</v>
      </c>
      <c r="E25" s="274"/>
      <c r="F25" s="274"/>
      <c r="G25" s="275">
        <f t="shared" si="0"/>
        <v>0</v>
      </c>
      <c r="H25" s="276" t="str">
        <f t="shared" si="1"/>
        <v>0.0%</v>
      </c>
    </row>
    <row r="26" spans="2:8" x14ac:dyDescent="0.25">
      <c r="B26" s="273" t="s">
        <v>86</v>
      </c>
      <c r="C26" s="274">
        <v>39566128</v>
      </c>
      <c r="D26" s="274">
        <v>-29288346</v>
      </c>
      <c r="E26" s="274">
        <v>11636800</v>
      </c>
      <c r="F26" s="274">
        <v>0</v>
      </c>
      <c r="G26" s="275">
        <f t="shared" si="0"/>
        <v>-11636800</v>
      </c>
      <c r="H26" s="276">
        <f t="shared" si="1"/>
        <v>-1</v>
      </c>
    </row>
    <row r="27" spans="2:8" x14ac:dyDescent="0.25">
      <c r="B27" s="273" t="s">
        <v>468</v>
      </c>
      <c r="C27" s="274">
        <v>320784100</v>
      </c>
      <c r="D27" s="274">
        <v>226029355.50000003</v>
      </c>
      <c r="E27" s="274">
        <v>0</v>
      </c>
      <c r="F27" s="274">
        <v>3888282.51</v>
      </c>
      <c r="G27" s="275">
        <f t="shared" si="0"/>
        <v>3888282.51</v>
      </c>
      <c r="H27" s="276" t="str">
        <f t="shared" si="1"/>
        <v>0.0%</v>
      </c>
    </row>
    <row r="28" spans="2:8" x14ac:dyDescent="0.25">
      <c r="B28" s="273" t="s">
        <v>49</v>
      </c>
      <c r="C28" s="274">
        <v>37000000</v>
      </c>
      <c r="D28" s="274">
        <v>170451412.32999998</v>
      </c>
      <c r="E28" s="274">
        <v>5115672.5199999996</v>
      </c>
      <c r="F28" s="274">
        <v>0</v>
      </c>
      <c r="G28" s="275">
        <f t="shared" si="0"/>
        <v>-5115672.5199999996</v>
      </c>
      <c r="H28" s="276">
        <f t="shared" si="1"/>
        <v>-1</v>
      </c>
    </row>
    <row r="29" spans="2:8" x14ac:dyDescent="0.25">
      <c r="B29" s="273" t="s">
        <v>469</v>
      </c>
      <c r="C29" s="274">
        <v>18955204</v>
      </c>
      <c r="D29" s="274">
        <v>91198380.670000002</v>
      </c>
      <c r="E29" s="274">
        <v>41349419.82</v>
      </c>
      <c r="F29" s="274">
        <v>0</v>
      </c>
      <c r="G29" s="275">
        <f t="shared" si="0"/>
        <v>-41349419.82</v>
      </c>
      <c r="H29" s="276">
        <f t="shared" si="1"/>
        <v>-1</v>
      </c>
    </row>
    <row r="30" spans="2:8" x14ac:dyDescent="0.25">
      <c r="B30" s="273" t="s">
        <v>470</v>
      </c>
      <c r="C30" s="274">
        <v>316678025</v>
      </c>
      <c r="D30" s="274">
        <v>388033897.36000001</v>
      </c>
      <c r="E30" s="274">
        <v>9508159.3300000001</v>
      </c>
      <c r="F30" s="274">
        <v>38744213.659999996</v>
      </c>
      <c r="G30" s="275">
        <f t="shared" si="0"/>
        <v>29236054.329999998</v>
      </c>
      <c r="H30" s="276">
        <f t="shared" si="1"/>
        <v>3.0748384955808263</v>
      </c>
    </row>
    <row r="31" spans="2:8" x14ac:dyDescent="0.25">
      <c r="B31" s="269" t="s">
        <v>472</v>
      </c>
      <c r="C31" s="270">
        <v>4366110256</v>
      </c>
      <c r="D31" s="270">
        <v>5675817955.96</v>
      </c>
      <c r="E31" s="270">
        <v>999040004.57999992</v>
      </c>
      <c r="F31" s="270">
        <v>389724636.96999997</v>
      </c>
      <c r="G31" s="277">
        <f t="shared" si="0"/>
        <v>-609315367.6099999</v>
      </c>
      <c r="H31" s="278">
        <f t="shared" si="1"/>
        <v>-0.60990086965151946</v>
      </c>
    </row>
    <row r="32" spans="2:8" x14ac:dyDescent="0.25">
      <c r="B32" s="273" t="s">
        <v>43</v>
      </c>
      <c r="C32" s="274">
        <v>27806785</v>
      </c>
      <c r="D32" s="274">
        <v>18706040.559999999</v>
      </c>
      <c r="E32" s="274">
        <v>7212698.1900000004</v>
      </c>
      <c r="F32" s="274">
        <v>0</v>
      </c>
      <c r="G32" s="275">
        <f t="shared" si="0"/>
        <v>-7212698.1900000004</v>
      </c>
      <c r="H32" s="276">
        <f t="shared" si="1"/>
        <v>-1</v>
      </c>
    </row>
    <row r="33" spans="2:8" x14ac:dyDescent="0.25">
      <c r="B33" s="273" t="s">
        <v>80</v>
      </c>
      <c r="C33" s="274">
        <v>1678796273</v>
      </c>
      <c r="D33" s="274">
        <v>3385397125.98</v>
      </c>
      <c r="E33" s="274">
        <v>749397941.90999997</v>
      </c>
      <c r="F33" s="274">
        <v>322128531.87</v>
      </c>
      <c r="G33" s="275">
        <f t="shared" si="0"/>
        <v>-427269410.03999996</v>
      </c>
      <c r="H33" s="276">
        <f t="shared" si="1"/>
        <v>-0.57015023146582577</v>
      </c>
    </row>
    <row r="34" spans="2:8" x14ac:dyDescent="0.25">
      <c r="B34" s="273" t="s">
        <v>86</v>
      </c>
      <c r="C34" s="274">
        <v>126602042</v>
      </c>
      <c r="D34" s="274">
        <v>-60123973</v>
      </c>
      <c r="E34" s="274">
        <v>16337200</v>
      </c>
      <c r="F34" s="274">
        <v>0</v>
      </c>
      <c r="G34" s="275">
        <f t="shared" si="0"/>
        <v>-16337200</v>
      </c>
      <c r="H34" s="276">
        <f t="shared" si="1"/>
        <v>-1</v>
      </c>
    </row>
    <row r="35" spans="2:8" x14ac:dyDescent="0.25">
      <c r="B35" s="273" t="s">
        <v>468</v>
      </c>
      <c r="C35" s="274">
        <v>1024607131</v>
      </c>
      <c r="D35" s="274">
        <v>1078950095</v>
      </c>
      <c r="E35" s="274">
        <v>311100.39</v>
      </c>
      <c r="F35" s="274">
        <v>0</v>
      </c>
      <c r="G35" s="275">
        <f t="shared" si="0"/>
        <v>-311100.39</v>
      </c>
      <c r="H35" s="276">
        <f t="shared" si="1"/>
        <v>-1</v>
      </c>
    </row>
    <row r="36" spans="2:8" x14ac:dyDescent="0.25">
      <c r="B36" s="273" t="s">
        <v>49</v>
      </c>
      <c r="C36" s="274">
        <v>315864366</v>
      </c>
      <c r="D36" s="274">
        <v>173055213.10000002</v>
      </c>
      <c r="E36" s="274">
        <v>37978703.659999996</v>
      </c>
      <c r="F36" s="274">
        <v>0</v>
      </c>
      <c r="G36" s="275">
        <f t="shared" si="0"/>
        <v>-37978703.659999996</v>
      </c>
      <c r="H36" s="276">
        <f t="shared" si="1"/>
        <v>-1</v>
      </c>
    </row>
    <row r="37" spans="2:8" x14ac:dyDescent="0.25">
      <c r="B37" s="273" t="s">
        <v>469</v>
      </c>
      <c r="C37" s="274">
        <v>138302882</v>
      </c>
      <c r="D37" s="274">
        <v>222736989.03999999</v>
      </c>
      <c r="E37" s="274">
        <v>67370369.150000006</v>
      </c>
      <c r="F37" s="274">
        <v>40315741.450000003</v>
      </c>
      <c r="G37" s="275">
        <f t="shared" si="0"/>
        <v>-27054627.700000003</v>
      </c>
      <c r="H37" s="276">
        <f t="shared" si="1"/>
        <v>-0.40158051738981754</v>
      </c>
    </row>
    <row r="38" spans="2:8" x14ac:dyDescent="0.25">
      <c r="B38" s="273" t="s">
        <v>470</v>
      </c>
      <c r="C38" s="274">
        <v>825180777</v>
      </c>
      <c r="D38" s="274">
        <v>852198965.27999997</v>
      </c>
      <c r="E38" s="274">
        <v>120431991.28</v>
      </c>
      <c r="F38" s="274">
        <v>27280363.649999999</v>
      </c>
      <c r="G38" s="275">
        <f t="shared" si="0"/>
        <v>-93151627.629999995</v>
      </c>
      <c r="H38" s="276">
        <f t="shared" si="1"/>
        <v>-0.77347909504731049</v>
      </c>
    </row>
    <row r="39" spans="2:8" x14ac:dyDescent="0.25">
      <c r="B39" s="273" t="s">
        <v>51</v>
      </c>
      <c r="C39" s="274">
        <v>228950000</v>
      </c>
      <c r="D39" s="274">
        <v>4897500</v>
      </c>
      <c r="E39" s="274"/>
      <c r="F39" s="274"/>
      <c r="G39" s="275">
        <f t="shared" si="0"/>
        <v>0</v>
      </c>
      <c r="H39" s="276" t="str">
        <f t="shared" si="1"/>
        <v>0.0%</v>
      </c>
    </row>
    <row r="40" spans="2:8" x14ac:dyDescent="0.25">
      <c r="B40" s="269" t="s">
        <v>473</v>
      </c>
      <c r="C40" s="270">
        <v>254303015</v>
      </c>
      <c r="D40" s="270">
        <v>300590000.82999998</v>
      </c>
      <c r="E40" s="270">
        <v>0</v>
      </c>
      <c r="F40" s="270"/>
      <c r="G40" s="275">
        <f t="shared" si="0"/>
        <v>0</v>
      </c>
      <c r="H40" s="276" t="str">
        <f t="shared" si="1"/>
        <v>0.0%</v>
      </c>
    </row>
    <row r="41" spans="2:8" x14ac:dyDescent="0.25">
      <c r="B41" s="273" t="s">
        <v>70</v>
      </c>
      <c r="C41" s="274">
        <v>168700000</v>
      </c>
      <c r="D41" s="274">
        <v>300590000</v>
      </c>
      <c r="E41" s="274"/>
      <c r="F41" s="274"/>
      <c r="G41" s="275">
        <f t="shared" si="0"/>
        <v>0</v>
      </c>
      <c r="H41" s="276" t="str">
        <f t="shared" si="1"/>
        <v>0.0%</v>
      </c>
    </row>
    <row r="42" spans="2:8" x14ac:dyDescent="0.25">
      <c r="B42" s="273" t="s">
        <v>80</v>
      </c>
      <c r="C42" s="274">
        <v>85603015</v>
      </c>
      <c r="D42" s="274">
        <v>0.82999999821186066</v>
      </c>
      <c r="E42" s="274">
        <v>0</v>
      </c>
      <c r="F42" s="274"/>
      <c r="G42" s="275">
        <f t="shared" si="0"/>
        <v>0</v>
      </c>
      <c r="H42" s="276" t="str">
        <f t="shared" si="1"/>
        <v>0.0%</v>
      </c>
    </row>
    <row r="43" spans="2:8" x14ac:dyDescent="0.25">
      <c r="B43" s="279" t="s">
        <v>589</v>
      </c>
      <c r="C43" s="280">
        <v>2535583336</v>
      </c>
      <c r="D43" s="280">
        <v>2830860438.0199995</v>
      </c>
      <c r="E43" s="280">
        <v>239029619.66999999</v>
      </c>
      <c r="F43" s="280">
        <v>312314348.32000005</v>
      </c>
      <c r="G43" s="280">
        <f t="shared" si="0"/>
        <v>73284728.650000066</v>
      </c>
      <c r="H43" s="356">
        <f t="shared" si="1"/>
        <v>0.30659266726515172</v>
      </c>
    </row>
    <row r="44" spans="2:8" x14ac:dyDescent="0.25">
      <c r="B44" s="269" t="s">
        <v>474</v>
      </c>
      <c r="C44" s="270">
        <v>1296462000</v>
      </c>
      <c r="D44" s="270">
        <v>1350386862.75</v>
      </c>
      <c r="E44" s="270">
        <v>171543674.01999998</v>
      </c>
      <c r="F44" s="270">
        <v>230746688.28000003</v>
      </c>
      <c r="G44" s="277">
        <f t="shared" si="0"/>
        <v>59203014.26000005</v>
      </c>
      <c r="H44" s="278">
        <f t="shared" si="1"/>
        <v>0.34511919252176954</v>
      </c>
    </row>
    <row r="45" spans="2:8" x14ac:dyDescent="0.25">
      <c r="B45" s="273" t="s">
        <v>80</v>
      </c>
      <c r="C45" s="274">
        <v>795746181</v>
      </c>
      <c r="D45" s="274">
        <v>374856495.06999993</v>
      </c>
      <c r="E45" s="274">
        <v>5956656.3600000003</v>
      </c>
      <c r="F45" s="274">
        <v>127189021.12</v>
      </c>
      <c r="G45" s="275">
        <f t="shared" si="0"/>
        <v>121232364.76000001</v>
      </c>
      <c r="H45" s="276">
        <f t="shared" si="1"/>
        <v>20.352418778779441</v>
      </c>
    </row>
    <row r="46" spans="2:8" x14ac:dyDescent="0.25">
      <c r="B46" s="273" t="s">
        <v>86</v>
      </c>
      <c r="C46" s="274">
        <v>0</v>
      </c>
      <c r="D46" s="274">
        <v>3508397.91</v>
      </c>
      <c r="E46" s="274"/>
      <c r="F46" s="274"/>
      <c r="G46" s="275">
        <f t="shared" si="0"/>
        <v>0</v>
      </c>
      <c r="H46" s="276" t="str">
        <f t="shared" si="1"/>
        <v>0.0%</v>
      </c>
    </row>
    <row r="47" spans="2:8" x14ac:dyDescent="0.25">
      <c r="B47" s="273" t="s">
        <v>468</v>
      </c>
      <c r="C47" s="274">
        <v>0</v>
      </c>
      <c r="D47" s="274">
        <v>12379202.100000001</v>
      </c>
      <c r="E47" s="274">
        <v>25810357.82</v>
      </c>
      <c r="F47" s="274">
        <v>0</v>
      </c>
      <c r="G47" s="275">
        <f t="shared" si="0"/>
        <v>-25810357.82</v>
      </c>
      <c r="H47" s="276">
        <f t="shared" si="1"/>
        <v>-1</v>
      </c>
    </row>
    <row r="48" spans="2:8" x14ac:dyDescent="0.25">
      <c r="B48" s="273" t="s">
        <v>49</v>
      </c>
      <c r="C48" s="274">
        <v>120530102</v>
      </c>
      <c r="D48" s="274">
        <v>203692288.19</v>
      </c>
      <c r="E48" s="274">
        <v>70817863.700000003</v>
      </c>
      <c r="F48" s="274">
        <v>51209895.859999999</v>
      </c>
      <c r="G48" s="275">
        <f t="shared" si="0"/>
        <v>-19607967.840000004</v>
      </c>
      <c r="H48" s="276">
        <f t="shared" si="1"/>
        <v>-0.27687883841093619</v>
      </c>
    </row>
    <row r="49" spans="2:8" x14ac:dyDescent="0.25">
      <c r="B49" s="273" t="s">
        <v>469</v>
      </c>
      <c r="C49" s="274">
        <v>11342195</v>
      </c>
      <c r="D49" s="274">
        <v>37854834.159999996</v>
      </c>
      <c r="E49" s="274">
        <v>40145565.310000002</v>
      </c>
      <c r="F49" s="274">
        <v>0</v>
      </c>
      <c r="G49" s="275">
        <f t="shared" si="0"/>
        <v>-40145565.310000002</v>
      </c>
      <c r="H49" s="276">
        <f t="shared" si="1"/>
        <v>-1</v>
      </c>
    </row>
    <row r="50" spans="2:8" x14ac:dyDescent="0.25">
      <c r="B50" s="273" t="s">
        <v>470</v>
      </c>
      <c r="C50" s="274">
        <v>344903536</v>
      </c>
      <c r="D50" s="274">
        <v>680846593.32000005</v>
      </c>
      <c r="E50" s="274">
        <v>28813230.829999998</v>
      </c>
      <c r="F50" s="274">
        <v>52347771.299999997</v>
      </c>
      <c r="G50" s="275">
        <f t="shared" si="0"/>
        <v>23534540.469999999</v>
      </c>
      <c r="H50" s="276">
        <f t="shared" si="1"/>
        <v>0.81679630475510967</v>
      </c>
    </row>
    <row r="51" spans="2:8" x14ac:dyDescent="0.25">
      <c r="B51" s="273" t="s">
        <v>51</v>
      </c>
      <c r="C51" s="274">
        <v>23939986</v>
      </c>
      <c r="D51" s="274">
        <v>37249052</v>
      </c>
      <c r="E51" s="274">
        <v>0</v>
      </c>
      <c r="F51" s="274"/>
      <c r="G51" s="275">
        <f t="shared" si="0"/>
        <v>0</v>
      </c>
      <c r="H51" s="276" t="str">
        <f t="shared" si="1"/>
        <v>0.0%</v>
      </c>
    </row>
    <row r="52" spans="2:8" x14ac:dyDescent="0.25">
      <c r="B52" s="269" t="s">
        <v>590</v>
      </c>
      <c r="C52" s="270">
        <v>758300741</v>
      </c>
      <c r="D52" s="270">
        <v>764149904.75</v>
      </c>
      <c r="E52" s="270">
        <v>38076368.57</v>
      </c>
      <c r="F52" s="270">
        <v>38916177.859999999</v>
      </c>
      <c r="G52" s="277">
        <f t="shared" si="0"/>
        <v>839809.28999999911</v>
      </c>
      <c r="H52" s="278">
        <f t="shared" si="1"/>
        <v>2.205591871126273E-2</v>
      </c>
    </row>
    <row r="53" spans="2:8" x14ac:dyDescent="0.25">
      <c r="B53" s="273" t="s">
        <v>80</v>
      </c>
      <c r="C53" s="274">
        <v>210118412</v>
      </c>
      <c r="D53" s="274">
        <v>239327923.59999999</v>
      </c>
      <c r="E53" s="274">
        <v>25842805.469999999</v>
      </c>
      <c r="F53" s="274">
        <v>26274789.890000001</v>
      </c>
      <c r="G53" s="275">
        <f t="shared" si="0"/>
        <v>431984.42000000179</v>
      </c>
      <c r="H53" s="276">
        <f t="shared" si="1"/>
        <v>1.6715848459312101E-2</v>
      </c>
    </row>
    <row r="54" spans="2:8" x14ac:dyDescent="0.25">
      <c r="B54" s="273" t="s">
        <v>97</v>
      </c>
      <c r="C54" s="274">
        <v>0</v>
      </c>
      <c r="D54" s="274">
        <v>119999994.15000001</v>
      </c>
      <c r="E54" s="274"/>
      <c r="F54" s="274">
        <v>0</v>
      </c>
      <c r="G54" s="275">
        <f t="shared" si="0"/>
        <v>0</v>
      </c>
      <c r="H54" s="276" t="str">
        <f t="shared" si="1"/>
        <v>0.0%</v>
      </c>
    </row>
    <row r="55" spans="2:8" x14ac:dyDescent="0.25">
      <c r="B55" s="273" t="s">
        <v>468</v>
      </c>
      <c r="C55" s="274">
        <v>12325016</v>
      </c>
      <c r="D55" s="274">
        <v>25000001</v>
      </c>
      <c r="E55" s="274"/>
      <c r="F55" s="274"/>
      <c r="G55" s="275">
        <f t="shared" si="0"/>
        <v>0</v>
      </c>
      <c r="H55" s="276" t="str">
        <f t="shared" si="1"/>
        <v>0.0%</v>
      </c>
    </row>
    <row r="56" spans="2:8" x14ac:dyDescent="0.25">
      <c r="B56" s="273" t="s">
        <v>470</v>
      </c>
      <c r="C56" s="274">
        <v>535857313</v>
      </c>
      <c r="D56" s="274">
        <v>379821986</v>
      </c>
      <c r="E56" s="274">
        <v>12233563.1</v>
      </c>
      <c r="F56" s="274">
        <v>12641387.970000001</v>
      </c>
      <c r="G56" s="275">
        <f t="shared" si="0"/>
        <v>407824.87000000104</v>
      </c>
      <c r="H56" s="276">
        <f t="shared" si="1"/>
        <v>3.3336556706034491E-2</v>
      </c>
    </row>
    <row r="57" spans="2:8" x14ac:dyDescent="0.25">
      <c r="B57" s="269" t="s">
        <v>591</v>
      </c>
      <c r="C57" s="270">
        <v>480820595</v>
      </c>
      <c r="D57" s="270">
        <v>716323670.51999998</v>
      </c>
      <c r="E57" s="270">
        <v>29409577.080000002</v>
      </c>
      <c r="F57" s="270">
        <v>42651482.18</v>
      </c>
      <c r="G57" s="277">
        <f t="shared" si="0"/>
        <v>13241905.099999998</v>
      </c>
      <c r="H57" s="278">
        <f t="shared" si="1"/>
        <v>0.45025826328543711</v>
      </c>
    </row>
    <row r="58" spans="2:8" x14ac:dyDescent="0.25">
      <c r="B58" s="273" t="s">
        <v>80</v>
      </c>
      <c r="C58" s="274">
        <v>289033634</v>
      </c>
      <c r="D58" s="274">
        <v>397833987.20000005</v>
      </c>
      <c r="E58" s="274">
        <v>25609029.300000001</v>
      </c>
      <c r="F58" s="274">
        <v>13261080.35</v>
      </c>
      <c r="G58" s="275">
        <f t="shared" si="0"/>
        <v>-12347948.950000001</v>
      </c>
      <c r="H58" s="276">
        <f t="shared" si="1"/>
        <v>-0.48217169051386111</v>
      </c>
    </row>
    <row r="59" spans="2:8" x14ac:dyDescent="0.25">
      <c r="B59" s="273" t="s">
        <v>468</v>
      </c>
      <c r="C59" s="274">
        <v>22238551</v>
      </c>
      <c r="D59" s="274">
        <v>15061227.579999998</v>
      </c>
      <c r="E59" s="274">
        <v>0</v>
      </c>
      <c r="F59" s="274">
        <v>0</v>
      </c>
      <c r="G59" s="275">
        <f t="shared" si="0"/>
        <v>0</v>
      </c>
      <c r="H59" s="276" t="str">
        <f t="shared" si="1"/>
        <v>0.0%</v>
      </c>
    </row>
    <row r="60" spans="2:8" x14ac:dyDescent="0.25">
      <c r="B60" s="273" t="s">
        <v>469</v>
      </c>
      <c r="C60" s="274">
        <v>10115390</v>
      </c>
      <c r="D60" s="274">
        <v>23643603.23</v>
      </c>
      <c r="E60" s="274">
        <v>3800547.78</v>
      </c>
      <c r="F60" s="274">
        <v>0</v>
      </c>
      <c r="G60" s="275">
        <f t="shared" si="0"/>
        <v>-3800547.78</v>
      </c>
      <c r="H60" s="276">
        <f t="shared" si="1"/>
        <v>-1</v>
      </c>
    </row>
    <row r="61" spans="2:8" x14ac:dyDescent="0.25">
      <c r="B61" s="273" t="s">
        <v>470</v>
      </c>
      <c r="C61" s="274">
        <v>159433020</v>
      </c>
      <c r="D61" s="274">
        <v>279784852.50999999</v>
      </c>
      <c r="E61" s="274">
        <v>0</v>
      </c>
      <c r="F61" s="274">
        <v>29390401.829999998</v>
      </c>
      <c r="G61" s="275">
        <f t="shared" si="0"/>
        <v>29390401.829999998</v>
      </c>
      <c r="H61" s="276" t="str">
        <f t="shared" si="1"/>
        <v>0.0%</v>
      </c>
    </row>
    <row r="62" spans="2:8" x14ac:dyDescent="0.25">
      <c r="B62" s="279" t="s">
        <v>592</v>
      </c>
      <c r="C62" s="280">
        <v>5490128421</v>
      </c>
      <c r="D62" s="280">
        <v>7728454447.1499996</v>
      </c>
      <c r="E62" s="280">
        <v>674964314.37</v>
      </c>
      <c r="F62" s="280">
        <v>645237915.21000016</v>
      </c>
      <c r="G62" s="280">
        <f t="shared" si="0"/>
        <v>-29726399.159999847</v>
      </c>
      <c r="H62" s="356">
        <f t="shared" si="1"/>
        <v>-4.4041438231806306E-2</v>
      </c>
    </row>
    <row r="63" spans="2:8" x14ac:dyDescent="0.25">
      <c r="B63" s="269" t="s">
        <v>475</v>
      </c>
      <c r="C63" s="270">
        <v>3157458149</v>
      </c>
      <c r="D63" s="270">
        <v>2124646151.3500004</v>
      </c>
      <c r="E63" s="270">
        <v>566257802</v>
      </c>
      <c r="F63" s="270">
        <v>444750915.34000003</v>
      </c>
      <c r="G63" s="271">
        <f t="shared" si="0"/>
        <v>-121506886.65999997</v>
      </c>
      <c r="H63" s="272">
        <f t="shared" si="1"/>
        <v>-0.21457874175127034</v>
      </c>
    </row>
    <row r="64" spans="2:8" x14ac:dyDescent="0.25">
      <c r="B64" s="273" t="s">
        <v>43</v>
      </c>
      <c r="C64" s="274">
        <v>66367913</v>
      </c>
      <c r="D64" s="274">
        <v>35587354.490000002</v>
      </c>
      <c r="E64" s="274"/>
      <c r="F64" s="274">
        <v>0</v>
      </c>
      <c r="G64" s="275">
        <f t="shared" si="0"/>
        <v>0</v>
      </c>
      <c r="H64" s="276" t="str">
        <f t="shared" si="1"/>
        <v>0.0%</v>
      </c>
    </row>
    <row r="65" spans="2:8" x14ac:dyDescent="0.25">
      <c r="B65" s="273" t="s">
        <v>80</v>
      </c>
      <c r="C65" s="274">
        <v>1170352092</v>
      </c>
      <c r="D65" s="274">
        <v>1501241796.25</v>
      </c>
      <c r="E65" s="274">
        <v>296700006.88999999</v>
      </c>
      <c r="F65" s="274">
        <v>169498672.49000001</v>
      </c>
      <c r="G65" s="275">
        <f t="shared" si="0"/>
        <v>-127201334.39999998</v>
      </c>
      <c r="H65" s="276">
        <f t="shared" si="1"/>
        <v>-0.42872036213723186</v>
      </c>
    </row>
    <row r="66" spans="2:8" x14ac:dyDescent="0.25">
      <c r="B66" s="273" t="s">
        <v>86</v>
      </c>
      <c r="C66" s="274">
        <v>77866879</v>
      </c>
      <c r="D66" s="274">
        <v>77866879</v>
      </c>
      <c r="E66" s="274">
        <v>0</v>
      </c>
      <c r="F66" s="274"/>
      <c r="G66" s="275">
        <f t="shared" si="0"/>
        <v>0</v>
      </c>
      <c r="H66" s="276" t="str">
        <f t="shared" si="1"/>
        <v>0.0%</v>
      </c>
    </row>
    <row r="67" spans="2:8" x14ac:dyDescent="0.25">
      <c r="B67" s="273" t="s">
        <v>468</v>
      </c>
      <c r="C67" s="274">
        <v>406569674</v>
      </c>
      <c r="D67" s="274">
        <v>240905651.96000001</v>
      </c>
      <c r="E67" s="274">
        <v>81768173.180000007</v>
      </c>
      <c r="F67" s="274">
        <v>0</v>
      </c>
      <c r="G67" s="275">
        <f t="shared" si="0"/>
        <v>-81768173.180000007</v>
      </c>
      <c r="H67" s="276">
        <f t="shared" si="1"/>
        <v>-1</v>
      </c>
    </row>
    <row r="68" spans="2:8" x14ac:dyDescent="0.25">
      <c r="B68" s="273" t="s">
        <v>49</v>
      </c>
      <c r="C68" s="274">
        <v>1065535947</v>
      </c>
      <c r="D68" s="274">
        <v>-32595433.459999919</v>
      </c>
      <c r="E68" s="274">
        <v>179841270.81</v>
      </c>
      <c r="F68" s="274">
        <v>251939441.80000001</v>
      </c>
      <c r="G68" s="275">
        <f t="shared" si="0"/>
        <v>72098170.99000001</v>
      </c>
      <c r="H68" s="276">
        <f t="shared" si="1"/>
        <v>0.40089891861457544</v>
      </c>
    </row>
    <row r="69" spans="2:8" x14ac:dyDescent="0.25">
      <c r="B69" s="273" t="s">
        <v>469</v>
      </c>
      <c r="C69" s="274">
        <v>6479036</v>
      </c>
      <c r="D69" s="274">
        <v>43412409.280000001</v>
      </c>
      <c r="E69" s="274">
        <v>7948351.1200000001</v>
      </c>
      <c r="F69" s="274">
        <v>1245262.6299999999</v>
      </c>
      <c r="G69" s="275">
        <f t="shared" si="0"/>
        <v>-6703088.4900000002</v>
      </c>
      <c r="H69" s="276">
        <f t="shared" si="1"/>
        <v>-0.84333069699618401</v>
      </c>
    </row>
    <row r="70" spans="2:8" x14ac:dyDescent="0.25">
      <c r="B70" s="273" t="s">
        <v>470</v>
      </c>
      <c r="C70" s="274">
        <v>364286608</v>
      </c>
      <c r="D70" s="274">
        <v>258227493.8300001</v>
      </c>
      <c r="E70" s="274">
        <v>0</v>
      </c>
      <c r="F70" s="274">
        <v>22067538.420000002</v>
      </c>
      <c r="G70" s="275">
        <f t="shared" si="0"/>
        <v>22067538.420000002</v>
      </c>
      <c r="H70" s="276" t="str">
        <f t="shared" si="1"/>
        <v>0.0%</v>
      </c>
    </row>
    <row r="71" spans="2:8" x14ac:dyDescent="0.25">
      <c r="B71" s="269" t="s">
        <v>593</v>
      </c>
      <c r="C71" s="270">
        <v>1084167292</v>
      </c>
      <c r="D71" s="270">
        <v>3187098999.3400002</v>
      </c>
      <c r="E71" s="270">
        <v>40678366.439999998</v>
      </c>
      <c r="F71" s="270">
        <v>9796531.0999999996</v>
      </c>
      <c r="G71" s="277">
        <f t="shared" si="0"/>
        <v>-30881835.339999996</v>
      </c>
      <c r="H71" s="278">
        <f t="shared" si="1"/>
        <v>-0.75917098061325194</v>
      </c>
    </row>
    <row r="72" spans="2:8" x14ac:dyDescent="0.25">
      <c r="B72" s="273" t="s">
        <v>43</v>
      </c>
      <c r="C72" s="274">
        <v>7618595</v>
      </c>
      <c r="D72" s="274">
        <v>258268.54000000004</v>
      </c>
      <c r="E72" s="274"/>
      <c r="F72" s="274">
        <v>0</v>
      </c>
      <c r="G72" s="275">
        <f t="shared" si="0"/>
        <v>0</v>
      </c>
      <c r="H72" s="276" t="str">
        <f t="shared" si="1"/>
        <v>0.0%</v>
      </c>
    </row>
    <row r="73" spans="2:8" x14ac:dyDescent="0.25">
      <c r="B73" s="273" t="s">
        <v>80</v>
      </c>
      <c r="C73" s="274">
        <v>827528203</v>
      </c>
      <c r="D73" s="274">
        <v>2991526326.25</v>
      </c>
      <c r="E73" s="274">
        <v>0</v>
      </c>
      <c r="F73" s="274">
        <v>9796531.0999999996</v>
      </c>
      <c r="G73" s="275">
        <f t="shared" si="0"/>
        <v>9796531.0999999996</v>
      </c>
      <c r="H73" s="276" t="str">
        <f t="shared" si="1"/>
        <v>0.0%</v>
      </c>
    </row>
    <row r="74" spans="2:8" x14ac:dyDescent="0.25">
      <c r="B74" s="273" t="s">
        <v>476</v>
      </c>
      <c r="C74" s="274">
        <v>20543149</v>
      </c>
      <c r="D74" s="274">
        <v>41923648.890000001</v>
      </c>
      <c r="E74" s="274">
        <v>3831588.5</v>
      </c>
      <c r="F74" s="274">
        <v>0</v>
      </c>
      <c r="G74" s="275">
        <f t="shared" si="0"/>
        <v>-3831588.5</v>
      </c>
      <c r="H74" s="276">
        <f t="shared" si="1"/>
        <v>-1</v>
      </c>
    </row>
    <row r="75" spans="2:8" x14ac:dyDescent="0.25">
      <c r="B75" s="273" t="s">
        <v>86</v>
      </c>
      <c r="C75" s="274">
        <v>53842756</v>
      </c>
      <c r="D75" s="274">
        <v>44083236</v>
      </c>
      <c r="E75" s="274">
        <v>2909200</v>
      </c>
      <c r="F75" s="274">
        <v>0</v>
      </c>
      <c r="G75" s="275">
        <f t="shared" si="0"/>
        <v>-2909200</v>
      </c>
      <c r="H75" s="276">
        <f t="shared" si="1"/>
        <v>-1</v>
      </c>
    </row>
    <row r="76" spans="2:8" x14ac:dyDescent="0.25">
      <c r="B76" s="273" t="s">
        <v>468</v>
      </c>
      <c r="C76" s="274">
        <v>50361379</v>
      </c>
      <c r="D76" s="274">
        <v>-37846394</v>
      </c>
      <c r="E76" s="274">
        <v>0</v>
      </c>
      <c r="F76" s="274">
        <v>0</v>
      </c>
      <c r="G76" s="275">
        <f t="shared" si="0"/>
        <v>0</v>
      </c>
      <c r="H76" s="276" t="str">
        <f t="shared" si="1"/>
        <v>0.0%</v>
      </c>
    </row>
    <row r="77" spans="2:8" x14ac:dyDescent="0.25">
      <c r="B77" s="273" t="s">
        <v>469</v>
      </c>
      <c r="C77" s="274">
        <v>10379087</v>
      </c>
      <c r="D77" s="274">
        <v>9257476.1500000004</v>
      </c>
      <c r="E77" s="274">
        <v>9546349.4499999993</v>
      </c>
      <c r="F77" s="274">
        <v>0</v>
      </c>
      <c r="G77" s="275">
        <f t="shared" ref="G77:G140" si="2">F77-E77</f>
        <v>-9546349.4499999993</v>
      </c>
      <c r="H77" s="276">
        <f t="shared" ref="H77:H140" si="3">IFERROR(G77/E77,"0.0%")</f>
        <v>-1</v>
      </c>
    </row>
    <row r="78" spans="2:8" x14ac:dyDescent="0.25">
      <c r="B78" s="273" t="s">
        <v>470</v>
      </c>
      <c r="C78" s="274">
        <v>111608486</v>
      </c>
      <c r="D78" s="274">
        <v>97261879.439999983</v>
      </c>
      <c r="E78" s="274">
        <v>24391228.489999998</v>
      </c>
      <c r="F78" s="274">
        <v>0</v>
      </c>
      <c r="G78" s="275">
        <f t="shared" si="2"/>
        <v>-24391228.489999998</v>
      </c>
      <c r="H78" s="276">
        <f t="shared" si="3"/>
        <v>-1</v>
      </c>
    </row>
    <row r="79" spans="2:8" x14ac:dyDescent="0.25">
      <c r="B79" s="273" t="s">
        <v>51</v>
      </c>
      <c r="C79" s="274">
        <v>2285637</v>
      </c>
      <c r="D79" s="274">
        <v>40634558.07</v>
      </c>
      <c r="E79" s="274">
        <v>0</v>
      </c>
      <c r="F79" s="274">
        <v>0</v>
      </c>
      <c r="G79" s="275">
        <f t="shared" si="2"/>
        <v>0</v>
      </c>
      <c r="H79" s="276" t="str">
        <f t="shared" si="3"/>
        <v>0.0%</v>
      </c>
    </row>
    <row r="80" spans="2:8" x14ac:dyDescent="0.25">
      <c r="B80" s="269" t="s">
        <v>477</v>
      </c>
      <c r="C80" s="270">
        <v>261407278</v>
      </c>
      <c r="D80" s="270">
        <v>484317091.35999995</v>
      </c>
      <c r="E80" s="270">
        <v>0</v>
      </c>
      <c r="F80" s="270">
        <v>144056294.74000001</v>
      </c>
      <c r="G80" s="277">
        <f t="shared" si="2"/>
        <v>144056294.74000001</v>
      </c>
      <c r="H80" s="278" t="str">
        <f t="shared" si="3"/>
        <v>0.0%</v>
      </c>
    </row>
    <row r="81" spans="2:8" x14ac:dyDescent="0.25">
      <c r="B81" s="273" t="s">
        <v>80</v>
      </c>
      <c r="C81" s="274">
        <v>152006273</v>
      </c>
      <c r="D81" s="274">
        <v>420150584.51999998</v>
      </c>
      <c r="E81" s="274">
        <v>0</v>
      </c>
      <c r="F81" s="274">
        <v>133396210.43000001</v>
      </c>
      <c r="G81" s="275">
        <f t="shared" si="2"/>
        <v>133396210.43000001</v>
      </c>
      <c r="H81" s="276" t="str">
        <f t="shared" si="3"/>
        <v>0.0%</v>
      </c>
    </row>
    <row r="82" spans="2:8" x14ac:dyDescent="0.25">
      <c r="B82" s="273" t="s">
        <v>470</v>
      </c>
      <c r="C82" s="274">
        <v>109401005</v>
      </c>
      <c r="D82" s="274">
        <v>64166506.839999989</v>
      </c>
      <c r="E82" s="274">
        <v>0</v>
      </c>
      <c r="F82" s="274">
        <v>10660084.310000001</v>
      </c>
      <c r="G82" s="275">
        <f t="shared" si="2"/>
        <v>10660084.310000001</v>
      </c>
      <c r="H82" s="276" t="str">
        <f t="shared" si="3"/>
        <v>0.0%</v>
      </c>
    </row>
    <row r="83" spans="2:8" x14ac:dyDescent="0.25">
      <c r="B83" s="269" t="s">
        <v>594</v>
      </c>
      <c r="C83" s="270">
        <v>987095702</v>
      </c>
      <c r="D83" s="270">
        <v>1932392205.1000004</v>
      </c>
      <c r="E83" s="270">
        <v>68028145.930000007</v>
      </c>
      <c r="F83" s="270">
        <v>46634174.030000001</v>
      </c>
      <c r="G83" s="277">
        <f t="shared" si="2"/>
        <v>-21393971.900000006</v>
      </c>
      <c r="H83" s="278">
        <f t="shared" si="3"/>
        <v>-0.31448706425152462</v>
      </c>
    </row>
    <row r="84" spans="2:8" x14ac:dyDescent="0.25">
      <c r="B84" s="273" t="s">
        <v>70</v>
      </c>
      <c r="C84" s="274">
        <v>10658800</v>
      </c>
      <c r="D84" s="274">
        <v>0</v>
      </c>
      <c r="E84" s="274"/>
      <c r="F84" s="274"/>
      <c r="G84" s="275">
        <f t="shared" si="2"/>
        <v>0</v>
      </c>
      <c r="H84" s="276" t="str">
        <f t="shared" si="3"/>
        <v>0.0%</v>
      </c>
    </row>
    <row r="85" spans="2:8" x14ac:dyDescent="0.25">
      <c r="B85" s="273" t="s">
        <v>73</v>
      </c>
      <c r="C85" s="274">
        <v>27000000</v>
      </c>
      <c r="D85" s="274">
        <v>36269943.140000001</v>
      </c>
      <c r="E85" s="274">
        <v>0</v>
      </c>
      <c r="F85" s="274"/>
      <c r="G85" s="275">
        <f t="shared" si="2"/>
        <v>0</v>
      </c>
      <c r="H85" s="276" t="str">
        <f t="shared" si="3"/>
        <v>0.0%</v>
      </c>
    </row>
    <row r="86" spans="2:8" x14ac:dyDescent="0.25">
      <c r="B86" s="273" t="s">
        <v>80</v>
      </c>
      <c r="C86" s="274">
        <v>226710053</v>
      </c>
      <c r="D86" s="274">
        <v>1040339822.97</v>
      </c>
      <c r="E86" s="274">
        <v>9681845.1300000008</v>
      </c>
      <c r="F86" s="274">
        <v>16837283.300000001</v>
      </c>
      <c r="G86" s="275">
        <f t="shared" si="2"/>
        <v>7155438.1699999999</v>
      </c>
      <c r="H86" s="276">
        <f t="shared" si="3"/>
        <v>0.73905728442487484</v>
      </c>
    </row>
    <row r="87" spans="2:8" x14ac:dyDescent="0.25">
      <c r="B87" s="273" t="s">
        <v>476</v>
      </c>
      <c r="C87" s="274">
        <v>237265469</v>
      </c>
      <c r="D87" s="274">
        <v>362911991.40000004</v>
      </c>
      <c r="E87" s="274">
        <v>14815558.67</v>
      </c>
      <c r="F87" s="274">
        <v>8440183.9499999993</v>
      </c>
      <c r="G87" s="275">
        <f t="shared" si="2"/>
        <v>-6375374.7200000007</v>
      </c>
      <c r="H87" s="276">
        <f t="shared" si="3"/>
        <v>-0.43031618732741317</v>
      </c>
    </row>
    <row r="88" spans="2:8" x14ac:dyDescent="0.25">
      <c r="B88" s="273" t="s">
        <v>86</v>
      </c>
      <c r="C88" s="274">
        <v>140409872</v>
      </c>
      <c r="D88" s="274">
        <v>31218770</v>
      </c>
      <c r="E88" s="274">
        <v>5818400</v>
      </c>
      <c r="F88" s="274">
        <v>6637943.3499999996</v>
      </c>
      <c r="G88" s="275">
        <f t="shared" si="2"/>
        <v>819543.34999999963</v>
      </c>
      <c r="H88" s="276">
        <f t="shared" si="3"/>
        <v>0.14085373126632744</v>
      </c>
    </row>
    <row r="89" spans="2:8" x14ac:dyDescent="0.25">
      <c r="B89" s="273" t="s">
        <v>49</v>
      </c>
      <c r="C89" s="274">
        <v>0</v>
      </c>
      <c r="D89" s="274">
        <v>21530610</v>
      </c>
      <c r="E89" s="274"/>
      <c r="F89" s="274"/>
      <c r="G89" s="275">
        <f t="shared" si="2"/>
        <v>0</v>
      </c>
      <c r="H89" s="276" t="str">
        <f t="shared" si="3"/>
        <v>0.0%</v>
      </c>
    </row>
    <row r="90" spans="2:8" x14ac:dyDescent="0.25">
      <c r="B90" s="273" t="s">
        <v>469</v>
      </c>
      <c r="C90" s="274">
        <v>203428502</v>
      </c>
      <c r="D90" s="274">
        <v>367490356.69999999</v>
      </c>
      <c r="E90" s="274">
        <v>34409239.369999997</v>
      </c>
      <c r="F90" s="274">
        <v>3671955.58</v>
      </c>
      <c r="G90" s="275">
        <f t="shared" si="2"/>
        <v>-30737283.789999999</v>
      </c>
      <c r="H90" s="276">
        <f t="shared" si="3"/>
        <v>-0.89328576721746933</v>
      </c>
    </row>
    <row r="91" spans="2:8" x14ac:dyDescent="0.25">
      <c r="B91" s="273" t="s">
        <v>470</v>
      </c>
      <c r="C91" s="274">
        <v>141623006</v>
      </c>
      <c r="D91" s="274">
        <v>72630710.890000001</v>
      </c>
      <c r="E91" s="274">
        <v>3303102.76</v>
      </c>
      <c r="F91" s="274">
        <v>11046807.85</v>
      </c>
      <c r="G91" s="275">
        <f t="shared" si="2"/>
        <v>7743705.0899999999</v>
      </c>
      <c r="H91" s="276">
        <f t="shared" si="3"/>
        <v>2.3443730494173303</v>
      </c>
    </row>
    <row r="92" spans="2:8" x14ac:dyDescent="0.25">
      <c r="B92" s="279" t="s">
        <v>595</v>
      </c>
      <c r="C92" s="280">
        <v>6409380033</v>
      </c>
      <c r="D92" s="280">
        <v>6056043749.0400028</v>
      </c>
      <c r="E92" s="280">
        <v>612634669.07000005</v>
      </c>
      <c r="F92" s="280">
        <v>412076311.85000002</v>
      </c>
      <c r="G92" s="280">
        <f t="shared" si="2"/>
        <v>-200558357.22000003</v>
      </c>
      <c r="H92" s="356">
        <f t="shared" si="3"/>
        <v>-0.32737023767272971</v>
      </c>
    </row>
    <row r="93" spans="2:8" x14ac:dyDescent="0.25">
      <c r="B93" s="269" t="s">
        <v>478</v>
      </c>
      <c r="C93" s="270">
        <v>1970776375</v>
      </c>
      <c r="D93" s="270">
        <v>1617275421.7800002</v>
      </c>
      <c r="E93" s="270">
        <v>186091119.43000001</v>
      </c>
      <c r="F93" s="270">
        <v>142342949.65000001</v>
      </c>
      <c r="G93" s="271">
        <f t="shared" si="2"/>
        <v>-43748169.780000001</v>
      </c>
      <c r="H93" s="272">
        <f t="shared" si="3"/>
        <v>-0.23509004574748826</v>
      </c>
    </row>
    <row r="94" spans="2:8" x14ac:dyDescent="0.25">
      <c r="B94" s="273" t="s">
        <v>479</v>
      </c>
      <c r="C94" s="274">
        <v>1250000000</v>
      </c>
      <c r="D94" s="274">
        <v>702592906</v>
      </c>
      <c r="E94" s="274">
        <v>102473291.62</v>
      </c>
      <c r="F94" s="274">
        <v>29373110.699999999</v>
      </c>
      <c r="G94" s="275">
        <f t="shared" si="2"/>
        <v>-73100180.920000002</v>
      </c>
      <c r="H94" s="276">
        <f t="shared" si="3"/>
        <v>-0.71335837625940801</v>
      </c>
    </row>
    <row r="95" spans="2:8" x14ac:dyDescent="0.25">
      <c r="B95" s="273" t="s">
        <v>80</v>
      </c>
      <c r="C95" s="274">
        <v>238707950</v>
      </c>
      <c r="D95" s="274">
        <v>227217268.94</v>
      </c>
      <c r="E95" s="274">
        <v>5703570</v>
      </c>
      <c r="F95" s="274">
        <v>50000000</v>
      </c>
      <c r="G95" s="275">
        <f t="shared" si="2"/>
        <v>44296430</v>
      </c>
      <c r="H95" s="276">
        <f t="shared" si="3"/>
        <v>7.7664392652321261</v>
      </c>
    </row>
    <row r="96" spans="2:8" x14ac:dyDescent="0.25">
      <c r="B96" s="273" t="s">
        <v>468</v>
      </c>
      <c r="C96" s="274">
        <v>3694504</v>
      </c>
      <c r="D96" s="274">
        <v>150266.20000000001</v>
      </c>
      <c r="E96" s="274"/>
      <c r="F96" s="274">
        <v>0</v>
      </c>
      <c r="G96" s="275">
        <f t="shared" si="2"/>
        <v>0</v>
      </c>
      <c r="H96" s="276" t="str">
        <f t="shared" si="3"/>
        <v>0.0%</v>
      </c>
    </row>
    <row r="97" spans="2:8" x14ac:dyDescent="0.25">
      <c r="B97" s="273" t="s">
        <v>49</v>
      </c>
      <c r="C97" s="274">
        <v>396054554</v>
      </c>
      <c r="D97" s="274">
        <v>348442599.56999999</v>
      </c>
      <c r="E97" s="274">
        <v>48478828.420000002</v>
      </c>
      <c r="F97" s="274">
        <v>21940275.52</v>
      </c>
      <c r="G97" s="275">
        <f t="shared" si="2"/>
        <v>-26538552.900000002</v>
      </c>
      <c r="H97" s="276">
        <f t="shared" si="3"/>
        <v>-0.5474256240287253</v>
      </c>
    </row>
    <row r="98" spans="2:8" x14ac:dyDescent="0.25">
      <c r="B98" s="273" t="s">
        <v>469</v>
      </c>
      <c r="C98" s="274">
        <v>2111081</v>
      </c>
      <c r="D98" s="274">
        <v>14158455.380000001</v>
      </c>
      <c r="E98" s="274"/>
      <c r="F98" s="274">
        <v>0</v>
      </c>
      <c r="G98" s="275">
        <f t="shared" si="2"/>
        <v>0</v>
      </c>
      <c r="H98" s="276" t="str">
        <f t="shared" si="3"/>
        <v>0.0%</v>
      </c>
    </row>
    <row r="99" spans="2:8" x14ac:dyDescent="0.25">
      <c r="B99" s="273" t="s">
        <v>470</v>
      </c>
      <c r="C99" s="274">
        <v>80208286</v>
      </c>
      <c r="D99" s="274">
        <v>324713925.69000006</v>
      </c>
      <c r="E99" s="274">
        <v>29435429.390000001</v>
      </c>
      <c r="F99" s="274">
        <v>41029563.43</v>
      </c>
      <c r="G99" s="275">
        <f t="shared" si="2"/>
        <v>11594134.039999999</v>
      </c>
      <c r="H99" s="276">
        <f t="shared" si="3"/>
        <v>0.39388363887563455</v>
      </c>
    </row>
    <row r="100" spans="2:8" x14ac:dyDescent="0.25">
      <c r="B100" s="269" t="s">
        <v>480</v>
      </c>
      <c r="C100" s="270">
        <v>3593877316</v>
      </c>
      <c r="D100" s="270">
        <v>3603418097.1299992</v>
      </c>
      <c r="E100" s="270">
        <v>392600234.01999998</v>
      </c>
      <c r="F100" s="270">
        <v>196138431.93999997</v>
      </c>
      <c r="G100" s="277">
        <f t="shared" si="2"/>
        <v>-196461802.08000001</v>
      </c>
      <c r="H100" s="278">
        <f t="shared" si="3"/>
        <v>-0.5004118313133552</v>
      </c>
    </row>
    <row r="101" spans="2:8" x14ac:dyDescent="0.25">
      <c r="B101" s="273" t="s">
        <v>479</v>
      </c>
      <c r="C101" s="274">
        <v>900000000</v>
      </c>
      <c r="D101" s="274">
        <v>669757234</v>
      </c>
      <c r="E101" s="274">
        <v>16141816.6</v>
      </c>
      <c r="F101" s="274">
        <v>120022440.91</v>
      </c>
      <c r="G101" s="275">
        <f t="shared" si="2"/>
        <v>103880624.31</v>
      </c>
      <c r="H101" s="276">
        <f t="shared" si="3"/>
        <v>6.4354977437917364</v>
      </c>
    </row>
    <row r="102" spans="2:8" x14ac:dyDescent="0.25">
      <c r="B102" s="273" t="s">
        <v>70</v>
      </c>
      <c r="C102" s="274">
        <v>7085308</v>
      </c>
      <c r="D102" s="274">
        <v>0</v>
      </c>
      <c r="E102" s="274"/>
      <c r="F102" s="274"/>
      <c r="G102" s="275">
        <f t="shared" si="2"/>
        <v>0</v>
      </c>
      <c r="H102" s="276" t="str">
        <f t="shared" si="3"/>
        <v>0.0%</v>
      </c>
    </row>
    <row r="103" spans="2:8" x14ac:dyDescent="0.25">
      <c r="B103" s="273" t="s">
        <v>80</v>
      </c>
      <c r="C103" s="274">
        <v>1915602573</v>
      </c>
      <c r="D103" s="274">
        <v>1887551811.4299998</v>
      </c>
      <c r="E103" s="274">
        <v>231120568.66999999</v>
      </c>
      <c r="F103" s="274">
        <v>57910156.049999997</v>
      </c>
      <c r="G103" s="275">
        <f t="shared" si="2"/>
        <v>-173210412.62</v>
      </c>
      <c r="H103" s="276">
        <f t="shared" si="3"/>
        <v>-0.74943746295170455</v>
      </c>
    </row>
    <row r="104" spans="2:8" x14ac:dyDescent="0.25">
      <c r="B104" s="273" t="s">
        <v>468</v>
      </c>
      <c r="C104" s="274">
        <v>29969498</v>
      </c>
      <c r="D104" s="274">
        <v>81156679.640000001</v>
      </c>
      <c r="E104" s="274">
        <v>14219468.17</v>
      </c>
      <c r="F104" s="274">
        <v>4736673.3499999996</v>
      </c>
      <c r="G104" s="275">
        <f t="shared" si="2"/>
        <v>-9482794.8200000003</v>
      </c>
      <c r="H104" s="276">
        <f t="shared" si="3"/>
        <v>-0.6668881498681255</v>
      </c>
    </row>
    <row r="105" spans="2:8" x14ac:dyDescent="0.25">
      <c r="B105" s="273" t="s">
        <v>49</v>
      </c>
      <c r="C105" s="274">
        <v>524841948</v>
      </c>
      <c r="D105" s="274">
        <v>706044987.77999997</v>
      </c>
      <c r="E105" s="274">
        <v>122967077.81</v>
      </c>
      <c r="F105" s="274">
        <v>0</v>
      </c>
      <c r="G105" s="275">
        <f t="shared" si="2"/>
        <v>-122967077.81</v>
      </c>
      <c r="H105" s="276">
        <f t="shared" si="3"/>
        <v>-1</v>
      </c>
    </row>
    <row r="106" spans="2:8" x14ac:dyDescent="0.25">
      <c r="B106" s="273" t="s">
        <v>469</v>
      </c>
      <c r="C106" s="274">
        <v>14045132</v>
      </c>
      <c r="D106" s="274">
        <v>14369560.850000001</v>
      </c>
      <c r="E106" s="274">
        <v>0</v>
      </c>
      <c r="F106" s="274"/>
      <c r="G106" s="275">
        <f t="shared" si="2"/>
        <v>0</v>
      </c>
      <c r="H106" s="276" t="str">
        <f t="shared" si="3"/>
        <v>0.0%</v>
      </c>
    </row>
    <row r="107" spans="2:8" x14ac:dyDescent="0.25">
      <c r="B107" s="273" t="s">
        <v>470</v>
      </c>
      <c r="C107" s="274">
        <v>202332857</v>
      </c>
      <c r="D107" s="274">
        <v>244537823.43000004</v>
      </c>
      <c r="E107" s="274">
        <v>8151302.7699999996</v>
      </c>
      <c r="F107" s="274">
        <v>13469161.630000001</v>
      </c>
      <c r="G107" s="275">
        <f t="shared" si="2"/>
        <v>5317858.8600000013</v>
      </c>
      <c r="H107" s="276">
        <f t="shared" si="3"/>
        <v>0.65239373509370968</v>
      </c>
    </row>
    <row r="108" spans="2:8" x14ac:dyDescent="0.25">
      <c r="B108" s="269" t="s">
        <v>481</v>
      </c>
      <c r="C108" s="270">
        <v>291330348</v>
      </c>
      <c r="D108" s="270">
        <v>266636063.96000004</v>
      </c>
      <c r="E108" s="270">
        <v>31564249.310000002</v>
      </c>
      <c r="F108" s="270">
        <v>4606733.93</v>
      </c>
      <c r="G108" s="277">
        <f t="shared" si="2"/>
        <v>-26957515.380000003</v>
      </c>
      <c r="H108" s="278">
        <f t="shared" si="3"/>
        <v>-0.85405216247165683</v>
      </c>
    </row>
    <row r="109" spans="2:8" x14ac:dyDescent="0.25">
      <c r="B109" s="273" t="s">
        <v>80</v>
      </c>
      <c r="C109" s="274">
        <v>49782830</v>
      </c>
      <c r="D109" s="274">
        <v>63134292.510000005</v>
      </c>
      <c r="E109" s="274">
        <v>18347404.629999999</v>
      </c>
      <c r="F109" s="274">
        <v>0</v>
      </c>
      <c r="G109" s="275">
        <f t="shared" si="2"/>
        <v>-18347404.629999999</v>
      </c>
      <c r="H109" s="276">
        <f t="shared" si="3"/>
        <v>-1</v>
      </c>
    </row>
    <row r="110" spans="2:8" x14ac:dyDescent="0.25">
      <c r="B110" s="273" t="s">
        <v>468</v>
      </c>
      <c r="C110" s="274">
        <v>5149544</v>
      </c>
      <c r="D110" s="274">
        <v>10152693</v>
      </c>
      <c r="E110" s="274">
        <v>1453831.6</v>
      </c>
      <c r="F110" s="274"/>
      <c r="G110" s="275">
        <f t="shared" si="2"/>
        <v>-1453831.6</v>
      </c>
      <c r="H110" s="276">
        <f t="shared" si="3"/>
        <v>-1</v>
      </c>
    </row>
    <row r="111" spans="2:8" x14ac:dyDescent="0.25">
      <c r="B111" s="273" t="s">
        <v>469</v>
      </c>
      <c r="C111" s="274">
        <v>0</v>
      </c>
      <c r="D111" s="274">
        <v>536477.68000000005</v>
      </c>
      <c r="E111" s="274"/>
      <c r="F111" s="274"/>
      <c r="G111" s="275">
        <f t="shared" si="2"/>
        <v>0</v>
      </c>
      <c r="H111" s="276" t="str">
        <f t="shared" si="3"/>
        <v>0.0%</v>
      </c>
    </row>
    <row r="112" spans="2:8" x14ac:dyDescent="0.25">
      <c r="B112" s="273" t="s">
        <v>470</v>
      </c>
      <c r="C112" s="274">
        <v>236397974</v>
      </c>
      <c r="D112" s="274">
        <v>192877559.77000001</v>
      </c>
      <c r="E112" s="274">
        <v>8725634.9700000007</v>
      </c>
      <c r="F112" s="274">
        <v>4606733.93</v>
      </c>
      <c r="G112" s="275">
        <f t="shared" si="2"/>
        <v>-4118901.040000001</v>
      </c>
      <c r="H112" s="276">
        <f t="shared" si="3"/>
        <v>-0.47204599483721016</v>
      </c>
    </row>
    <row r="113" spans="2:8" x14ac:dyDescent="0.25">
      <c r="B113" s="273" t="s">
        <v>51</v>
      </c>
      <c r="C113" s="274">
        <v>0</v>
      </c>
      <c r="D113" s="274">
        <v>-64959</v>
      </c>
      <c r="E113" s="274">
        <v>3037378.11</v>
      </c>
      <c r="F113" s="274"/>
      <c r="G113" s="275">
        <f t="shared" si="2"/>
        <v>-3037378.11</v>
      </c>
      <c r="H113" s="276">
        <f t="shared" si="3"/>
        <v>-1</v>
      </c>
    </row>
    <row r="114" spans="2:8" x14ac:dyDescent="0.25">
      <c r="B114" s="269" t="s">
        <v>482</v>
      </c>
      <c r="C114" s="270">
        <v>542829466</v>
      </c>
      <c r="D114" s="270">
        <v>558710107.77999997</v>
      </c>
      <c r="E114" s="270">
        <v>2285600.41</v>
      </c>
      <c r="F114" s="270">
        <v>68839258</v>
      </c>
      <c r="G114" s="277">
        <f t="shared" si="2"/>
        <v>66553657.590000004</v>
      </c>
      <c r="H114" s="278">
        <f t="shared" si="3"/>
        <v>29.11867590625782</v>
      </c>
    </row>
    <row r="115" spans="2:8" x14ac:dyDescent="0.25">
      <c r="B115" s="273" t="s">
        <v>80</v>
      </c>
      <c r="C115" s="274">
        <v>145944324</v>
      </c>
      <c r="D115" s="274">
        <v>104937704.72</v>
      </c>
      <c r="E115" s="274">
        <v>0</v>
      </c>
      <c r="F115" s="274">
        <v>3839258</v>
      </c>
      <c r="G115" s="275">
        <f t="shared" si="2"/>
        <v>3839258</v>
      </c>
      <c r="H115" s="276" t="str">
        <f t="shared" si="3"/>
        <v>0.0%</v>
      </c>
    </row>
    <row r="116" spans="2:8" x14ac:dyDescent="0.25">
      <c r="B116" s="273" t="s">
        <v>49</v>
      </c>
      <c r="C116" s="274">
        <v>74365648</v>
      </c>
      <c r="D116" s="274">
        <v>307900712.97000003</v>
      </c>
      <c r="E116" s="274">
        <v>0</v>
      </c>
      <c r="F116" s="274">
        <v>65000000</v>
      </c>
      <c r="G116" s="275">
        <f t="shared" si="2"/>
        <v>65000000</v>
      </c>
      <c r="H116" s="276" t="str">
        <f t="shared" si="3"/>
        <v>0.0%</v>
      </c>
    </row>
    <row r="117" spans="2:8" x14ac:dyDescent="0.25">
      <c r="B117" s="273" t="s">
        <v>469</v>
      </c>
      <c r="C117" s="274">
        <v>4103995</v>
      </c>
      <c r="D117" s="274">
        <v>103995</v>
      </c>
      <c r="E117" s="274"/>
      <c r="F117" s="274">
        <v>0</v>
      </c>
      <c r="G117" s="275">
        <f t="shared" si="2"/>
        <v>0</v>
      </c>
      <c r="H117" s="276" t="str">
        <f t="shared" si="3"/>
        <v>0.0%</v>
      </c>
    </row>
    <row r="118" spans="2:8" x14ac:dyDescent="0.25">
      <c r="B118" s="273" t="s">
        <v>470</v>
      </c>
      <c r="C118" s="274">
        <v>318415499</v>
      </c>
      <c r="D118" s="274">
        <v>145767695.08999997</v>
      </c>
      <c r="E118" s="274">
        <v>2285600.41</v>
      </c>
      <c r="F118" s="274">
        <v>0</v>
      </c>
      <c r="G118" s="275">
        <f t="shared" si="2"/>
        <v>-2285600.41</v>
      </c>
      <c r="H118" s="276">
        <f t="shared" si="3"/>
        <v>-1</v>
      </c>
    </row>
    <row r="119" spans="2:8" x14ac:dyDescent="0.25">
      <c r="B119" s="269" t="s">
        <v>473</v>
      </c>
      <c r="C119" s="270">
        <v>10566528</v>
      </c>
      <c r="D119" s="270">
        <v>10004058.390000001</v>
      </c>
      <c r="E119" s="270">
        <v>93465.9</v>
      </c>
      <c r="F119" s="270">
        <v>148938.32999999999</v>
      </c>
      <c r="G119" s="277">
        <f t="shared" si="2"/>
        <v>55472.429999999993</v>
      </c>
      <c r="H119" s="278">
        <f t="shared" si="3"/>
        <v>0.59350447596396116</v>
      </c>
    </row>
    <row r="120" spans="2:8" x14ac:dyDescent="0.25">
      <c r="B120" s="273" t="s">
        <v>70</v>
      </c>
      <c r="C120" s="274">
        <v>10566528</v>
      </c>
      <c r="D120" s="274">
        <v>10004058.390000001</v>
      </c>
      <c r="E120" s="274">
        <v>93465.9</v>
      </c>
      <c r="F120" s="274">
        <v>148938.32999999999</v>
      </c>
      <c r="G120" s="275">
        <f t="shared" si="2"/>
        <v>55472.429999999993</v>
      </c>
      <c r="H120" s="276">
        <f t="shared" si="3"/>
        <v>0.59350447596396116</v>
      </c>
    </row>
    <row r="121" spans="2:8" x14ac:dyDescent="0.25">
      <c r="B121" s="279" t="s">
        <v>596</v>
      </c>
      <c r="C121" s="280">
        <v>3331750792</v>
      </c>
      <c r="D121" s="280">
        <v>5029076208.3900013</v>
      </c>
      <c r="E121" s="280">
        <v>535052993.90000004</v>
      </c>
      <c r="F121" s="280">
        <v>319938758.94999999</v>
      </c>
      <c r="G121" s="280">
        <f t="shared" si="2"/>
        <v>-215114234.95000005</v>
      </c>
      <c r="H121" s="356">
        <f t="shared" si="3"/>
        <v>-0.40204285818874291</v>
      </c>
    </row>
    <row r="122" spans="2:8" x14ac:dyDescent="0.25">
      <c r="B122" s="269" t="s">
        <v>488</v>
      </c>
      <c r="C122" s="270">
        <v>0</v>
      </c>
      <c r="D122" s="270">
        <v>-674938181.98999977</v>
      </c>
      <c r="E122" s="270">
        <v>127133191.28</v>
      </c>
      <c r="F122" s="270"/>
      <c r="G122" s="271">
        <f t="shared" si="2"/>
        <v>-127133191.28</v>
      </c>
      <c r="H122" s="272">
        <f t="shared" si="3"/>
        <v>-1</v>
      </c>
    </row>
    <row r="123" spans="2:8" x14ac:dyDescent="0.25">
      <c r="B123" s="273" t="s">
        <v>43</v>
      </c>
      <c r="C123" s="274">
        <v>0</v>
      </c>
      <c r="D123" s="274">
        <v>-2772824.04</v>
      </c>
      <c r="E123" s="274"/>
      <c r="F123" s="274"/>
      <c r="G123" s="275">
        <f t="shared" si="2"/>
        <v>0</v>
      </c>
      <c r="H123" s="276" t="str">
        <f t="shared" si="3"/>
        <v>0.0%</v>
      </c>
    </row>
    <row r="124" spans="2:8" x14ac:dyDescent="0.25">
      <c r="B124" s="273" t="s">
        <v>80</v>
      </c>
      <c r="C124" s="274">
        <v>0</v>
      </c>
      <c r="D124" s="274">
        <v>4983337.7600000016</v>
      </c>
      <c r="E124" s="274">
        <v>0</v>
      </c>
      <c r="F124" s="274"/>
      <c r="G124" s="275">
        <f t="shared" si="2"/>
        <v>0</v>
      </c>
      <c r="H124" s="276" t="str">
        <f t="shared" si="3"/>
        <v>0.0%</v>
      </c>
    </row>
    <row r="125" spans="2:8" x14ac:dyDescent="0.25">
      <c r="B125" s="273" t="s">
        <v>86</v>
      </c>
      <c r="C125" s="274">
        <v>0</v>
      </c>
      <c r="D125" s="274">
        <v>-740390855.3499999</v>
      </c>
      <c r="E125" s="274">
        <v>72428175.780000001</v>
      </c>
      <c r="F125" s="274"/>
      <c r="G125" s="275">
        <f t="shared" si="2"/>
        <v>-72428175.780000001</v>
      </c>
      <c r="H125" s="276">
        <f t="shared" si="3"/>
        <v>-1</v>
      </c>
    </row>
    <row r="126" spans="2:8" x14ac:dyDescent="0.25">
      <c r="B126" s="273" t="s">
        <v>468</v>
      </c>
      <c r="C126" s="274">
        <v>0</v>
      </c>
      <c r="D126" s="274">
        <v>-12297350</v>
      </c>
      <c r="E126" s="274">
        <v>0</v>
      </c>
      <c r="F126" s="274"/>
      <c r="G126" s="275">
        <f t="shared" si="2"/>
        <v>0</v>
      </c>
      <c r="H126" s="276" t="str">
        <f t="shared" si="3"/>
        <v>0.0%</v>
      </c>
    </row>
    <row r="127" spans="2:8" x14ac:dyDescent="0.25">
      <c r="B127" s="273" t="s">
        <v>469</v>
      </c>
      <c r="C127" s="274">
        <v>0</v>
      </c>
      <c r="D127" s="274">
        <v>-2681889.81</v>
      </c>
      <c r="E127" s="274">
        <v>17425351.59</v>
      </c>
      <c r="F127" s="274"/>
      <c r="G127" s="275">
        <f t="shared" si="2"/>
        <v>-17425351.59</v>
      </c>
      <c r="H127" s="276">
        <f t="shared" si="3"/>
        <v>-1</v>
      </c>
    </row>
    <row r="128" spans="2:8" x14ac:dyDescent="0.25">
      <c r="B128" s="273" t="s">
        <v>470</v>
      </c>
      <c r="C128" s="274">
        <v>0</v>
      </c>
      <c r="D128" s="274">
        <v>78221399.450000003</v>
      </c>
      <c r="E128" s="274">
        <v>37279663.909999996</v>
      </c>
      <c r="F128" s="274"/>
      <c r="G128" s="275">
        <f t="shared" si="2"/>
        <v>-37279663.909999996</v>
      </c>
      <c r="H128" s="276">
        <f t="shared" si="3"/>
        <v>-1</v>
      </c>
    </row>
    <row r="129" spans="2:8" x14ac:dyDescent="0.25">
      <c r="B129" s="269" t="s">
        <v>483</v>
      </c>
      <c r="C129" s="270">
        <v>878581407</v>
      </c>
      <c r="D129" s="270">
        <v>652848069.75999999</v>
      </c>
      <c r="E129" s="270">
        <v>121641157.84</v>
      </c>
      <c r="F129" s="270">
        <v>30224366.689999998</v>
      </c>
      <c r="G129" s="277">
        <f t="shared" si="2"/>
        <v>-91416791.150000006</v>
      </c>
      <c r="H129" s="278">
        <f t="shared" si="3"/>
        <v>-0.75152845281401015</v>
      </c>
    </row>
    <row r="130" spans="2:8" x14ac:dyDescent="0.25">
      <c r="B130" s="273" t="s">
        <v>46</v>
      </c>
      <c r="C130" s="274">
        <v>15831600</v>
      </c>
      <c r="D130" s="274">
        <v>15831600</v>
      </c>
      <c r="E130" s="274"/>
      <c r="F130" s="274"/>
      <c r="G130" s="275">
        <f t="shared" si="2"/>
        <v>0</v>
      </c>
      <c r="H130" s="276" t="str">
        <f t="shared" si="3"/>
        <v>0.0%</v>
      </c>
    </row>
    <row r="131" spans="2:8" x14ac:dyDescent="0.25">
      <c r="B131" s="273" t="s">
        <v>80</v>
      </c>
      <c r="C131" s="274">
        <v>281844143</v>
      </c>
      <c r="D131" s="274">
        <v>72738710.400000021</v>
      </c>
      <c r="E131" s="274">
        <v>0</v>
      </c>
      <c r="F131" s="274">
        <v>1094650.97</v>
      </c>
      <c r="G131" s="275">
        <f t="shared" si="2"/>
        <v>1094650.97</v>
      </c>
      <c r="H131" s="276" t="str">
        <f t="shared" si="3"/>
        <v>0.0%</v>
      </c>
    </row>
    <row r="132" spans="2:8" x14ac:dyDescent="0.25">
      <c r="B132" s="273" t="s">
        <v>476</v>
      </c>
      <c r="C132" s="274">
        <v>13620359</v>
      </c>
      <c r="D132" s="274">
        <v>27798934.489999998</v>
      </c>
      <c r="E132" s="274">
        <v>0</v>
      </c>
      <c r="F132" s="274">
        <v>0</v>
      </c>
      <c r="G132" s="275">
        <f t="shared" si="2"/>
        <v>0</v>
      </c>
      <c r="H132" s="276" t="str">
        <f t="shared" si="3"/>
        <v>0.0%</v>
      </c>
    </row>
    <row r="133" spans="2:8" x14ac:dyDescent="0.25">
      <c r="B133" s="273" t="s">
        <v>468</v>
      </c>
      <c r="C133" s="274">
        <v>7487704</v>
      </c>
      <c r="D133" s="274">
        <v>3570387.3200000003</v>
      </c>
      <c r="E133" s="274"/>
      <c r="F133" s="274">
        <v>0</v>
      </c>
      <c r="G133" s="275">
        <f t="shared" si="2"/>
        <v>0</v>
      </c>
      <c r="H133" s="276" t="str">
        <f t="shared" si="3"/>
        <v>0.0%</v>
      </c>
    </row>
    <row r="134" spans="2:8" x14ac:dyDescent="0.25">
      <c r="B134" s="273" t="s">
        <v>469</v>
      </c>
      <c r="C134" s="274">
        <v>29291213</v>
      </c>
      <c r="D134" s="274">
        <v>2865000</v>
      </c>
      <c r="E134" s="274"/>
      <c r="F134" s="274"/>
      <c r="G134" s="275">
        <f t="shared" si="2"/>
        <v>0</v>
      </c>
      <c r="H134" s="276" t="str">
        <f t="shared" si="3"/>
        <v>0.0%</v>
      </c>
    </row>
    <row r="135" spans="2:8" x14ac:dyDescent="0.25">
      <c r="B135" s="273" t="s">
        <v>470</v>
      </c>
      <c r="C135" s="274">
        <v>530506388</v>
      </c>
      <c r="D135" s="274">
        <v>530043437.54999995</v>
      </c>
      <c r="E135" s="274">
        <v>121641157.84</v>
      </c>
      <c r="F135" s="274">
        <v>29129715.719999999</v>
      </c>
      <c r="G135" s="275">
        <f t="shared" si="2"/>
        <v>-92511442.120000005</v>
      </c>
      <c r="H135" s="276">
        <f t="shared" si="3"/>
        <v>-0.76052747082269967</v>
      </c>
    </row>
    <row r="136" spans="2:8" x14ac:dyDescent="0.25">
      <c r="B136" s="269" t="s">
        <v>597</v>
      </c>
      <c r="C136" s="270">
        <v>2170135035</v>
      </c>
      <c r="D136" s="270">
        <v>3046132316.9899998</v>
      </c>
      <c r="E136" s="270">
        <v>203817864.51000002</v>
      </c>
      <c r="F136" s="270">
        <v>183364805.59999999</v>
      </c>
      <c r="G136" s="277">
        <f t="shared" si="2"/>
        <v>-20453058.910000026</v>
      </c>
      <c r="H136" s="278">
        <f t="shared" si="3"/>
        <v>-0.10034968700693322</v>
      </c>
    </row>
    <row r="137" spans="2:8" x14ac:dyDescent="0.25">
      <c r="B137" s="273" t="s">
        <v>80</v>
      </c>
      <c r="C137" s="274">
        <v>940597311</v>
      </c>
      <c r="D137" s="274">
        <v>1292986530.5</v>
      </c>
      <c r="E137" s="274">
        <v>127891998.2</v>
      </c>
      <c r="F137" s="274">
        <v>99013219.609999999</v>
      </c>
      <c r="G137" s="275">
        <f t="shared" si="2"/>
        <v>-28878778.590000004</v>
      </c>
      <c r="H137" s="276">
        <f t="shared" si="3"/>
        <v>-0.22580598470937022</v>
      </c>
    </row>
    <row r="138" spans="2:8" x14ac:dyDescent="0.25">
      <c r="B138" s="273" t="s">
        <v>476</v>
      </c>
      <c r="C138" s="274">
        <v>71271768</v>
      </c>
      <c r="D138" s="274">
        <v>118027539.81999999</v>
      </c>
      <c r="E138" s="274">
        <v>0</v>
      </c>
      <c r="F138" s="274">
        <v>15378057.27</v>
      </c>
      <c r="G138" s="275">
        <f t="shared" si="2"/>
        <v>15378057.27</v>
      </c>
      <c r="H138" s="276" t="str">
        <f t="shared" si="3"/>
        <v>0.0%</v>
      </c>
    </row>
    <row r="139" spans="2:8" x14ac:dyDescent="0.25">
      <c r="B139" s="273" t="s">
        <v>86</v>
      </c>
      <c r="C139" s="274">
        <v>0</v>
      </c>
      <c r="D139" s="274">
        <v>-3633397.91</v>
      </c>
      <c r="E139" s="274"/>
      <c r="F139" s="274"/>
      <c r="G139" s="275">
        <f t="shared" si="2"/>
        <v>0</v>
      </c>
      <c r="H139" s="276" t="str">
        <f t="shared" si="3"/>
        <v>0.0%</v>
      </c>
    </row>
    <row r="140" spans="2:8" x14ac:dyDescent="0.25">
      <c r="B140" s="273" t="s">
        <v>468</v>
      </c>
      <c r="C140" s="274">
        <v>113354849</v>
      </c>
      <c r="D140" s="274">
        <v>143383047.17999998</v>
      </c>
      <c r="E140" s="274">
        <v>50624109.509999998</v>
      </c>
      <c r="F140" s="274">
        <v>10569891.550000001</v>
      </c>
      <c r="G140" s="275">
        <f t="shared" si="2"/>
        <v>-40054217.959999993</v>
      </c>
      <c r="H140" s="276">
        <f t="shared" si="3"/>
        <v>-0.79120834613570656</v>
      </c>
    </row>
    <row r="141" spans="2:8" x14ac:dyDescent="0.25">
      <c r="B141" s="273" t="s">
        <v>49</v>
      </c>
      <c r="C141" s="274">
        <v>388402000</v>
      </c>
      <c r="D141" s="274">
        <v>876616252.38</v>
      </c>
      <c r="E141" s="274">
        <v>0</v>
      </c>
      <c r="F141" s="274">
        <v>35117656.700000003</v>
      </c>
      <c r="G141" s="275">
        <f t="shared" ref="G141:G204" si="4">F141-E141</f>
        <v>35117656.700000003</v>
      </c>
      <c r="H141" s="276" t="str">
        <f t="shared" ref="H141:H204" si="5">IFERROR(G141/E141,"0.0%")</f>
        <v>0.0%</v>
      </c>
    </row>
    <row r="142" spans="2:8" x14ac:dyDescent="0.25">
      <c r="B142" s="273" t="s">
        <v>469</v>
      </c>
      <c r="C142" s="274">
        <v>93212211</v>
      </c>
      <c r="D142" s="274">
        <v>106979892.39</v>
      </c>
      <c r="E142" s="274">
        <v>0</v>
      </c>
      <c r="F142" s="274">
        <v>0</v>
      </c>
      <c r="G142" s="275">
        <f t="shared" si="4"/>
        <v>0</v>
      </c>
      <c r="H142" s="276" t="str">
        <f t="shared" si="5"/>
        <v>0.0%</v>
      </c>
    </row>
    <row r="143" spans="2:8" x14ac:dyDescent="0.25">
      <c r="B143" s="273" t="s">
        <v>470</v>
      </c>
      <c r="C143" s="274">
        <v>563296896</v>
      </c>
      <c r="D143" s="274">
        <v>511772452.62999994</v>
      </c>
      <c r="E143" s="274">
        <v>25301756.800000001</v>
      </c>
      <c r="F143" s="274">
        <v>23285980.469999999</v>
      </c>
      <c r="G143" s="275">
        <f t="shared" si="4"/>
        <v>-2015776.3300000019</v>
      </c>
      <c r="H143" s="276">
        <f t="shared" si="5"/>
        <v>-7.9669421611071767E-2</v>
      </c>
    </row>
    <row r="144" spans="2:8" x14ac:dyDescent="0.25">
      <c r="B144" s="269" t="s">
        <v>598</v>
      </c>
      <c r="C144" s="270">
        <v>283034350</v>
      </c>
      <c r="D144" s="270">
        <v>2005034003.6299999</v>
      </c>
      <c r="E144" s="270">
        <v>82460780.269999981</v>
      </c>
      <c r="F144" s="270">
        <v>106349586.66</v>
      </c>
      <c r="G144" s="277">
        <f t="shared" si="4"/>
        <v>23888806.390000015</v>
      </c>
      <c r="H144" s="278">
        <f t="shared" si="5"/>
        <v>0.28969900978115037</v>
      </c>
    </row>
    <row r="145" spans="2:8" x14ac:dyDescent="0.25">
      <c r="B145" s="273" t="s">
        <v>80</v>
      </c>
      <c r="C145" s="274">
        <v>208293041</v>
      </c>
      <c r="D145" s="274">
        <v>1916938292.21</v>
      </c>
      <c r="E145" s="274">
        <v>69085215.829999998</v>
      </c>
      <c r="F145" s="274">
        <v>106111964.20999999</v>
      </c>
      <c r="G145" s="275">
        <f t="shared" si="4"/>
        <v>37026748.379999995</v>
      </c>
      <c r="H145" s="276">
        <f t="shared" si="5"/>
        <v>0.53595762762199073</v>
      </c>
    </row>
    <row r="146" spans="2:8" x14ac:dyDescent="0.25">
      <c r="B146" s="273" t="s">
        <v>86</v>
      </c>
      <c r="C146" s="274">
        <v>46832035</v>
      </c>
      <c r="D146" s="274">
        <v>27625993.050000001</v>
      </c>
      <c r="E146" s="274">
        <v>1668800.05</v>
      </c>
      <c r="F146" s="274">
        <v>237622.45</v>
      </c>
      <c r="G146" s="275">
        <f t="shared" si="4"/>
        <v>-1431177.6</v>
      </c>
      <c r="H146" s="276">
        <f t="shared" si="5"/>
        <v>-0.85760879501411813</v>
      </c>
    </row>
    <row r="147" spans="2:8" x14ac:dyDescent="0.25">
      <c r="B147" s="273" t="s">
        <v>469</v>
      </c>
      <c r="C147" s="274">
        <v>2323954</v>
      </c>
      <c r="D147" s="274">
        <v>28828517.559999999</v>
      </c>
      <c r="E147" s="274">
        <v>8865933.0399999991</v>
      </c>
      <c r="F147" s="274">
        <v>0</v>
      </c>
      <c r="G147" s="275">
        <f t="shared" si="4"/>
        <v>-8865933.0399999991</v>
      </c>
      <c r="H147" s="276">
        <f t="shared" si="5"/>
        <v>-1</v>
      </c>
    </row>
    <row r="148" spans="2:8" x14ac:dyDescent="0.25">
      <c r="B148" s="273" t="s">
        <v>470</v>
      </c>
      <c r="C148" s="274">
        <v>25585320</v>
      </c>
      <c r="D148" s="274">
        <v>31641200.809999999</v>
      </c>
      <c r="E148" s="274">
        <v>2840831.35</v>
      </c>
      <c r="F148" s="274">
        <v>0</v>
      </c>
      <c r="G148" s="275">
        <f t="shared" si="4"/>
        <v>-2840831.35</v>
      </c>
      <c r="H148" s="276">
        <f t="shared" si="5"/>
        <v>-1</v>
      </c>
    </row>
    <row r="149" spans="2:8" x14ac:dyDescent="0.25">
      <c r="B149" s="279" t="s">
        <v>599</v>
      </c>
      <c r="C149" s="280">
        <v>2477730546</v>
      </c>
      <c r="D149" s="280">
        <v>4209238629.5900006</v>
      </c>
      <c r="E149" s="280">
        <v>200347497.81999999</v>
      </c>
      <c r="F149" s="280">
        <v>387954808.55000001</v>
      </c>
      <c r="G149" s="280">
        <f t="shared" si="4"/>
        <v>187607310.73000002</v>
      </c>
      <c r="H149" s="356">
        <f t="shared" si="5"/>
        <v>0.93640955225981282</v>
      </c>
    </row>
    <row r="150" spans="2:8" x14ac:dyDescent="0.25">
      <c r="B150" s="269" t="s">
        <v>484</v>
      </c>
      <c r="C150" s="270">
        <v>777689301</v>
      </c>
      <c r="D150" s="270">
        <v>900977870.05999994</v>
      </c>
      <c r="E150" s="270">
        <v>38110582.850000001</v>
      </c>
      <c r="F150" s="270">
        <v>23408797.899999999</v>
      </c>
      <c r="G150" s="271">
        <f t="shared" si="4"/>
        <v>-14701784.950000003</v>
      </c>
      <c r="H150" s="272">
        <f t="shared" si="5"/>
        <v>-0.38576646827640954</v>
      </c>
    </row>
    <row r="151" spans="2:8" x14ac:dyDescent="0.25">
      <c r="B151" s="273" t="s">
        <v>80</v>
      </c>
      <c r="C151" s="274">
        <v>185377035</v>
      </c>
      <c r="D151" s="274">
        <v>366732502.43999994</v>
      </c>
      <c r="E151" s="274">
        <v>10785366.18</v>
      </c>
      <c r="F151" s="274">
        <v>5171322.1399999997</v>
      </c>
      <c r="G151" s="275">
        <f t="shared" si="4"/>
        <v>-5614044.04</v>
      </c>
      <c r="H151" s="276">
        <f t="shared" si="5"/>
        <v>-0.5205241942003308</v>
      </c>
    </row>
    <row r="152" spans="2:8" x14ac:dyDescent="0.25">
      <c r="B152" s="273" t="s">
        <v>86</v>
      </c>
      <c r="C152" s="274">
        <v>223684296</v>
      </c>
      <c r="D152" s="274">
        <v>208134440.44999999</v>
      </c>
      <c r="E152" s="274">
        <v>17864900.170000002</v>
      </c>
      <c r="F152" s="274">
        <v>6360245.5599999996</v>
      </c>
      <c r="G152" s="275">
        <f t="shared" si="4"/>
        <v>-11504654.610000003</v>
      </c>
      <c r="H152" s="276">
        <f t="shared" si="5"/>
        <v>-0.64398090672342123</v>
      </c>
    </row>
    <row r="153" spans="2:8" x14ac:dyDescent="0.25">
      <c r="B153" s="273" t="s">
        <v>468</v>
      </c>
      <c r="C153" s="274">
        <v>9208476</v>
      </c>
      <c r="D153" s="274">
        <v>11739640.460000001</v>
      </c>
      <c r="E153" s="274">
        <v>7826034.1900000004</v>
      </c>
      <c r="F153" s="274">
        <v>6152090.9900000002</v>
      </c>
      <c r="G153" s="275">
        <f t="shared" si="4"/>
        <v>-1673943.2000000002</v>
      </c>
      <c r="H153" s="276">
        <f t="shared" si="5"/>
        <v>-0.21389418437999438</v>
      </c>
    </row>
    <row r="154" spans="2:8" x14ac:dyDescent="0.25">
      <c r="B154" s="273" t="s">
        <v>469</v>
      </c>
      <c r="C154" s="274">
        <v>1504759</v>
      </c>
      <c r="D154" s="274">
        <v>9283584.8999999985</v>
      </c>
      <c r="E154" s="274">
        <v>1634282.31</v>
      </c>
      <c r="F154" s="274"/>
      <c r="G154" s="275">
        <f t="shared" si="4"/>
        <v>-1634282.31</v>
      </c>
      <c r="H154" s="276">
        <f t="shared" si="5"/>
        <v>-1</v>
      </c>
    </row>
    <row r="155" spans="2:8" x14ac:dyDescent="0.25">
      <c r="B155" s="273" t="s">
        <v>470</v>
      </c>
      <c r="C155" s="274">
        <v>357914735</v>
      </c>
      <c r="D155" s="274">
        <v>305087701.81</v>
      </c>
      <c r="E155" s="274">
        <v>0</v>
      </c>
      <c r="F155" s="274">
        <v>5725139.21</v>
      </c>
      <c r="G155" s="275">
        <f t="shared" si="4"/>
        <v>5725139.21</v>
      </c>
      <c r="H155" s="276" t="str">
        <f t="shared" si="5"/>
        <v>0.0%</v>
      </c>
    </row>
    <row r="156" spans="2:8" x14ac:dyDescent="0.25">
      <c r="B156" s="269" t="s">
        <v>485</v>
      </c>
      <c r="C156" s="270">
        <v>948369693</v>
      </c>
      <c r="D156" s="270">
        <v>1143449825.9100001</v>
      </c>
      <c r="E156" s="270">
        <v>125358664.27</v>
      </c>
      <c r="F156" s="270">
        <v>49886098.799999997</v>
      </c>
      <c r="G156" s="277">
        <f t="shared" si="4"/>
        <v>-75472565.469999999</v>
      </c>
      <c r="H156" s="278">
        <f t="shared" si="5"/>
        <v>-0.60205304443453289</v>
      </c>
    </row>
    <row r="157" spans="2:8" x14ac:dyDescent="0.25">
      <c r="B157" s="273" t="s">
        <v>43</v>
      </c>
      <c r="C157" s="274">
        <v>18022658</v>
      </c>
      <c r="D157" s="274">
        <v>12795277.789999999</v>
      </c>
      <c r="E157" s="274"/>
      <c r="F157" s="274">
        <v>3937405.62</v>
      </c>
      <c r="G157" s="275">
        <f t="shared" si="4"/>
        <v>3937405.62</v>
      </c>
      <c r="H157" s="276" t="str">
        <f t="shared" si="5"/>
        <v>0.0%</v>
      </c>
    </row>
    <row r="158" spans="2:8" x14ac:dyDescent="0.25">
      <c r="B158" s="273" t="s">
        <v>70</v>
      </c>
      <c r="C158" s="274">
        <v>21792574</v>
      </c>
      <c r="D158" s="274">
        <v>12329448.560000001</v>
      </c>
      <c r="E158" s="274">
        <v>0</v>
      </c>
      <c r="F158" s="274"/>
      <c r="G158" s="275">
        <f t="shared" si="4"/>
        <v>0</v>
      </c>
      <c r="H158" s="276" t="str">
        <f t="shared" si="5"/>
        <v>0.0%</v>
      </c>
    </row>
    <row r="159" spans="2:8" x14ac:dyDescent="0.25">
      <c r="B159" s="273" t="s">
        <v>80</v>
      </c>
      <c r="C159" s="274">
        <v>285736473</v>
      </c>
      <c r="D159" s="274">
        <v>210110384.59000003</v>
      </c>
      <c r="E159" s="274">
        <v>15114460.5</v>
      </c>
      <c r="F159" s="274">
        <v>39435635</v>
      </c>
      <c r="G159" s="275">
        <f t="shared" si="4"/>
        <v>24321174.5</v>
      </c>
      <c r="H159" s="276">
        <f t="shared" si="5"/>
        <v>1.6091328234970743</v>
      </c>
    </row>
    <row r="160" spans="2:8" x14ac:dyDescent="0.25">
      <c r="B160" s="273" t="s">
        <v>476</v>
      </c>
      <c r="C160" s="274">
        <v>29447971</v>
      </c>
      <c r="D160" s="274">
        <v>310260565.33000004</v>
      </c>
      <c r="E160" s="274">
        <v>18105093.120000001</v>
      </c>
      <c r="F160" s="274"/>
      <c r="G160" s="275">
        <f t="shared" si="4"/>
        <v>-18105093.120000001</v>
      </c>
      <c r="H160" s="276">
        <f t="shared" si="5"/>
        <v>-1</v>
      </c>
    </row>
    <row r="161" spans="2:8" x14ac:dyDescent="0.25">
      <c r="B161" s="273" t="s">
        <v>86</v>
      </c>
      <c r="C161" s="274">
        <v>262241299</v>
      </c>
      <c r="D161" s="274">
        <v>284963123.37000006</v>
      </c>
      <c r="E161" s="274">
        <v>15666252.82</v>
      </c>
      <c r="F161" s="274">
        <v>4845650.62</v>
      </c>
      <c r="G161" s="275">
        <f t="shared" si="4"/>
        <v>-10820602.199999999</v>
      </c>
      <c r="H161" s="276">
        <f t="shared" si="5"/>
        <v>-0.69069498139249352</v>
      </c>
    </row>
    <row r="162" spans="2:8" x14ac:dyDescent="0.25">
      <c r="B162" s="273" t="s">
        <v>468</v>
      </c>
      <c r="C162" s="274">
        <v>50173653</v>
      </c>
      <c r="D162" s="274">
        <v>128500800.41</v>
      </c>
      <c r="E162" s="274">
        <v>69109853.450000003</v>
      </c>
      <c r="F162" s="274">
        <v>0</v>
      </c>
      <c r="G162" s="275">
        <f t="shared" si="4"/>
        <v>-69109853.450000003</v>
      </c>
      <c r="H162" s="276">
        <f t="shared" si="5"/>
        <v>-1</v>
      </c>
    </row>
    <row r="163" spans="2:8" x14ac:dyDescent="0.25">
      <c r="B163" s="273" t="s">
        <v>469</v>
      </c>
      <c r="C163" s="274">
        <v>10000000</v>
      </c>
      <c r="D163" s="274">
        <v>29850519.469999999</v>
      </c>
      <c r="E163" s="274">
        <v>0</v>
      </c>
      <c r="F163" s="274">
        <v>0</v>
      </c>
      <c r="G163" s="275">
        <f t="shared" si="4"/>
        <v>0</v>
      </c>
      <c r="H163" s="276" t="str">
        <f t="shared" si="5"/>
        <v>0.0%</v>
      </c>
    </row>
    <row r="164" spans="2:8" x14ac:dyDescent="0.25">
      <c r="B164" s="273" t="s">
        <v>470</v>
      </c>
      <c r="C164" s="274">
        <v>249162491</v>
      </c>
      <c r="D164" s="274">
        <v>35586317.390000001</v>
      </c>
      <c r="E164" s="274">
        <v>7363004.3799999999</v>
      </c>
      <c r="F164" s="274">
        <v>1667407.56</v>
      </c>
      <c r="G164" s="275">
        <f t="shared" si="4"/>
        <v>-5695596.8200000003</v>
      </c>
      <c r="H164" s="276">
        <f t="shared" si="5"/>
        <v>-0.77354250059538876</v>
      </c>
    </row>
    <row r="165" spans="2:8" x14ac:dyDescent="0.25">
      <c r="B165" s="273" t="s">
        <v>51</v>
      </c>
      <c r="C165" s="274">
        <v>21792574</v>
      </c>
      <c r="D165" s="274">
        <v>119053389</v>
      </c>
      <c r="E165" s="274">
        <v>0</v>
      </c>
      <c r="F165" s="274">
        <v>0</v>
      </c>
      <c r="G165" s="275">
        <f t="shared" si="4"/>
        <v>0</v>
      </c>
      <c r="H165" s="276" t="str">
        <f t="shared" si="5"/>
        <v>0.0%</v>
      </c>
    </row>
    <row r="166" spans="2:8" x14ac:dyDescent="0.25">
      <c r="B166" s="269" t="s">
        <v>486</v>
      </c>
      <c r="C166" s="270">
        <v>540372363</v>
      </c>
      <c r="D166" s="270">
        <v>425008776.31999999</v>
      </c>
      <c r="E166" s="270">
        <v>26501629.559999999</v>
      </c>
      <c r="F166" s="270">
        <v>10631214.109999999</v>
      </c>
      <c r="G166" s="277">
        <f t="shared" si="4"/>
        <v>-15870415.449999999</v>
      </c>
      <c r="H166" s="278">
        <f t="shared" si="5"/>
        <v>-0.598846777103619</v>
      </c>
    </row>
    <row r="167" spans="2:8" x14ac:dyDescent="0.25">
      <c r="B167" s="273" t="s">
        <v>43</v>
      </c>
      <c r="C167" s="274">
        <v>13845712</v>
      </c>
      <c r="D167" s="274">
        <v>25884758.940000001</v>
      </c>
      <c r="E167" s="274"/>
      <c r="F167" s="274"/>
      <c r="G167" s="275">
        <f t="shared" si="4"/>
        <v>0</v>
      </c>
      <c r="H167" s="276" t="str">
        <f t="shared" si="5"/>
        <v>0.0%</v>
      </c>
    </row>
    <row r="168" spans="2:8" x14ac:dyDescent="0.25">
      <c r="B168" s="273" t="s">
        <v>80</v>
      </c>
      <c r="C168" s="274">
        <v>172647697</v>
      </c>
      <c r="D168" s="274">
        <v>85754387.599999994</v>
      </c>
      <c r="E168" s="274">
        <v>0</v>
      </c>
      <c r="F168" s="274">
        <v>6647835</v>
      </c>
      <c r="G168" s="275">
        <f t="shared" si="4"/>
        <v>6647835</v>
      </c>
      <c r="H168" s="276" t="str">
        <f t="shared" si="5"/>
        <v>0.0%</v>
      </c>
    </row>
    <row r="169" spans="2:8" x14ac:dyDescent="0.25">
      <c r="B169" s="273" t="s">
        <v>476</v>
      </c>
      <c r="C169" s="274">
        <v>0</v>
      </c>
      <c r="D169" s="274">
        <v>96157501.010000005</v>
      </c>
      <c r="E169" s="274"/>
      <c r="F169" s="274">
        <v>0</v>
      </c>
      <c r="G169" s="275">
        <f t="shared" si="4"/>
        <v>0</v>
      </c>
      <c r="H169" s="276" t="str">
        <f t="shared" si="5"/>
        <v>0.0%</v>
      </c>
    </row>
    <row r="170" spans="2:8" x14ac:dyDescent="0.25">
      <c r="B170" s="273" t="s">
        <v>86</v>
      </c>
      <c r="C170" s="274">
        <v>195837464</v>
      </c>
      <c r="D170" s="274">
        <v>197710214.79000002</v>
      </c>
      <c r="E170" s="274">
        <v>23360037.649999999</v>
      </c>
      <c r="F170" s="274">
        <v>3983379.11</v>
      </c>
      <c r="G170" s="275">
        <f t="shared" si="4"/>
        <v>-19376658.539999999</v>
      </c>
      <c r="H170" s="276">
        <f t="shared" si="5"/>
        <v>-0.82947890882359088</v>
      </c>
    </row>
    <row r="171" spans="2:8" x14ac:dyDescent="0.25">
      <c r="B171" s="273" t="s">
        <v>469</v>
      </c>
      <c r="C171" s="274">
        <v>0</v>
      </c>
      <c r="D171" s="274">
        <v>3063624.26</v>
      </c>
      <c r="E171" s="274"/>
      <c r="F171" s="274"/>
      <c r="G171" s="275">
        <f t="shared" si="4"/>
        <v>0</v>
      </c>
      <c r="H171" s="276" t="str">
        <f t="shared" si="5"/>
        <v>0.0%</v>
      </c>
    </row>
    <row r="172" spans="2:8" x14ac:dyDescent="0.25">
      <c r="B172" s="273" t="s">
        <v>470</v>
      </c>
      <c r="C172" s="274">
        <v>158041490</v>
      </c>
      <c r="D172" s="274">
        <v>16438289.71999998</v>
      </c>
      <c r="E172" s="274">
        <v>3141591.91</v>
      </c>
      <c r="F172" s="274"/>
      <c r="G172" s="275">
        <f t="shared" si="4"/>
        <v>-3141591.91</v>
      </c>
      <c r="H172" s="276">
        <f t="shared" si="5"/>
        <v>-1</v>
      </c>
    </row>
    <row r="173" spans="2:8" x14ac:dyDescent="0.25">
      <c r="B173" s="269" t="s">
        <v>487</v>
      </c>
      <c r="C173" s="270">
        <v>211299189</v>
      </c>
      <c r="D173" s="270">
        <v>1739802157.3</v>
      </c>
      <c r="E173" s="270">
        <v>10376621.140000001</v>
      </c>
      <c r="F173" s="270">
        <v>304028697.74000001</v>
      </c>
      <c r="G173" s="277">
        <f t="shared" si="4"/>
        <v>293652076.60000002</v>
      </c>
      <c r="H173" s="278">
        <f t="shared" si="5"/>
        <v>28.299392705783994</v>
      </c>
    </row>
    <row r="174" spans="2:8" x14ac:dyDescent="0.25">
      <c r="B174" s="273" t="s">
        <v>41</v>
      </c>
      <c r="C174" s="274">
        <v>2808030</v>
      </c>
      <c r="D174" s="274">
        <v>2808205</v>
      </c>
      <c r="E174" s="274"/>
      <c r="F174" s="274"/>
      <c r="G174" s="275">
        <f t="shared" si="4"/>
        <v>0</v>
      </c>
      <c r="H174" s="276" t="str">
        <f t="shared" si="5"/>
        <v>0.0%</v>
      </c>
    </row>
    <row r="175" spans="2:8" x14ac:dyDescent="0.25">
      <c r="B175" s="273" t="s">
        <v>479</v>
      </c>
      <c r="C175" s="274">
        <v>0</v>
      </c>
      <c r="D175" s="274">
        <v>17254991.550000001</v>
      </c>
      <c r="E175" s="274"/>
      <c r="F175" s="274">
        <v>0</v>
      </c>
      <c r="G175" s="275">
        <f t="shared" si="4"/>
        <v>0</v>
      </c>
      <c r="H175" s="276" t="str">
        <f t="shared" si="5"/>
        <v>0.0%</v>
      </c>
    </row>
    <row r="176" spans="2:8" x14ac:dyDescent="0.25">
      <c r="B176" s="273" t="s">
        <v>43</v>
      </c>
      <c r="C176" s="274">
        <v>2400000</v>
      </c>
      <c r="D176" s="274">
        <v>21425251.09</v>
      </c>
      <c r="E176" s="274">
        <v>10376621.140000001</v>
      </c>
      <c r="F176" s="274"/>
      <c r="G176" s="275">
        <f t="shared" si="4"/>
        <v>-10376621.140000001</v>
      </c>
      <c r="H176" s="276">
        <f t="shared" si="5"/>
        <v>-1</v>
      </c>
    </row>
    <row r="177" spans="2:8" x14ac:dyDescent="0.25">
      <c r="B177" s="273" t="s">
        <v>70</v>
      </c>
      <c r="C177" s="274">
        <v>2855017</v>
      </c>
      <c r="D177" s="274">
        <v>0</v>
      </c>
      <c r="E177" s="274"/>
      <c r="F177" s="274"/>
      <c r="G177" s="275">
        <f t="shared" si="4"/>
        <v>0</v>
      </c>
      <c r="H177" s="276" t="str">
        <f t="shared" si="5"/>
        <v>0.0%</v>
      </c>
    </row>
    <row r="178" spans="2:8" x14ac:dyDescent="0.25">
      <c r="B178" s="273" t="s">
        <v>78</v>
      </c>
      <c r="C178" s="274">
        <v>0</v>
      </c>
      <c r="D178" s="274">
        <v>64126000</v>
      </c>
      <c r="E178" s="274"/>
      <c r="F178" s="274">
        <v>1126192.2</v>
      </c>
      <c r="G178" s="275">
        <f t="shared" si="4"/>
        <v>1126192.2</v>
      </c>
      <c r="H178" s="276" t="str">
        <f t="shared" si="5"/>
        <v>0.0%</v>
      </c>
    </row>
    <row r="179" spans="2:8" x14ac:dyDescent="0.25">
      <c r="B179" s="273" t="s">
        <v>80</v>
      </c>
      <c r="C179" s="274">
        <v>166434093</v>
      </c>
      <c r="D179" s="274">
        <v>1421669427.0999999</v>
      </c>
      <c r="E179" s="274">
        <v>0</v>
      </c>
      <c r="F179" s="274">
        <v>302902505.54000002</v>
      </c>
      <c r="G179" s="275">
        <f t="shared" si="4"/>
        <v>302902505.54000002</v>
      </c>
      <c r="H179" s="276" t="str">
        <f t="shared" si="5"/>
        <v>0.0%</v>
      </c>
    </row>
    <row r="180" spans="2:8" x14ac:dyDescent="0.25">
      <c r="B180" s="273" t="s">
        <v>468</v>
      </c>
      <c r="C180" s="274">
        <v>0</v>
      </c>
      <c r="D180" s="274">
        <v>9462001</v>
      </c>
      <c r="E180" s="274"/>
      <c r="F180" s="274"/>
      <c r="G180" s="275">
        <f t="shared" si="4"/>
        <v>0</v>
      </c>
      <c r="H180" s="276" t="str">
        <f t="shared" si="5"/>
        <v>0.0%</v>
      </c>
    </row>
    <row r="181" spans="2:8" x14ac:dyDescent="0.25">
      <c r="B181" s="273" t="s">
        <v>469</v>
      </c>
      <c r="C181" s="274">
        <v>1581666</v>
      </c>
      <c r="D181" s="274">
        <v>206607336.04000002</v>
      </c>
      <c r="E181" s="274"/>
      <c r="F181" s="274"/>
      <c r="G181" s="275">
        <f t="shared" si="4"/>
        <v>0</v>
      </c>
      <c r="H181" s="276" t="str">
        <f t="shared" si="5"/>
        <v>0.0%</v>
      </c>
    </row>
    <row r="182" spans="2:8" x14ac:dyDescent="0.25">
      <c r="B182" s="273" t="s">
        <v>470</v>
      </c>
      <c r="C182" s="274">
        <v>35220383</v>
      </c>
      <c r="D182" s="274">
        <v>-3551054.4800000004</v>
      </c>
      <c r="E182" s="274">
        <v>0</v>
      </c>
      <c r="F182" s="274"/>
      <c r="G182" s="275">
        <f t="shared" si="4"/>
        <v>0</v>
      </c>
      <c r="H182" s="276" t="str">
        <f t="shared" si="5"/>
        <v>0.0%</v>
      </c>
    </row>
    <row r="183" spans="2:8" x14ac:dyDescent="0.25">
      <c r="B183" s="279" t="s">
        <v>600</v>
      </c>
      <c r="C183" s="280">
        <v>2772022663</v>
      </c>
      <c r="D183" s="280">
        <v>3729818189.5900002</v>
      </c>
      <c r="E183" s="280">
        <v>172392705.13999999</v>
      </c>
      <c r="F183" s="280">
        <v>172455184.44</v>
      </c>
      <c r="G183" s="280">
        <f t="shared" si="4"/>
        <v>62479.300000011921</v>
      </c>
      <c r="H183" s="356">
        <f t="shared" si="5"/>
        <v>3.6242426818044608E-4</v>
      </c>
    </row>
    <row r="184" spans="2:8" x14ac:dyDescent="0.25">
      <c r="B184" s="269" t="s">
        <v>488</v>
      </c>
      <c r="C184" s="270">
        <v>1270243471</v>
      </c>
      <c r="D184" s="270">
        <v>1863539042.0299997</v>
      </c>
      <c r="E184" s="270">
        <v>5703570</v>
      </c>
      <c r="F184" s="270">
        <v>30974871.289999999</v>
      </c>
      <c r="G184" s="271">
        <f t="shared" si="4"/>
        <v>25271301.289999999</v>
      </c>
      <c r="H184" s="272">
        <f t="shared" si="5"/>
        <v>4.4307865582433461</v>
      </c>
    </row>
    <row r="185" spans="2:8" x14ac:dyDescent="0.25">
      <c r="B185" s="273" t="s">
        <v>43</v>
      </c>
      <c r="C185" s="274">
        <v>1128082</v>
      </c>
      <c r="D185" s="274">
        <v>228519</v>
      </c>
      <c r="E185" s="274"/>
      <c r="F185" s="274"/>
      <c r="G185" s="275">
        <f t="shared" si="4"/>
        <v>0</v>
      </c>
      <c r="H185" s="276" t="str">
        <f t="shared" si="5"/>
        <v>0.0%</v>
      </c>
    </row>
    <row r="186" spans="2:8" x14ac:dyDescent="0.25">
      <c r="B186" s="273" t="s">
        <v>80</v>
      </c>
      <c r="C186" s="274">
        <v>382183716</v>
      </c>
      <c r="D186" s="274">
        <v>521478429.50999999</v>
      </c>
      <c r="E186" s="274">
        <v>5703570</v>
      </c>
      <c r="F186" s="274">
        <v>0</v>
      </c>
      <c r="G186" s="275">
        <f t="shared" si="4"/>
        <v>-5703570</v>
      </c>
      <c r="H186" s="276">
        <f t="shared" si="5"/>
        <v>-1</v>
      </c>
    </row>
    <row r="187" spans="2:8" x14ac:dyDescent="0.25">
      <c r="B187" s="273" t="s">
        <v>86</v>
      </c>
      <c r="C187" s="274">
        <v>328970565</v>
      </c>
      <c r="D187" s="274">
        <v>536085257.61000001</v>
      </c>
      <c r="E187" s="274"/>
      <c r="F187" s="274">
        <v>6542201.5800000001</v>
      </c>
      <c r="G187" s="275">
        <f t="shared" si="4"/>
        <v>6542201.5800000001</v>
      </c>
      <c r="H187" s="276" t="str">
        <f t="shared" si="5"/>
        <v>0.0%</v>
      </c>
    </row>
    <row r="188" spans="2:8" x14ac:dyDescent="0.25">
      <c r="B188" s="273" t="s">
        <v>468</v>
      </c>
      <c r="C188" s="274">
        <v>49870810</v>
      </c>
      <c r="D188" s="274">
        <v>16891520</v>
      </c>
      <c r="E188" s="274">
        <v>0</v>
      </c>
      <c r="F188" s="274">
        <v>0</v>
      </c>
      <c r="G188" s="275">
        <f t="shared" si="4"/>
        <v>0</v>
      </c>
      <c r="H188" s="276" t="str">
        <f t="shared" si="5"/>
        <v>0.0%</v>
      </c>
    </row>
    <row r="189" spans="2:8" x14ac:dyDescent="0.25">
      <c r="B189" s="273" t="s">
        <v>469</v>
      </c>
      <c r="C189" s="274">
        <v>8438877</v>
      </c>
      <c r="D189" s="274">
        <v>36295807</v>
      </c>
      <c r="E189" s="274"/>
      <c r="F189" s="274">
        <v>6863709.0899999999</v>
      </c>
      <c r="G189" s="275">
        <f t="shared" si="4"/>
        <v>6863709.0899999999</v>
      </c>
      <c r="H189" s="276" t="str">
        <f t="shared" si="5"/>
        <v>0.0%</v>
      </c>
    </row>
    <row r="190" spans="2:8" x14ac:dyDescent="0.25">
      <c r="B190" s="273" t="s">
        <v>470</v>
      </c>
      <c r="C190" s="274">
        <v>499651421</v>
      </c>
      <c r="D190" s="274">
        <v>752559508.90999997</v>
      </c>
      <c r="E190" s="274"/>
      <c r="F190" s="274">
        <v>17568960.620000001</v>
      </c>
      <c r="G190" s="275">
        <f t="shared" si="4"/>
        <v>17568960.620000001</v>
      </c>
      <c r="H190" s="276" t="str">
        <f t="shared" si="5"/>
        <v>0.0%</v>
      </c>
    </row>
    <row r="191" spans="2:8" x14ac:dyDescent="0.25">
      <c r="B191" s="269" t="s">
        <v>601</v>
      </c>
      <c r="C191" s="270">
        <v>617195655</v>
      </c>
      <c r="D191" s="270">
        <v>1295638488.52</v>
      </c>
      <c r="E191" s="270">
        <v>142755615.56</v>
      </c>
      <c r="F191" s="270">
        <v>69196741.179999992</v>
      </c>
      <c r="G191" s="277">
        <f t="shared" si="4"/>
        <v>-73558874.38000001</v>
      </c>
      <c r="H191" s="278">
        <f t="shared" si="5"/>
        <v>-0.51527832436884635</v>
      </c>
    </row>
    <row r="192" spans="2:8" x14ac:dyDescent="0.25">
      <c r="B192" s="273" t="s">
        <v>479</v>
      </c>
      <c r="C192" s="274">
        <v>12570757</v>
      </c>
      <c r="D192" s="274">
        <v>13013306.539999999</v>
      </c>
      <c r="E192" s="274"/>
      <c r="F192" s="274"/>
      <c r="G192" s="275">
        <f t="shared" si="4"/>
        <v>0</v>
      </c>
      <c r="H192" s="276" t="str">
        <f t="shared" si="5"/>
        <v>0.0%</v>
      </c>
    </row>
    <row r="193" spans="2:8" x14ac:dyDescent="0.25">
      <c r="B193" s="273" t="s">
        <v>80</v>
      </c>
      <c r="C193" s="274">
        <v>188104526</v>
      </c>
      <c r="D193" s="274">
        <v>954704721.68000007</v>
      </c>
      <c r="E193" s="274">
        <v>104394265.70999999</v>
      </c>
      <c r="F193" s="274">
        <v>55512621.859999999</v>
      </c>
      <c r="G193" s="275">
        <f t="shared" si="4"/>
        <v>-48881643.849999994</v>
      </c>
      <c r="H193" s="276">
        <f t="shared" si="5"/>
        <v>-0.46824069806467916</v>
      </c>
    </row>
    <row r="194" spans="2:8" x14ac:dyDescent="0.25">
      <c r="B194" s="273" t="s">
        <v>476</v>
      </c>
      <c r="C194" s="274">
        <v>881336</v>
      </c>
      <c r="D194" s="274">
        <v>1726302.9500000002</v>
      </c>
      <c r="E194" s="274">
        <v>0</v>
      </c>
      <c r="F194" s="274">
        <v>1934409.8</v>
      </c>
      <c r="G194" s="275">
        <f t="shared" si="4"/>
        <v>1934409.8</v>
      </c>
      <c r="H194" s="276" t="str">
        <f t="shared" si="5"/>
        <v>0.0%</v>
      </c>
    </row>
    <row r="195" spans="2:8" x14ac:dyDescent="0.25">
      <c r="B195" s="273" t="s">
        <v>86</v>
      </c>
      <c r="C195" s="274">
        <v>180366795</v>
      </c>
      <c r="D195" s="274">
        <v>189239289.76999998</v>
      </c>
      <c r="E195" s="274">
        <v>18089677.77</v>
      </c>
      <c r="F195" s="274">
        <v>4592149.88</v>
      </c>
      <c r="G195" s="275">
        <f t="shared" si="4"/>
        <v>-13497527.890000001</v>
      </c>
      <c r="H195" s="276">
        <f t="shared" si="5"/>
        <v>-0.74614529134313046</v>
      </c>
    </row>
    <row r="196" spans="2:8" x14ac:dyDescent="0.25">
      <c r="B196" s="273" t="s">
        <v>468</v>
      </c>
      <c r="C196" s="274">
        <v>0</v>
      </c>
      <c r="D196" s="274">
        <v>17850720.07</v>
      </c>
      <c r="E196" s="274"/>
      <c r="F196" s="274">
        <v>7157559.6399999997</v>
      </c>
      <c r="G196" s="275">
        <f t="shared" si="4"/>
        <v>7157559.6399999997</v>
      </c>
      <c r="H196" s="276" t="str">
        <f t="shared" si="5"/>
        <v>0.0%</v>
      </c>
    </row>
    <row r="197" spans="2:8" x14ac:dyDescent="0.25">
      <c r="B197" s="273" t="s">
        <v>469</v>
      </c>
      <c r="C197" s="274">
        <v>0</v>
      </c>
      <c r="D197" s="274">
        <v>1812162.5600000005</v>
      </c>
      <c r="E197" s="274"/>
      <c r="F197" s="274">
        <v>0</v>
      </c>
      <c r="G197" s="275">
        <f t="shared" si="4"/>
        <v>0</v>
      </c>
      <c r="H197" s="276" t="str">
        <f t="shared" si="5"/>
        <v>0.0%</v>
      </c>
    </row>
    <row r="198" spans="2:8" x14ac:dyDescent="0.25">
      <c r="B198" s="273" t="s">
        <v>470</v>
      </c>
      <c r="C198" s="274">
        <v>235272241</v>
      </c>
      <c r="D198" s="274">
        <v>117291984.95</v>
      </c>
      <c r="E198" s="274">
        <v>20271672.079999998</v>
      </c>
      <c r="F198" s="274">
        <v>0</v>
      </c>
      <c r="G198" s="275">
        <f t="shared" si="4"/>
        <v>-20271672.079999998</v>
      </c>
      <c r="H198" s="276">
        <f t="shared" si="5"/>
        <v>-1</v>
      </c>
    </row>
    <row r="199" spans="2:8" x14ac:dyDescent="0.25">
      <c r="B199" s="269" t="s">
        <v>489</v>
      </c>
      <c r="C199" s="270">
        <v>748337412</v>
      </c>
      <c r="D199" s="270">
        <v>610558517.02999997</v>
      </c>
      <c r="E199" s="270">
        <v>23933519.580000002</v>
      </c>
      <c r="F199" s="270">
        <v>72283571.969999999</v>
      </c>
      <c r="G199" s="277">
        <f t="shared" si="4"/>
        <v>48350052.390000001</v>
      </c>
      <c r="H199" s="278">
        <f t="shared" si="5"/>
        <v>2.0201814542313965</v>
      </c>
    </row>
    <row r="200" spans="2:8" x14ac:dyDescent="0.25">
      <c r="B200" s="273" t="s">
        <v>43</v>
      </c>
      <c r="C200" s="274">
        <v>16000000</v>
      </c>
      <c r="D200" s="274">
        <v>-2926879</v>
      </c>
      <c r="E200" s="274"/>
      <c r="F200" s="274">
        <v>0</v>
      </c>
      <c r="G200" s="275">
        <f t="shared" si="4"/>
        <v>0</v>
      </c>
      <c r="H200" s="276" t="str">
        <f t="shared" si="5"/>
        <v>0.0%</v>
      </c>
    </row>
    <row r="201" spans="2:8" x14ac:dyDescent="0.25">
      <c r="B201" s="273" t="s">
        <v>80</v>
      </c>
      <c r="C201" s="274">
        <v>209427652</v>
      </c>
      <c r="D201" s="274">
        <v>242402825.81999999</v>
      </c>
      <c r="E201" s="274">
        <v>5703570</v>
      </c>
      <c r="F201" s="274">
        <v>25431368.640000001</v>
      </c>
      <c r="G201" s="275">
        <f t="shared" si="4"/>
        <v>19727798.640000001</v>
      </c>
      <c r="H201" s="276">
        <f t="shared" si="5"/>
        <v>3.458850972285779</v>
      </c>
    </row>
    <row r="202" spans="2:8" x14ac:dyDescent="0.25">
      <c r="B202" s="273" t="s">
        <v>86</v>
      </c>
      <c r="C202" s="274">
        <v>158899581</v>
      </c>
      <c r="D202" s="274">
        <v>165523425.01999998</v>
      </c>
      <c r="E202" s="274">
        <v>14203655.890000001</v>
      </c>
      <c r="F202" s="274">
        <v>3821903.36</v>
      </c>
      <c r="G202" s="275">
        <f t="shared" si="4"/>
        <v>-10381752.530000001</v>
      </c>
      <c r="H202" s="276">
        <f t="shared" si="5"/>
        <v>-0.73092115230059973</v>
      </c>
    </row>
    <row r="203" spans="2:8" x14ac:dyDescent="0.25">
      <c r="B203" s="273" t="s">
        <v>468</v>
      </c>
      <c r="C203" s="274">
        <v>38522336</v>
      </c>
      <c r="D203" s="274">
        <v>96899732.920000002</v>
      </c>
      <c r="E203" s="274">
        <v>0</v>
      </c>
      <c r="F203" s="274">
        <v>27845123.510000002</v>
      </c>
      <c r="G203" s="275">
        <f t="shared" si="4"/>
        <v>27845123.510000002</v>
      </c>
      <c r="H203" s="276" t="str">
        <f t="shared" si="5"/>
        <v>0.0%</v>
      </c>
    </row>
    <row r="204" spans="2:8" x14ac:dyDescent="0.25">
      <c r="B204" s="273" t="s">
        <v>49</v>
      </c>
      <c r="C204" s="274">
        <v>0</v>
      </c>
      <c r="D204" s="274">
        <v>990000</v>
      </c>
      <c r="E204" s="274"/>
      <c r="F204" s="274"/>
      <c r="G204" s="275">
        <f t="shared" si="4"/>
        <v>0</v>
      </c>
      <c r="H204" s="276" t="str">
        <f t="shared" si="5"/>
        <v>0.0%</v>
      </c>
    </row>
    <row r="205" spans="2:8" x14ac:dyDescent="0.25">
      <c r="B205" s="273" t="s">
        <v>469</v>
      </c>
      <c r="C205" s="274">
        <v>15875930</v>
      </c>
      <c r="D205" s="274">
        <v>26428812.689999998</v>
      </c>
      <c r="E205" s="274">
        <v>0</v>
      </c>
      <c r="F205" s="274">
        <v>7768948.21</v>
      </c>
      <c r="G205" s="275">
        <f t="shared" ref="G205:G269" si="6">F205-E205</f>
        <v>7768948.21</v>
      </c>
      <c r="H205" s="276" t="str">
        <f t="shared" ref="H205:H269" si="7">IFERROR(G205/E205,"0.0%")</f>
        <v>0.0%</v>
      </c>
    </row>
    <row r="206" spans="2:8" x14ac:dyDescent="0.25">
      <c r="B206" s="273" t="s">
        <v>470</v>
      </c>
      <c r="C206" s="274">
        <v>309611913</v>
      </c>
      <c r="D206" s="274">
        <v>81240599.579999983</v>
      </c>
      <c r="E206" s="274">
        <v>4026293.69</v>
      </c>
      <c r="F206" s="274">
        <v>7416228.25</v>
      </c>
      <c r="G206" s="275">
        <f t="shared" si="6"/>
        <v>3389934.56</v>
      </c>
      <c r="H206" s="276">
        <f t="shared" si="7"/>
        <v>0.84194915249711955</v>
      </c>
    </row>
    <row r="207" spans="2:8" x14ac:dyDescent="0.25">
      <c r="B207" s="269" t="s">
        <v>473</v>
      </c>
      <c r="C207" s="270">
        <v>136246125</v>
      </c>
      <c r="D207" s="270">
        <v>-39917857.99000001</v>
      </c>
      <c r="E207" s="270">
        <v>0</v>
      </c>
      <c r="F207" s="270"/>
      <c r="G207" s="277">
        <f t="shared" si="6"/>
        <v>0</v>
      </c>
      <c r="H207" s="278" t="str">
        <f t="shared" si="7"/>
        <v>0.0%</v>
      </c>
    </row>
    <row r="208" spans="2:8" x14ac:dyDescent="0.25">
      <c r="B208" s="273" t="s">
        <v>468</v>
      </c>
      <c r="C208" s="274">
        <v>115228125</v>
      </c>
      <c r="D208" s="274">
        <v>29189875</v>
      </c>
      <c r="E208" s="274"/>
      <c r="F208" s="274"/>
      <c r="G208" s="275">
        <f t="shared" si="6"/>
        <v>0</v>
      </c>
      <c r="H208" s="276" t="str">
        <f t="shared" si="7"/>
        <v>0.0%</v>
      </c>
    </row>
    <row r="209" spans="2:8" x14ac:dyDescent="0.25">
      <c r="B209" s="273" t="s">
        <v>49</v>
      </c>
      <c r="C209" s="274">
        <v>21018000</v>
      </c>
      <c r="D209" s="274">
        <v>-69107732.99000001</v>
      </c>
      <c r="E209" s="274">
        <v>0</v>
      </c>
      <c r="F209" s="274"/>
      <c r="G209" s="275">
        <f t="shared" si="6"/>
        <v>0</v>
      </c>
      <c r="H209" s="276" t="str">
        <f t="shared" si="7"/>
        <v>0.0%</v>
      </c>
    </row>
    <row r="210" spans="2:8" x14ac:dyDescent="0.25">
      <c r="B210" s="279" t="s">
        <v>602</v>
      </c>
      <c r="C210" s="280">
        <v>3262837251</v>
      </c>
      <c r="D210" s="280">
        <v>4060713002.3000002</v>
      </c>
      <c r="E210" s="280">
        <v>366252051.94</v>
      </c>
      <c r="F210" s="280">
        <v>223409244.69000003</v>
      </c>
      <c r="G210" s="280">
        <f t="shared" si="6"/>
        <v>-142842807.24999997</v>
      </c>
      <c r="H210" s="356">
        <f t="shared" si="7"/>
        <v>-0.39001230571508366</v>
      </c>
    </row>
    <row r="211" spans="2:8" x14ac:dyDescent="0.25">
      <c r="B211" s="269" t="s">
        <v>490</v>
      </c>
      <c r="C211" s="270">
        <v>730951255</v>
      </c>
      <c r="D211" s="270">
        <v>1312627908.6699998</v>
      </c>
      <c r="E211" s="270">
        <v>91936151.089999989</v>
      </c>
      <c r="F211" s="270">
        <v>93994738.310000002</v>
      </c>
      <c r="G211" s="271">
        <f t="shared" si="6"/>
        <v>2058587.2200000137</v>
      </c>
      <c r="H211" s="272">
        <f t="shared" si="7"/>
        <v>2.239148795760201E-2</v>
      </c>
    </row>
    <row r="212" spans="2:8" x14ac:dyDescent="0.25">
      <c r="B212" s="273" t="s">
        <v>80</v>
      </c>
      <c r="C212" s="274">
        <v>407350856</v>
      </c>
      <c r="D212" s="274">
        <v>754671513.08999991</v>
      </c>
      <c r="E212" s="274">
        <v>5201472.78</v>
      </c>
      <c r="F212" s="274">
        <v>38208608.390000001</v>
      </c>
      <c r="G212" s="275">
        <f t="shared" si="6"/>
        <v>33007135.609999999</v>
      </c>
      <c r="H212" s="276">
        <f t="shared" si="7"/>
        <v>6.345728797604127</v>
      </c>
    </row>
    <row r="213" spans="2:8" x14ac:dyDescent="0.25">
      <c r="B213" s="273" t="s">
        <v>476</v>
      </c>
      <c r="C213" s="274">
        <v>47840351</v>
      </c>
      <c r="D213" s="274">
        <v>254713684.56</v>
      </c>
      <c r="E213" s="274">
        <v>10494428.220000001</v>
      </c>
      <c r="F213" s="274">
        <v>1690011.55</v>
      </c>
      <c r="G213" s="275">
        <f t="shared" si="6"/>
        <v>-8804416.6699999999</v>
      </c>
      <c r="H213" s="276">
        <f t="shared" si="7"/>
        <v>-0.83896106442662388</v>
      </c>
    </row>
    <row r="214" spans="2:8" x14ac:dyDescent="0.25">
      <c r="B214" s="273" t="s">
        <v>468</v>
      </c>
      <c r="C214" s="274">
        <v>53986718</v>
      </c>
      <c r="D214" s="274">
        <v>37250000</v>
      </c>
      <c r="E214" s="274"/>
      <c r="F214" s="274">
        <v>11722411.689999999</v>
      </c>
      <c r="G214" s="275">
        <f t="shared" si="6"/>
        <v>11722411.689999999</v>
      </c>
      <c r="H214" s="276" t="str">
        <f t="shared" si="7"/>
        <v>0.0%</v>
      </c>
    </row>
    <row r="215" spans="2:8" x14ac:dyDescent="0.25">
      <c r="B215" s="273" t="s">
        <v>49</v>
      </c>
      <c r="C215" s="274">
        <v>69496778</v>
      </c>
      <c r="D215" s="274">
        <v>175059043</v>
      </c>
      <c r="E215" s="274">
        <v>69496777.989999995</v>
      </c>
      <c r="F215" s="274">
        <v>20000018.84</v>
      </c>
      <c r="G215" s="275">
        <f t="shared" si="6"/>
        <v>-49496759.149999991</v>
      </c>
      <c r="H215" s="276">
        <f t="shared" si="7"/>
        <v>-0.71221660315133117</v>
      </c>
    </row>
    <row r="216" spans="2:8" x14ac:dyDescent="0.25">
      <c r="B216" s="273" t="s">
        <v>469</v>
      </c>
      <c r="C216" s="274">
        <v>18101005</v>
      </c>
      <c r="D216" s="274">
        <v>8047829.6799999997</v>
      </c>
      <c r="E216" s="274"/>
      <c r="F216" s="274">
        <v>0</v>
      </c>
      <c r="G216" s="275">
        <f t="shared" si="6"/>
        <v>0</v>
      </c>
      <c r="H216" s="276" t="str">
        <f t="shared" si="7"/>
        <v>0.0%</v>
      </c>
    </row>
    <row r="217" spans="2:8" x14ac:dyDescent="0.25">
      <c r="B217" s="273" t="s">
        <v>470</v>
      </c>
      <c r="C217" s="274">
        <v>134175547</v>
      </c>
      <c r="D217" s="274">
        <v>82885838.340000004</v>
      </c>
      <c r="E217" s="274">
        <v>6743472.0999999996</v>
      </c>
      <c r="F217" s="274">
        <v>22373687.84</v>
      </c>
      <c r="G217" s="275">
        <f t="shared" si="6"/>
        <v>15630215.74</v>
      </c>
      <c r="H217" s="276">
        <f t="shared" si="7"/>
        <v>2.3178290809566784</v>
      </c>
    </row>
    <row r="218" spans="2:8" x14ac:dyDescent="0.25">
      <c r="B218" s="269" t="s">
        <v>491</v>
      </c>
      <c r="C218" s="270">
        <v>2061577017</v>
      </c>
      <c r="D218" s="270">
        <v>1978942856.8299999</v>
      </c>
      <c r="E218" s="270">
        <v>210788663.55000001</v>
      </c>
      <c r="F218" s="270">
        <v>113744704.81999999</v>
      </c>
      <c r="G218" s="277">
        <f t="shared" si="6"/>
        <v>-97043958.730000019</v>
      </c>
      <c r="H218" s="278">
        <f t="shared" si="7"/>
        <v>-0.46038509422486451</v>
      </c>
    </row>
    <row r="219" spans="2:8" x14ac:dyDescent="0.25">
      <c r="B219" s="273" t="s">
        <v>41</v>
      </c>
      <c r="C219" s="274">
        <v>15054041</v>
      </c>
      <c r="D219" s="274">
        <v>27090637</v>
      </c>
      <c r="E219" s="274"/>
      <c r="F219" s="274">
        <v>0</v>
      </c>
      <c r="G219" s="275">
        <f t="shared" si="6"/>
        <v>0</v>
      </c>
      <c r="H219" s="276" t="str">
        <f t="shared" si="7"/>
        <v>0.0%</v>
      </c>
    </row>
    <row r="220" spans="2:8" x14ac:dyDescent="0.25">
      <c r="B220" s="273" t="s">
        <v>43</v>
      </c>
      <c r="C220" s="274">
        <v>0</v>
      </c>
      <c r="D220" s="274">
        <v>114983544</v>
      </c>
      <c r="E220" s="274"/>
      <c r="F220" s="274"/>
      <c r="G220" s="275">
        <f t="shared" si="6"/>
        <v>0</v>
      </c>
      <c r="H220" s="276" t="str">
        <f t="shared" si="7"/>
        <v>0.0%</v>
      </c>
    </row>
    <row r="221" spans="2:8" x14ac:dyDescent="0.25">
      <c r="B221" s="273" t="s">
        <v>80</v>
      </c>
      <c r="C221" s="274">
        <v>1030491008</v>
      </c>
      <c r="D221" s="274">
        <v>834627962.23000002</v>
      </c>
      <c r="E221" s="274">
        <v>36972803.25</v>
      </c>
      <c r="F221" s="274">
        <v>65102174.710000001</v>
      </c>
      <c r="G221" s="275">
        <f t="shared" si="6"/>
        <v>28129371.460000001</v>
      </c>
      <c r="H221" s="276">
        <f t="shared" si="7"/>
        <v>0.76081251588625487</v>
      </c>
    </row>
    <row r="222" spans="2:8" x14ac:dyDescent="0.25">
      <c r="B222" s="273" t="s">
        <v>476</v>
      </c>
      <c r="C222" s="274">
        <v>218405826</v>
      </c>
      <c r="D222" s="274">
        <v>229445549.33000001</v>
      </c>
      <c r="E222" s="274">
        <v>9836445.1799999997</v>
      </c>
      <c r="F222" s="274">
        <v>5061657.93</v>
      </c>
      <c r="G222" s="275">
        <f t="shared" si="6"/>
        <v>-4774787.25</v>
      </c>
      <c r="H222" s="276">
        <f t="shared" si="7"/>
        <v>-0.48541796986866348</v>
      </c>
    </row>
    <row r="223" spans="2:8" x14ac:dyDescent="0.25">
      <c r="B223" s="273" t="s">
        <v>86</v>
      </c>
      <c r="C223" s="274">
        <v>249294240</v>
      </c>
      <c r="D223" s="274">
        <v>-169300838</v>
      </c>
      <c r="E223" s="274">
        <v>14546000</v>
      </c>
      <c r="F223" s="274">
        <v>0</v>
      </c>
      <c r="G223" s="275">
        <f t="shared" si="6"/>
        <v>-14546000</v>
      </c>
      <c r="H223" s="276">
        <f t="shared" si="7"/>
        <v>-1</v>
      </c>
    </row>
    <row r="224" spans="2:8" x14ac:dyDescent="0.25">
      <c r="B224" s="273" t="s">
        <v>49</v>
      </c>
      <c r="C224" s="274">
        <v>313219518</v>
      </c>
      <c r="D224" s="274">
        <v>577313417.48000002</v>
      </c>
      <c r="E224" s="274">
        <v>99545005.5</v>
      </c>
      <c r="F224" s="274">
        <v>5631620.25</v>
      </c>
      <c r="G224" s="275">
        <f t="shared" si="6"/>
        <v>-93913385.25</v>
      </c>
      <c r="H224" s="276">
        <f t="shared" si="7"/>
        <v>-0.94342639068918432</v>
      </c>
    </row>
    <row r="225" spans="2:8" x14ac:dyDescent="0.25">
      <c r="B225" s="273" t="s">
        <v>469</v>
      </c>
      <c r="C225" s="274">
        <v>36142886</v>
      </c>
      <c r="D225" s="274">
        <v>24623533.43</v>
      </c>
      <c r="E225" s="274">
        <v>0</v>
      </c>
      <c r="F225" s="274">
        <v>0</v>
      </c>
      <c r="G225" s="275">
        <f t="shared" si="6"/>
        <v>0</v>
      </c>
      <c r="H225" s="276" t="str">
        <f t="shared" si="7"/>
        <v>0.0%</v>
      </c>
    </row>
    <row r="226" spans="2:8" x14ac:dyDescent="0.25">
      <c r="B226" s="273" t="s">
        <v>470</v>
      </c>
      <c r="C226" s="274">
        <v>198969498</v>
      </c>
      <c r="D226" s="274">
        <v>340159051.35999995</v>
      </c>
      <c r="E226" s="274">
        <v>49888409.619999997</v>
      </c>
      <c r="F226" s="274">
        <v>37949251.93</v>
      </c>
      <c r="G226" s="275">
        <f t="shared" si="6"/>
        <v>-11939157.689999998</v>
      </c>
      <c r="H226" s="276">
        <f t="shared" si="7"/>
        <v>-0.2393172638883572</v>
      </c>
    </row>
    <row r="227" spans="2:8" x14ac:dyDescent="0.25">
      <c r="B227" s="269" t="s">
        <v>492</v>
      </c>
      <c r="C227" s="270">
        <v>470308979</v>
      </c>
      <c r="D227" s="270">
        <v>769142236.79999995</v>
      </c>
      <c r="E227" s="270">
        <v>63527237.299999997</v>
      </c>
      <c r="F227" s="270">
        <v>15669801.559999999</v>
      </c>
      <c r="G227" s="277">
        <f t="shared" si="6"/>
        <v>-47857435.739999995</v>
      </c>
      <c r="H227" s="278">
        <f t="shared" si="7"/>
        <v>-0.7533372734910353</v>
      </c>
    </row>
    <row r="228" spans="2:8" x14ac:dyDescent="0.25">
      <c r="B228" s="273" t="s">
        <v>80</v>
      </c>
      <c r="C228" s="274">
        <v>96774362</v>
      </c>
      <c r="D228" s="274">
        <v>288586711.01000005</v>
      </c>
      <c r="E228" s="274">
        <v>4000000</v>
      </c>
      <c r="F228" s="274">
        <v>0</v>
      </c>
      <c r="G228" s="275">
        <f t="shared" si="6"/>
        <v>-4000000</v>
      </c>
      <c r="H228" s="276">
        <f t="shared" si="7"/>
        <v>-1</v>
      </c>
    </row>
    <row r="229" spans="2:8" x14ac:dyDescent="0.25">
      <c r="B229" s="273" t="s">
        <v>476</v>
      </c>
      <c r="C229" s="274">
        <v>0</v>
      </c>
      <c r="D229" s="274">
        <v>28900000</v>
      </c>
      <c r="E229" s="274"/>
      <c r="F229" s="274"/>
      <c r="G229" s="275">
        <f t="shared" si="6"/>
        <v>0</v>
      </c>
      <c r="H229" s="276" t="str">
        <f t="shared" si="7"/>
        <v>0.0%</v>
      </c>
    </row>
    <row r="230" spans="2:8" x14ac:dyDescent="0.25">
      <c r="B230" s="273" t="s">
        <v>468</v>
      </c>
      <c r="C230" s="274">
        <v>0</v>
      </c>
      <c r="D230" s="274">
        <v>180817.91999999993</v>
      </c>
      <c r="E230" s="274">
        <v>0</v>
      </c>
      <c r="F230" s="274"/>
      <c r="G230" s="275">
        <f t="shared" si="6"/>
        <v>0</v>
      </c>
      <c r="H230" s="276" t="str">
        <f t="shared" si="7"/>
        <v>0.0%</v>
      </c>
    </row>
    <row r="231" spans="2:8" x14ac:dyDescent="0.25">
      <c r="B231" s="273" t="s">
        <v>49</v>
      </c>
      <c r="C231" s="274">
        <v>124911279</v>
      </c>
      <c r="D231" s="274">
        <v>196582635.90000001</v>
      </c>
      <c r="E231" s="274">
        <v>10220477.640000001</v>
      </c>
      <c r="F231" s="274">
        <v>11857531.039999999</v>
      </c>
      <c r="G231" s="275">
        <f t="shared" si="6"/>
        <v>1637053.3999999985</v>
      </c>
      <c r="H231" s="276">
        <f t="shared" si="7"/>
        <v>0.16017386443790493</v>
      </c>
    </row>
    <row r="232" spans="2:8" x14ac:dyDescent="0.25">
      <c r="B232" s="273" t="s">
        <v>469</v>
      </c>
      <c r="C232" s="274">
        <v>37903040</v>
      </c>
      <c r="D232" s="274">
        <v>53487109.899999999</v>
      </c>
      <c r="E232" s="274">
        <v>25947805.219999999</v>
      </c>
      <c r="F232" s="274">
        <v>0</v>
      </c>
      <c r="G232" s="275">
        <f t="shared" si="6"/>
        <v>-25947805.219999999</v>
      </c>
      <c r="H232" s="276">
        <f t="shared" si="7"/>
        <v>-1</v>
      </c>
    </row>
    <row r="233" spans="2:8" x14ac:dyDescent="0.25">
      <c r="B233" s="273" t="s">
        <v>470</v>
      </c>
      <c r="C233" s="274">
        <v>210720298</v>
      </c>
      <c r="D233" s="274">
        <v>201404962.06999999</v>
      </c>
      <c r="E233" s="274">
        <v>23358954.440000001</v>
      </c>
      <c r="F233" s="274">
        <v>3812270.52</v>
      </c>
      <c r="G233" s="275">
        <f t="shared" si="6"/>
        <v>-19546683.920000002</v>
      </c>
      <c r="H233" s="276">
        <f t="shared" si="7"/>
        <v>-0.8367961832456059</v>
      </c>
    </row>
    <row r="234" spans="2:8" x14ac:dyDescent="0.25">
      <c r="B234" s="279" t="s">
        <v>603</v>
      </c>
      <c r="C234" s="280">
        <v>3591709717</v>
      </c>
      <c r="D234" s="280">
        <v>6516798896.5499992</v>
      </c>
      <c r="E234" s="280">
        <v>329659335.05000007</v>
      </c>
      <c r="F234" s="280">
        <v>297665309.28000003</v>
      </c>
      <c r="G234" s="280">
        <f t="shared" si="6"/>
        <v>-31994025.770000041</v>
      </c>
      <c r="H234" s="356">
        <f t="shared" si="7"/>
        <v>-9.7051781546387716E-2</v>
      </c>
    </row>
    <row r="235" spans="2:8" x14ac:dyDescent="0.25">
      <c r="B235" s="269" t="s">
        <v>604</v>
      </c>
      <c r="C235" s="270">
        <v>1852467650</v>
      </c>
      <c r="D235" s="270">
        <v>2602451094.8899999</v>
      </c>
      <c r="E235" s="270">
        <v>44896661.719999999</v>
      </c>
      <c r="F235" s="270">
        <v>103698351.16</v>
      </c>
      <c r="G235" s="271">
        <f t="shared" si="6"/>
        <v>58801689.439999998</v>
      </c>
      <c r="H235" s="272">
        <f t="shared" si="7"/>
        <v>1.3097118401969241</v>
      </c>
    </row>
    <row r="236" spans="2:8" x14ac:dyDescent="0.25">
      <c r="B236" s="273" t="s">
        <v>41</v>
      </c>
      <c r="C236" s="274">
        <v>1634443</v>
      </c>
      <c r="D236" s="274">
        <v>0</v>
      </c>
      <c r="E236" s="274"/>
      <c r="F236" s="274"/>
      <c r="G236" s="275">
        <f t="shared" si="6"/>
        <v>0</v>
      </c>
      <c r="H236" s="276" t="str">
        <f t="shared" si="7"/>
        <v>0.0%</v>
      </c>
    </row>
    <row r="237" spans="2:8" x14ac:dyDescent="0.25">
      <c r="B237" s="273" t="s">
        <v>80</v>
      </c>
      <c r="C237" s="274">
        <v>586238348</v>
      </c>
      <c r="D237" s="274">
        <v>745321510.33999991</v>
      </c>
      <c r="E237" s="274">
        <v>0</v>
      </c>
      <c r="F237" s="274">
        <v>4369965.74</v>
      </c>
      <c r="G237" s="275">
        <f t="shared" si="6"/>
        <v>4369965.74</v>
      </c>
      <c r="H237" s="276" t="str">
        <f t="shared" si="7"/>
        <v>0.0%</v>
      </c>
    </row>
    <row r="238" spans="2:8" x14ac:dyDescent="0.25">
      <c r="B238" s="273" t="s">
        <v>476</v>
      </c>
      <c r="C238" s="274">
        <v>59264585</v>
      </c>
      <c r="D238" s="274">
        <v>32700000</v>
      </c>
      <c r="E238" s="274"/>
      <c r="F238" s="274">
        <v>1212508.93</v>
      </c>
      <c r="G238" s="275">
        <f t="shared" si="6"/>
        <v>1212508.93</v>
      </c>
      <c r="H238" s="276" t="str">
        <f t="shared" si="7"/>
        <v>0.0%</v>
      </c>
    </row>
    <row r="239" spans="2:8" x14ac:dyDescent="0.25">
      <c r="B239" s="273" t="s">
        <v>83</v>
      </c>
      <c r="C239" s="274">
        <v>16170945</v>
      </c>
      <c r="D239" s="274">
        <v>11625779.029999999</v>
      </c>
      <c r="E239" s="274">
        <v>0</v>
      </c>
      <c r="F239" s="274"/>
      <c r="G239" s="275">
        <f t="shared" si="6"/>
        <v>0</v>
      </c>
      <c r="H239" s="276" t="str">
        <f t="shared" si="7"/>
        <v>0.0%</v>
      </c>
    </row>
    <row r="240" spans="2:8" x14ac:dyDescent="0.25">
      <c r="B240" s="273" t="s">
        <v>468</v>
      </c>
      <c r="C240" s="274">
        <v>77621654</v>
      </c>
      <c r="D240" s="274">
        <v>24496744.349999994</v>
      </c>
      <c r="E240" s="274">
        <v>0</v>
      </c>
      <c r="F240" s="274">
        <v>0</v>
      </c>
      <c r="G240" s="275">
        <f t="shared" si="6"/>
        <v>0</v>
      </c>
      <c r="H240" s="276" t="str">
        <f t="shared" si="7"/>
        <v>0.0%</v>
      </c>
    </row>
    <row r="241" spans="2:8" x14ac:dyDescent="0.25">
      <c r="B241" s="273" t="s">
        <v>49</v>
      </c>
      <c r="C241" s="274">
        <v>457608689</v>
      </c>
      <c r="D241" s="274">
        <v>1102707666.4200001</v>
      </c>
      <c r="E241" s="274">
        <v>27885405.620000001</v>
      </c>
      <c r="F241" s="274">
        <v>23012000.899999999</v>
      </c>
      <c r="G241" s="275">
        <f t="shared" si="6"/>
        <v>-4873404.7200000025</v>
      </c>
      <c r="H241" s="276">
        <f t="shared" si="7"/>
        <v>-0.17476542340501922</v>
      </c>
    </row>
    <row r="242" spans="2:8" x14ac:dyDescent="0.25">
      <c r="B242" s="273" t="s">
        <v>469</v>
      </c>
      <c r="C242" s="274">
        <v>154589627</v>
      </c>
      <c r="D242" s="274">
        <v>114604353.16999999</v>
      </c>
      <c r="E242" s="274">
        <v>8521607.6300000008</v>
      </c>
      <c r="F242" s="274">
        <v>0</v>
      </c>
      <c r="G242" s="275">
        <f t="shared" si="6"/>
        <v>-8521607.6300000008</v>
      </c>
      <c r="H242" s="276">
        <f t="shared" si="7"/>
        <v>-1</v>
      </c>
    </row>
    <row r="243" spans="2:8" x14ac:dyDescent="0.25">
      <c r="B243" s="273" t="s">
        <v>470</v>
      </c>
      <c r="C243" s="274">
        <v>499339359</v>
      </c>
      <c r="D243" s="274">
        <v>570995041.58000004</v>
      </c>
      <c r="E243" s="274">
        <v>8489648.4700000007</v>
      </c>
      <c r="F243" s="274">
        <v>75103875.590000004</v>
      </c>
      <c r="G243" s="275">
        <f t="shared" si="6"/>
        <v>66614227.120000005</v>
      </c>
      <c r="H243" s="276">
        <f t="shared" si="7"/>
        <v>7.8465236052347409</v>
      </c>
    </row>
    <row r="244" spans="2:8" x14ac:dyDescent="0.25">
      <c r="B244" s="269" t="s">
        <v>493</v>
      </c>
      <c r="C244" s="270">
        <v>1032177202</v>
      </c>
      <c r="D244" s="270">
        <v>2480287624.0599999</v>
      </c>
      <c r="E244" s="270">
        <v>280967507.33000004</v>
      </c>
      <c r="F244" s="270">
        <v>69057168.950000003</v>
      </c>
      <c r="G244" s="277">
        <f t="shared" si="6"/>
        <v>-211910338.38000005</v>
      </c>
      <c r="H244" s="278">
        <f t="shared" si="7"/>
        <v>-0.75421652985342735</v>
      </c>
    </row>
    <row r="245" spans="2:8" x14ac:dyDescent="0.25">
      <c r="B245" s="273" t="s">
        <v>80</v>
      </c>
      <c r="C245" s="274">
        <v>602800981</v>
      </c>
      <c r="D245" s="274">
        <v>2037314885.25</v>
      </c>
      <c r="E245" s="274">
        <v>248987539.11000001</v>
      </c>
      <c r="F245" s="274">
        <v>10295490.51</v>
      </c>
      <c r="G245" s="275">
        <f t="shared" si="6"/>
        <v>-238692048.60000002</v>
      </c>
      <c r="H245" s="276">
        <f t="shared" si="7"/>
        <v>-0.95865057927476627</v>
      </c>
    </row>
    <row r="246" spans="2:8" x14ac:dyDescent="0.25">
      <c r="B246" s="273" t="s">
        <v>468</v>
      </c>
      <c r="C246" s="274">
        <v>0</v>
      </c>
      <c r="D246" s="274">
        <v>14013435</v>
      </c>
      <c r="E246" s="274"/>
      <c r="F246" s="274">
        <v>0</v>
      </c>
      <c r="G246" s="275">
        <f t="shared" si="6"/>
        <v>0</v>
      </c>
      <c r="H246" s="276" t="str">
        <f t="shared" si="7"/>
        <v>0.0%</v>
      </c>
    </row>
    <row r="247" spans="2:8" x14ac:dyDescent="0.25">
      <c r="B247" s="273" t="s">
        <v>469</v>
      </c>
      <c r="C247" s="274">
        <v>37232966</v>
      </c>
      <c r="D247" s="274">
        <v>96826851.730000004</v>
      </c>
      <c r="E247" s="274">
        <v>4175219.05</v>
      </c>
      <c r="F247" s="274">
        <v>426479.67</v>
      </c>
      <c r="G247" s="275">
        <f t="shared" si="6"/>
        <v>-3748739.38</v>
      </c>
      <c r="H247" s="276">
        <f t="shared" si="7"/>
        <v>-0.89785454011089549</v>
      </c>
    </row>
    <row r="248" spans="2:8" x14ac:dyDescent="0.25">
      <c r="B248" s="273" t="s">
        <v>470</v>
      </c>
      <c r="C248" s="274">
        <v>392143255</v>
      </c>
      <c r="D248" s="274">
        <v>332132452.08000004</v>
      </c>
      <c r="E248" s="274">
        <v>27804749.170000002</v>
      </c>
      <c r="F248" s="274">
        <v>58335198.770000003</v>
      </c>
      <c r="G248" s="275">
        <f t="shared" si="6"/>
        <v>30530449.600000001</v>
      </c>
      <c r="H248" s="276">
        <f t="shared" si="7"/>
        <v>1.0980300312487947</v>
      </c>
    </row>
    <row r="249" spans="2:8" x14ac:dyDescent="0.25">
      <c r="B249" s="269" t="s">
        <v>494</v>
      </c>
      <c r="C249" s="270">
        <v>707064865</v>
      </c>
      <c r="D249" s="270">
        <v>1434060177.5999999</v>
      </c>
      <c r="E249" s="270">
        <v>3795166</v>
      </c>
      <c r="F249" s="270">
        <v>124909789.17</v>
      </c>
      <c r="G249" s="277">
        <f t="shared" si="6"/>
        <v>121114623.17</v>
      </c>
      <c r="H249" s="278">
        <f t="shared" si="7"/>
        <v>31.912865779784074</v>
      </c>
    </row>
    <row r="250" spans="2:8" x14ac:dyDescent="0.25">
      <c r="B250" s="273" t="s">
        <v>41</v>
      </c>
      <c r="C250" s="274">
        <v>7517059</v>
      </c>
      <c r="D250" s="274">
        <v>0</v>
      </c>
      <c r="E250" s="274"/>
      <c r="F250" s="274"/>
      <c r="G250" s="275">
        <f t="shared" si="6"/>
        <v>0</v>
      </c>
      <c r="H250" s="276" t="str">
        <f t="shared" si="7"/>
        <v>0.0%</v>
      </c>
    </row>
    <row r="251" spans="2:8" x14ac:dyDescent="0.25">
      <c r="B251" s="273" t="s">
        <v>70</v>
      </c>
      <c r="C251" s="274">
        <v>0</v>
      </c>
      <c r="D251" s="274">
        <v>62943000</v>
      </c>
      <c r="E251" s="274"/>
      <c r="F251" s="274"/>
      <c r="G251" s="275">
        <f t="shared" si="6"/>
        <v>0</v>
      </c>
      <c r="H251" s="276" t="str">
        <f t="shared" si="7"/>
        <v>0.0%</v>
      </c>
    </row>
    <row r="252" spans="2:8" x14ac:dyDescent="0.25">
      <c r="B252" s="273" t="s">
        <v>80</v>
      </c>
      <c r="C252" s="274">
        <v>375630890</v>
      </c>
      <c r="D252" s="274">
        <v>994103460.90999997</v>
      </c>
      <c r="E252" s="274">
        <v>3795166</v>
      </c>
      <c r="F252" s="274">
        <v>124909789.17</v>
      </c>
      <c r="G252" s="275">
        <f t="shared" si="6"/>
        <v>121114623.17</v>
      </c>
      <c r="H252" s="276">
        <f t="shared" si="7"/>
        <v>31.912865779784074</v>
      </c>
    </row>
    <row r="253" spans="2:8" x14ac:dyDescent="0.25">
      <c r="B253" s="273" t="s">
        <v>468</v>
      </c>
      <c r="C253" s="274">
        <v>0</v>
      </c>
      <c r="D253" s="274">
        <v>-2480571</v>
      </c>
      <c r="E253" s="274">
        <v>0</v>
      </c>
      <c r="F253" s="274"/>
      <c r="G253" s="275">
        <f t="shared" si="6"/>
        <v>0</v>
      </c>
      <c r="H253" s="276" t="str">
        <f t="shared" si="7"/>
        <v>0.0%</v>
      </c>
    </row>
    <row r="254" spans="2:8" x14ac:dyDescent="0.25">
      <c r="B254" s="273" t="s">
        <v>469</v>
      </c>
      <c r="C254" s="274">
        <v>15673583</v>
      </c>
      <c r="D254" s="274">
        <v>13323992.170000002</v>
      </c>
      <c r="E254" s="274">
        <v>0</v>
      </c>
      <c r="F254" s="274"/>
      <c r="G254" s="275">
        <f t="shared" si="6"/>
        <v>0</v>
      </c>
      <c r="H254" s="276" t="str">
        <f t="shared" si="7"/>
        <v>0.0%</v>
      </c>
    </row>
    <row r="255" spans="2:8" x14ac:dyDescent="0.25">
      <c r="B255" s="273" t="s">
        <v>470</v>
      </c>
      <c r="C255" s="274">
        <v>308243333</v>
      </c>
      <c r="D255" s="274">
        <v>366170295.52000004</v>
      </c>
      <c r="E255" s="274">
        <v>0</v>
      </c>
      <c r="F255" s="274">
        <v>0</v>
      </c>
      <c r="G255" s="275">
        <f t="shared" si="6"/>
        <v>0</v>
      </c>
      <c r="H255" s="276" t="str">
        <f t="shared" si="7"/>
        <v>0.0%</v>
      </c>
    </row>
    <row r="256" spans="2:8" x14ac:dyDescent="0.25">
      <c r="B256" s="279" t="s">
        <v>605</v>
      </c>
      <c r="C256" s="280">
        <v>38710063112</v>
      </c>
      <c r="D256" s="280">
        <v>30798330370.929996</v>
      </c>
      <c r="E256" s="280">
        <v>2753253113.5300002</v>
      </c>
      <c r="F256" s="280">
        <v>2666934697.4899998</v>
      </c>
      <c r="G256" s="280">
        <f t="shared" si="6"/>
        <v>-86318416.040000439</v>
      </c>
      <c r="H256" s="356">
        <f t="shared" si="7"/>
        <v>-3.1351427740448426E-2</v>
      </c>
    </row>
    <row r="257" spans="2:8" x14ac:dyDescent="0.25">
      <c r="B257" s="269" t="s">
        <v>495</v>
      </c>
      <c r="C257" s="270">
        <v>5828992863</v>
      </c>
      <c r="D257" s="270">
        <v>5556970829.9300013</v>
      </c>
      <c r="E257" s="270">
        <v>218143113.64999998</v>
      </c>
      <c r="F257" s="270">
        <v>433392528.66000003</v>
      </c>
      <c r="G257" s="271">
        <f t="shared" si="6"/>
        <v>215249415.01000005</v>
      </c>
      <c r="H257" s="272">
        <f t="shared" si="7"/>
        <v>0.98673486138717759</v>
      </c>
    </row>
    <row r="258" spans="2:8" x14ac:dyDescent="0.25">
      <c r="B258" s="273" t="s">
        <v>41</v>
      </c>
      <c r="C258" s="274">
        <v>687578562</v>
      </c>
      <c r="D258" s="274">
        <v>815506115.31000006</v>
      </c>
      <c r="E258" s="274">
        <v>20132201.579999998</v>
      </c>
      <c r="F258" s="274">
        <v>41560015.479999997</v>
      </c>
      <c r="G258" s="275">
        <f t="shared" si="6"/>
        <v>21427813.899999999</v>
      </c>
      <c r="H258" s="276">
        <f t="shared" si="7"/>
        <v>1.0643552228926172</v>
      </c>
    </row>
    <row r="259" spans="2:8" x14ac:dyDescent="0.25">
      <c r="B259" s="273" t="s">
        <v>43</v>
      </c>
      <c r="C259" s="274">
        <v>104428384</v>
      </c>
      <c r="D259" s="274">
        <v>156259653.10999998</v>
      </c>
      <c r="E259" s="274">
        <v>0</v>
      </c>
      <c r="F259" s="274">
        <v>13635881.33</v>
      </c>
      <c r="G259" s="275">
        <f t="shared" si="6"/>
        <v>13635881.33</v>
      </c>
      <c r="H259" s="276" t="str">
        <f t="shared" si="7"/>
        <v>0.0%</v>
      </c>
    </row>
    <row r="260" spans="2:8" x14ac:dyDescent="0.25">
      <c r="B260" s="273" t="s">
        <v>80</v>
      </c>
      <c r="C260" s="274">
        <v>3190303726</v>
      </c>
      <c r="D260" s="274">
        <v>1648616209.3100002</v>
      </c>
      <c r="E260" s="274">
        <v>8377395.21</v>
      </c>
      <c r="F260" s="274">
        <v>219562983.02000001</v>
      </c>
      <c r="G260" s="275">
        <f t="shared" si="6"/>
        <v>211185587.81</v>
      </c>
      <c r="H260" s="276">
        <f t="shared" si="7"/>
        <v>25.208979941391593</v>
      </c>
    </row>
    <row r="261" spans="2:8" x14ac:dyDescent="0.25">
      <c r="B261" s="273" t="s">
        <v>476</v>
      </c>
      <c r="C261" s="274">
        <v>903750001</v>
      </c>
      <c r="D261" s="274">
        <v>-349500320.72000003</v>
      </c>
      <c r="E261" s="274">
        <v>43985826.200000003</v>
      </c>
      <c r="F261" s="274"/>
      <c r="G261" s="275">
        <f t="shared" si="6"/>
        <v>-43985826.200000003</v>
      </c>
      <c r="H261" s="276">
        <f t="shared" si="7"/>
        <v>-1</v>
      </c>
    </row>
    <row r="262" spans="2:8" x14ac:dyDescent="0.25">
      <c r="B262" s="273" t="s">
        <v>468</v>
      </c>
      <c r="C262" s="274">
        <v>19673675</v>
      </c>
      <c r="D262" s="274">
        <v>16170748</v>
      </c>
      <c r="E262" s="274"/>
      <c r="F262" s="274"/>
      <c r="G262" s="275">
        <f t="shared" si="6"/>
        <v>0</v>
      </c>
      <c r="H262" s="276" t="str">
        <f t="shared" si="7"/>
        <v>0.0%</v>
      </c>
    </row>
    <row r="263" spans="2:8" x14ac:dyDescent="0.25">
      <c r="B263" s="273" t="s">
        <v>49</v>
      </c>
      <c r="C263" s="274">
        <v>675884773</v>
      </c>
      <c r="D263" s="274">
        <v>1022382631.3</v>
      </c>
      <c r="E263" s="274">
        <v>25344380.82</v>
      </c>
      <c r="F263" s="274">
        <v>0</v>
      </c>
      <c r="G263" s="275">
        <f t="shared" si="6"/>
        <v>-25344380.82</v>
      </c>
      <c r="H263" s="276">
        <f t="shared" si="7"/>
        <v>-1</v>
      </c>
    </row>
    <row r="264" spans="2:8" x14ac:dyDescent="0.25">
      <c r="B264" s="273" t="s">
        <v>469</v>
      </c>
      <c r="C264" s="274">
        <v>60692355</v>
      </c>
      <c r="D264" s="274">
        <v>1330625504.79</v>
      </c>
      <c r="E264" s="274">
        <v>0</v>
      </c>
      <c r="F264" s="274">
        <v>136426616.91999999</v>
      </c>
      <c r="G264" s="275">
        <f t="shared" si="6"/>
        <v>136426616.91999999</v>
      </c>
      <c r="H264" s="276" t="str">
        <f t="shared" si="7"/>
        <v>0.0%</v>
      </c>
    </row>
    <row r="265" spans="2:8" x14ac:dyDescent="0.25">
      <c r="B265" s="273" t="s">
        <v>470</v>
      </c>
      <c r="C265" s="274">
        <v>181181387</v>
      </c>
      <c r="D265" s="274">
        <v>487567057.69000006</v>
      </c>
      <c r="E265" s="274">
        <v>28080443.600000001</v>
      </c>
      <c r="F265" s="274">
        <v>0</v>
      </c>
      <c r="G265" s="275">
        <f t="shared" si="6"/>
        <v>-28080443.600000001</v>
      </c>
      <c r="H265" s="276">
        <f t="shared" si="7"/>
        <v>-1</v>
      </c>
    </row>
    <row r="266" spans="2:8" x14ac:dyDescent="0.25">
      <c r="B266" s="273" t="s">
        <v>51</v>
      </c>
      <c r="C266" s="274">
        <v>5500000</v>
      </c>
      <c r="D266" s="274">
        <v>429343231.13999999</v>
      </c>
      <c r="E266" s="274">
        <v>92222866.239999995</v>
      </c>
      <c r="F266" s="274">
        <v>22207031.91</v>
      </c>
      <c r="G266" s="275">
        <f t="shared" si="6"/>
        <v>-70015834.329999998</v>
      </c>
      <c r="H266" s="276">
        <f t="shared" si="7"/>
        <v>-0.75920254037422119</v>
      </c>
    </row>
    <row r="267" spans="2:8" x14ac:dyDescent="0.25">
      <c r="B267" s="269" t="s">
        <v>496</v>
      </c>
      <c r="C267" s="270">
        <v>32680162768</v>
      </c>
      <c r="D267" s="270">
        <v>24279594181.609997</v>
      </c>
      <c r="E267" s="270">
        <v>2427484398.9700003</v>
      </c>
      <c r="F267" s="270">
        <v>2225840117.3000002</v>
      </c>
      <c r="G267" s="277">
        <f t="shared" si="6"/>
        <v>-201644281.67000008</v>
      </c>
      <c r="H267" s="278">
        <f t="shared" si="7"/>
        <v>-8.30671792393637E-2</v>
      </c>
    </row>
    <row r="268" spans="2:8" x14ac:dyDescent="0.25">
      <c r="B268" s="273" t="s">
        <v>41</v>
      </c>
      <c r="C268" s="274">
        <v>0</v>
      </c>
      <c r="D268" s="274">
        <v>13199643</v>
      </c>
      <c r="E268" s="274">
        <v>0</v>
      </c>
      <c r="F268" s="274"/>
      <c r="G268" s="275">
        <f t="shared" si="6"/>
        <v>0</v>
      </c>
      <c r="H268" s="276" t="str">
        <f t="shared" si="7"/>
        <v>0.0%</v>
      </c>
    </row>
    <row r="269" spans="2:8" x14ac:dyDescent="0.25">
      <c r="B269" s="273" t="s">
        <v>479</v>
      </c>
      <c r="C269" s="274">
        <v>300000000</v>
      </c>
      <c r="D269" s="274">
        <v>198540344.42000002</v>
      </c>
      <c r="E269" s="274"/>
      <c r="F269" s="274">
        <v>3428077</v>
      </c>
      <c r="G269" s="275">
        <f t="shared" si="6"/>
        <v>3428077</v>
      </c>
      <c r="H269" s="276" t="str">
        <f t="shared" si="7"/>
        <v>0.0%</v>
      </c>
    </row>
    <row r="270" spans="2:8" x14ac:dyDescent="0.25">
      <c r="B270" s="273" t="s">
        <v>43</v>
      </c>
      <c r="C270" s="274">
        <v>141541001</v>
      </c>
      <c r="D270" s="274">
        <v>1384759456.3499999</v>
      </c>
      <c r="E270" s="274">
        <v>0</v>
      </c>
      <c r="F270" s="274">
        <v>10690417.859999999</v>
      </c>
      <c r="G270" s="275">
        <f t="shared" ref="G270:G299" si="8">F270-E270</f>
        <v>10690417.859999999</v>
      </c>
      <c r="H270" s="276" t="str">
        <f t="shared" ref="H270:H300" si="9">IFERROR(G270/E270,"0.0%")</f>
        <v>0.0%</v>
      </c>
    </row>
    <row r="271" spans="2:8" x14ac:dyDescent="0.25">
      <c r="B271" s="273" t="s">
        <v>78</v>
      </c>
      <c r="C271" s="274">
        <v>12633085</v>
      </c>
      <c r="D271" s="274">
        <v>1993754.8200000003</v>
      </c>
      <c r="E271" s="274">
        <v>0</v>
      </c>
      <c r="F271" s="274"/>
      <c r="G271" s="275">
        <f t="shared" si="8"/>
        <v>0</v>
      </c>
      <c r="H271" s="276" t="str">
        <f t="shared" si="9"/>
        <v>0.0%</v>
      </c>
    </row>
    <row r="272" spans="2:8" x14ac:dyDescent="0.25">
      <c r="B272" s="273" t="s">
        <v>80</v>
      </c>
      <c r="C272" s="274">
        <v>28288536620</v>
      </c>
      <c r="D272" s="274">
        <v>13865592034.41</v>
      </c>
      <c r="E272" s="274">
        <v>1849173790.4400001</v>
      </c>
      <c r="F272" s="274">
        <v>1130082301.4100001</v>
      </c>
      <c r="G272" s="275">
        <f t="shared" si="8"/>
        <v>-719091489.02999997</v>
      </c>
      <c r="H272" s="276">
        <f t="shared" si="9"/>
        <v>-0.38887177221936309</v>
      </c>
    </row>
    <row r="273" spans="2:8" x14ac:dyDescent="0.25">
      <c r="B273" s="273" t="s">
        <v>476</v>
      </c>
      <c r="C273" s="274">
        <v>253054017</v>
      </c>
      <c r="D273" s="274">
        <v>203401271.34</v>
      </c>
      <c r="E273" s="274">
        <v>0</v>
      </c>
      <c r="F273" s="274">
        <v>11896434.890000001</v>
      </c>
      <c r="G273" s="275">
        <f t="shared" si="8"/>
        <v>11896434.890000001</v>
      </c>
      <c r="H273" s="276" t="str">
        <f t="shared" si="9"/>
        <v>0.0%</v>
      </c>
    </row>
    <row r="274" spans="2:8" x14ac:dyDescent="0.25">
      <c r="B274" s="273" t="s">
        <v>468</v>
      </c>
      <c r="C274" s="274">
        <v>1259856060</v>
      </c>
      <c r="D274" s="274">
        <v>4126277465.1399999</v>
      </c>
      <c r="E274" s="274">
        <v>264266550.00999999</v>
      </c>
      <c r="F274" s="274">
        <v>671013346.42999995</v>
      </c>
      <c r="G274" s="275">
        <f t="shared" si="8"/>
        <v>406746796.41999996</v>
      </c>
      <c r="H274" s="276">
        <f t="shared" si="9"/>
        <v>1.5391535417729123</v>
      </c>
    </row>
    <row r="275" spans="2:8" x14ac:dyDescent="0.25">
      <c r="B275" s="273" t="s">
        <v>49</v>
      </c>
      <c r="C275" s="274">
        <v>22462683</v>
      </c>
      <c r="D275" s="274">
        <v>154074932.84999999</v>
      </c>
      <c r="E275" s="274">
        <v>6274395.7400000002</v>
      </c>
      <c r="F275" s="274">
        <v>70660048.390000001</v>
      </c>
      <c r="G275" s="275">
        <f t="shared" si="8"/>
        <v>64385652.649999999</v>
      </c>
      <c r="H275" s="276">
        <f t="shared" si="9"/>
        <v>10.261649936986601</v>
      </c>
    </row>
    <row r="276" spans="2:8" x14ac:dyDescent="0.25">
      <c r="B276" s="273" t="s">
        <v>469</v>
      </c>
      <c r="C276" s="274">
        <v>493198572</v>
      </c>
      <c r="D276" s="274">
        <v>413933351</v>
      </c>
      <c r="E276" s="274">
        <v>26766694.760000002</v>
      </c>
      <c r="F276" s="274">
        <v>14594050.880000001</v>
      </c>
      <c r="G276" s="275">
        <f t="shared" si="8"/>
        <v>-12172643.880000001</v>
      </c>
      <c r="H276" s="276">
        <f t="shared" si="9"/>
        <v>-0.45476828533161784</v>
      </c>
    </row>
    <row r="277" spans="2:8" x14ac:dyDescent="0.25">
      <c r="B277" s="273" t="s">
        <v>470</v>
      </c>
      <c r="C277" s="274">
        <v>1672297076</v>
      </c>
      <c r="D277" s="274">
        <v>3258509635.2800002</v>
      </c>
      <c r="E277" s="274">
        <v>202590934.91</v>
      </c>
      <c r="F277" s="274">
        <v>303174244.94999999</v>
      </c>
      <c r="G277" s="275">
        <f t="shared" si="8"/>
        <v>100583310.03999999</v>
      </c>
      <c r="H277" s="276">
        <f t="shared" si="9"/>
        <v>0.49648475182111984</v>
      </c>
    </row>
    <row r="278" spans="2:8" x14ac:dyDescent="0.25">
      <c r="B278" s="273" t="s">
        <v>51</v>
      </c>
      <c r="C278" s="274">
        <v>236583654</v>
      </c>
      <c r="D278" s="274">
        <v>659312293</v>
      </c>
      <c r="E278" s="274">
        <v>78412033.109999999</v>
      </c>
      <c r="F278" s="274">
        <v>10301195.49</v>
      </c>
      <c r="G278" s="275">
        <f t="shared" si="8"/>
        <v>-68110837.620000005</v>
      </c>
      <c r="H278" s="276">
        <f t="shared" si="9"/>
        <v>-0.86862736392067519</v>
      </c>
    </row>
    <row r="279" spans="2:8" x14ac:dyDescent="0.25">
      <c r="B279" s="269" t="s">
        <v>473</v>
      </c>
      <c r="C279" s="270">
        <v>200907481</v>
      </c>
      <c r="D279" s="270">
        <v>961765359.38999999</v>
      </c>
      <c r="E279" s="270">
        <v>107625600.91</v>
      </c>
      <c r="F279" s="270">
        <v>7702051.5300000003</v>
      </c>
      <c r="G279" s="277">
        <f t="shared" si="8"/>
        <v>-99923549.379999995</v>
      </c>
      <c r="H279" s="278">
        <f t="shared" si="9"/>
        <v>-0.92843662228245583</v>
      </c>
    </row>
    <row r="280" spans="2:8" x14ac:dyDescent="0.25">
      <c r="B280" s="273" t="s">
        <v>43</v>
      </c>
      <c r="C280" s="274">
        <v>200907481</v>
      </c>
      <c r="D280" s="274">
        <v>955233376.10000002</v>
      </c>
      <c r="E280" s="274">
        <v>107625600.91</v>
      </c>
      <c r="F280" s="274">
        <v>7702051.5300000003</v>
      </c>
      <c r="G280" s="275">
        <f t="shared" si="8"/>
        <v>-99923549.379999995</v>
      </c>
      <c r="H280" s="276">
        <f t="shared" si="9"/>
        <v>-0.92843662228245583</v>
      </c>
    </row>
    <row r="281" spans="2:8" x14ac:dyDescent="0.25">
      <c r="B281" s="273" t="s">
        <v>80</v>
      </c>
      <c r="C281" s="274">
        <v>0</v>
      </c>
      <c r="D281" s="274">
        <v>6531983.2899999917</v>
      </c>
      <c r="E281" s="274">
        <v>0</v>
      </c>
      <c r="F281" s="274"/>
      <c r="G281" s="275">
        <f t="shared" si="8"/>
        <v>0</v>
      </c>
      <c r="H281" s="276" t="str">
        <f t="shared" si="9"/>
        <v>0.0%</v>
      </c>
    </row>
    <row r="282" spans="2:8" x14ac:dyDescent="0.25">
      <c r="B282" s="269" t="s">
        <v>497</v>
      </c>
      <c r="C282" s="270">
        <v>30254944</v>
      </c>
      <c r="D282" s="270">
        <v>65528159.399999999</v>
      </c>
      <c r="E282" s="270">
        <v>0</v>
      </c>
      <c r="F282" s="270">
        <v>0</v>
      </c>
      <c r="G282" s="277">
        <f t="shared" si="8"/>
        <v>0</v>
      </c>
      <c r="H282" s="278" t="str">
        <f t="shared" si="9"/>
        <v>0.0%</v>
      </c>
    </row>
    <row r="283" spans="2:8" x14ac:dyDescent="0.25">
      <c r="B283" s="357" t="s">
        <v>473</v>
      </c>
      <c r="C283" s="270">
        <v>30254944</v>
      </c>
      <c r="D283" s="270">
        <v>65528159.399999999</v>
      </c>
      <c r="E283" s="270">
        <v>0</v>
      </c>
      <c r="F283" s="270">
        <v>0</v>
      </c>
      <c r="G283" s="277">
        <f t="shared" si="8"/>
        <v>0</v>
      </c>
      <c r="H283" s="278" t="str">
        <f t="shared" si="9"/>
        <v>0.0%</v>
      </c>
    </row>
    <row r="284" spans="2:8" x14ac:dyDescent="0.25">
      <c r="B284" s="273" t="s">
        <v>43</v>
      </c>
      <c r="C284" s="274">
        <v>0</v>
      </c>
      <c r="D284" s="274">
        <v>0</v>
      </c>
      <c r="E284" s="274"/>
      <c r="F284" s="274"/>
      <c r="G284" s="275">
        <f t="shared" si="8"/>
        <v>0</v>
      </c>
      <c r="H284" s="276" t="str">
        <f t="shared" si="9"/>
        <v>0.0%</v>
      </c>
    </row>
    <row r="285" spans="2:8" x14ac:dyDescent="0.25">
      <c r="B285" s="273" t="s">
        <v>80</v>
      </c>
      <c r="C285" s="274">
        <v>30254944</v>
      </c>
      <c r="D285" s="274">
        <v>65528159.399999999</v>
      </c>
      <c r="E285" s="274">
        <v>0</v>
      </c>
      <c r="F285" s="274">
        <v>0</v>
      </c>
      <c r="G285" s="275">
        <f t="shared" si="8"/>
        <v>0</v>
      </c>
      <c r="H285" s="276" t="str">
        <f t="shared" si="9"/>
        <v>0.0%</v>
      </c>
    </row>
    <row r="286" spans="2:8" x14ac:dyDescent="0.25">
      <c r="B286" s="269" t="s">
        <v>498</v>
      </c>
      <c r="C286" s="270">
        <v>7143263078</v>
      </c>
      <c r="D286" s="270">
        <v>5792992899.0499992</v>
      </c>
      <c r="E286" s="270">
        <v>161979672.81999999</v>
      </c>
      <c r="F286" s="270">
        <v>366993580.94999999</v>
      </c>
      <c r="G286" s="277">
        <f t="shared" si="8"/>
        <v>205013908.13</v>
      </c>
      <c r="H286" s="278">
        <f t="shared" si="9"/>
        <v>1.2656767640086657</v>
      </c>
    </row>
    <row r="287" spans="2:8" x14ac:dyDescent="0.25">
      <c r="B287" s="357" t="s">
        <v>473</v>
      </c>
      <c r="C287" s="270">
        <v>7143263078</v>
      </c>
      <c r="D287" s="270">
        <v>5792992899.0499992</v>
      </c>
      <c r="E287" s="270">
        <v>161979672.81999999</v>
      </c>
      <c r="F287" s="270">
        <v>366993580.94999999</v>
      </c>
      <c r="G287" s="277">
        <f t="shared" si="8"/>
        <v>205013908.13</v>
      </c>
      <c r="H287" s="278">
        <f t="shared" si="9"/>
        <v>1.2656767640086657</v>
      </c>
    </row>
    <row r="288" spans="2:8" x14ac:dyDescent="0.25">
      <c r="B288" s="273" t="s">
        <v>41</v>
      </c>
      <c r="C288" s="274">
        <v>1002285145</v>
      </c>
      <c r="D288" s="274">
        <v>377501331.05000007</v>
      </c>
      <c r="E288" s="274">
        <v>24773100.609999999</v>
      </c>
      <c r="F288" s="274">
        <v>32201045.140000001</v>
      </c>
      <c r="G288" s="275">
        <f t="shared" si="8"/>
        <v>7427944.5300000012</v>
      </c>
      <c r="H288" s="276">
        <f t="shared" si="9"/>
        <v>0.29983911367968247</v>
      </c>
    </row>
    <row r="289" spans="2:8" x14ac:dyDescent="0.25">
      <c r="B289" s="273" t="s">
        <v>43</v>
      </c>
      <c r="C289" s="274">
        <v>0</v>
      </c>
      <c r="D289" s="274">
        <v>0</v>
      </c>
      <c r="E289" s="274">
        <v>18601182.73</v>
      </c>
      <c r="F289" s="274"/>
      <c r="G289" s="275">
        <f t="shared" si="8"/>
        <v>-18601182.73</v>
      </c>
      <c r="H289" s="276">
        <f t="shared" si="9"/>
        <v>-1</v>
      </c>
    </row>
    <row r="290" spans="2:8" x14ac:dyDescent="0.25">
      <c r="B290" s="273" t="s">
        <v>70</v>
      </c>
      <c r="C290" s="274">
        <v>654960000</v>
      </c>
      <c r="D290" s="274">
        <v>678975188</v>
      </c>
      <c r="E290" s="274">
        <v>889537</v>
      </c>
      <c r="F290" s="274">
        <v>1844494.5</v>
      </c>
      <c r="G290" s="275">
        <f t="shared" si="8"/>
        <v>954957.5</v>
      </c>
      <c r="H290" s="276">
        <f t="shared" si="9"/>
        <v>1.0735444394106148</v>
      </c>
    </row>
    <row r="291" spans="2:8" x14ac:dyDescent="0.25">
      <c r="B291" s="273" t="s">
        <v>73</v>
      </c>
      <c r="C291" s="274">
        <v>2450954269</v>
      </c>
      <c r="D291" s="274">
        <v>767877203</v>
      </c>
      <c r="E291" s="274"/>
      <c r="F291" s="274">
        <v>3442740.23</v>
      </c>
      <c r="G291" s="275">
        <f t="shared" si="8"/>
        <v>3442740.23</v>
      </c>
      <c r="H291" s="276" t="str">
        <f t="shared" si="9"/>
        <v>0.0%</v>
      </c>
    </row>
    <row r="292" spans="2:8" x14ac:dyDescent="0.25">
      <c r="B292" s="273" t="s">
        <v>80</v>
      </c>
      <c r="C292" s="274">
        <v>1003781918</v>
      </c>
      <c r="D292" s="274">
        <v>2555658868.6999998</v>
      </c>
      <c r="E292" s="274">
        <v>94640901.879999995</v>
      </c>
      <c r="F292" s="274">
        <v>206919265.47999999</v>
      </c>
      <c r="G292" s="275">
        <f t="shared" si="8"/>
        <v>112278363.59999999</v>
      </c>
      <c r="H292" s="276">
        <f t="shared" si="9"/>
        <v>1.1863619362203821</v>
      </c>
    </row>
    <row r="293" spans="2:8" x14ac:dyDescent="0.25">
      <c r="B293" s="273" t="s">
        <v>83</v>
      </c>
      <c r="C293" s="274">
        <v>114475000</v>
      </c>
      <c r="D293" s="274">
        <v>30000000</v>
      </c>
      <c r="E293" s="274"/>
      <c r="F293" s="274"/>
      <c r="G293" s="275">
        <f t="shared" si="8"/>
        <v>0</v>
      </c>
      <c r="H293" s="276" t="str">
        <f t="shared" si="9"/>
        <v>0.0%</v>
      </c>
    </row>
    <row r="294" spans="2:8" x14ac:dyDescent="0.25">
      <c r="B294" s="273" t="s">
        <v>468</v>
      </c>
      <c r="C294" s="274">
        <v>313978752</v>
      </c>
      <c r="D294" s="274">
        <v>289497641.16000003</v>
      </c>
      <c r="E294" s="274">
        <v>836865.43</v>
      </c>
      <c r="F294" s="274">
        <v>0</v>
      </c>
      <c r="G294" s="275">
        <f t="shared" si="8"/>
        <v>-836865.43</v>
      </c>
      <c r="H294" s="276">
        <f t="shared" si="9"/>
        <v>-1</v>
      </c>
    </row>
    <row r="295" spans="2:8" x14ac:dyDescent="0.25">
      <c r="B295" s="273" t="s">
        <v>49</v>
      </c>
      <c r="C295" s="274">
        <v>933911692</v>
      </c>
      <c r="D295" s="274">
        <v>764987625.46000004</v>
      </c>
      <c r="E295" s="274">
        <v>22068755.170000002</v>
      </c>
      <c r="F295" s="274">
        <v>121617572.54000001</v>
      </c>
      <c r="G295" s="275">
        <f t="shared" si="8"/>
        <v>99548817.370000005</v>
      </c>
      <c r="H295" s="276">
        <f t="shared" si="9"/>
        <v>4.5108487815989484</v>
      </c>
    </row>
    <row r="296" spans="2:8" x14ac:dyDescent="0.25">
      <c r="B296" s="273" t="s">
        <v>469</v>
      </c>
      <c r="C296" s="274">
        <v>3495166</v>
      </c>
      <c r="D296" s="274">
        <v>4916592.8599999994</v>
      </c>
      <c r="E296" s="274"/>
      <c r="F296" s="274">
        <v>968463.06</v>
      </c>
      <c r="G296" s="275">
        <f t="shared" si="8"/>
        <v>968463.06</v>
      </c>
      <c r="H296" s="276" t="str">
        <f t="shared" si="9"/>
        <v>0.0%</v>
      </c>
    </row>
    <row r="297" spans="2:8" x14ac:dyDescent="0.25">
      <c r="B297" s="273" t="s">
        <v>470</v>
      </c>
      <c r="C297" s="274">
        <v>0</v>
      </c>
      <c r="D297" s="274">
        <v>0</v>
      </c>
      <c r="E297" s="274">
        <v>0</v>
      </c>
      <c r="F297" s="274"/>
      <c r="G297" s="275">
        <f t="shared" si="8"/>
        <v>0</v>
      </c>
      <c r="H297" s="276" t="str">
        <f t="shared" si="9"/>
        <v>0.0%</v>
      </c>
    </row>
    <row r="298" spans="2:8" x14ac:dyDescent="0.25">
      <c r="B298" s="273" t="s">
        <v>51</v>
      </c>
      <c r="C298" s="274">
        <v>665421136</v>
      </c>
      <c r="D298" s="274">
        <v>323578448.82000005</v>
      </c>
      <c r="E298" s="274"/>
      <c r="F298" s="274"/>
      <c r="G298" s="275">
        <f t="shared" si="8"/>
        <v>0</v>
      </c>
      <c r="H298" s="276" t="str">
        <f t="shared" si="9"/>
        <v>0.0%</v>
      </c>
    </row>
    <row r="299" spans="2:8" x14ac:dyDescent="0.25">
      <c r="B299" s="273" t="s">
        <v>53</v>
      </c>
      <c r="C299" s="274">
        <v>0</v>
      </c>
      <c r="D299" s="274">
        <v>0</v>
      </c>
      <c r="E299" s="274">
        <v>169330</v>
      </c>
      <c r="F299" s="274"/>
      <c r="G299" s="275">
        <f t="shared" si="8"/>
        <v>-169330</v>
      </c>
      <c r="H299" s="276">
        <f t="shared" si="9"/>
        <v>-1</v>
      </c>
    </row>
    <row r="300" spans="2:8" ht="15.75" thickBot="1" x14ac:dyDescent="0.3">
      <c r="B300" s="281" t="s">
        <v>106</v>
      </c>
      <c r="C300" s="261">
        <v>83265133182</v>
      </c>
      <c r="D300" s="261">
        <v>85778890303.650009</v>
      </c>
      <c r="E300" s="261">
        <v>7229387244.4599981</v>
      </c>
      <c r="F300" s="261">
        <v>6282625103.6499996</v>
      </c>
      <c r="G300" s="261">
        <f>F300-E300</f>
        <v>-946762140.80999851</v>
      </c>
      <c r="H300" s="282">
        <f t="shared" si="9"/>
        <v>-0.13096021955879017</v>
      </c>
    </row>
    <row r="302" spans="2:8" x14ac:dyDescent="0.25">
      <c r="B302" s="262" t="s">
        <v>235</v>
      </c>
    </row>
    <row r="303" spans="2:8" x14ac:dyDescent="0.25">
      <c r="B303" s="263" t="s">
        <v>607</v>
      </c>
    </row>
    <row r="304" spans="2:8" ht="47.25" customHeight="1" x14ac:dyDescent="0.25">
      <c r="B304" s="390" t="s">
        <v>1031</v>
      </c>
      <c r="C304" s="390"/>
      <c r="D304" s="390"/>
      <c r="E304" s="390"/>
      <c r="F304" s="390"/>
      <c r="G304" s="390"/>
      <c r="H304" s="390"/>
    </row>
    <row r="305" spans="2:2" x14ac:dyDescent="0.25">
      <c r="B305" s="262" t="s">
        <v>34</v>
      </c>
    </row>
  </sheetData>
  <mergeCells count="11">
    <mergeCell ref="B304:H304"/>
    <mergeCell ref="B10:B11"/>
    <mergeCell ref="C10:C12"/>
    <mergeCell ref="D10:D12"/>
    <mergeCell ref="E10:F11"/>
    <mergeCell ref="G10:H11"/>
    <mergeCell ref="B2:H2"/>
    <mergeCell ref="B3:H3"/>
    <mergeCell ref="B4:H4"/>
    <mergeCell ref="B6:H6"/>
    <mergeCell ref="B7:H7"/>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47760-9EDF-49FB-B8E9-4507DB7547B8}">
  <dimension ref="A2:I581"/>
  <sheetViews>
    <sheetView showGridLines="0" zoomScale="82" zoomScaleNormal="90" workbookViewId="0">
      <selection activeCell="J25" sqref="J25"/>
    </sheetView>
  </sheetViews>
  <sheetFormatPr baseColWidth="10" defaultColWidth="9.140625" defaultRowHeight="15" x14ac:dyDescent="0.25"/>
  <cols>
    <col min="1" max="1" width="9.140625" style="283"/>
    <col min="2" max="2" width="106.42578125" style="283" customWidth="1"/>
    <col min="3" max="4" width="22.5703125" style="283" customWidth="1"/>
    <col min="5" max="5" width="19.28515625" style="283" customWidth="1"/>
    <col min="6" max="6" width="17.28515625" style="283" customWidth="1"/>
    <col min="7" max="7" width="13.85546875" style="283" customWidth="1"/>
    <col min="8" max="9" width="9.140625" style="283"/>
    <col min="10" max="10" width="32.42578125" style="283" customWidth="1"/>
    <col min="11" max="12" width="26.5703125" style="283" customWidth="1"/>
    <col min="13" max="13" width="23.28515625" style="283" customWidth="1"/>
    <col min="14" max="15" width="24.5703125" style="283" customWidth="1"/>
    <col min="16" max="16384" width="9.140625" style="283"/>
  </cols>
  <sheetData>
    <row r="2" spans="2:8" ht="13.15" customHeight="1" x14ac:dyDescent="0.25">
      <c r="B2" s="467" t="s">
        <v>0</v>
      </c>
      <c r="C2" s="467"/>
      <c r="D2" s="467"/>
      <c r="E2" s="467"/>
      <c r="F2" s="467"/>
      <c r="G2" s="467"/>
      <c r="H2" s="244"/>
    </row>
    <row r="3" spans="2:8" x14ac:dyDescent="0.25">
      <c r="B3" s="467" t="s">
        <v>1</v>
      </c>
      <c r="C3" s="467"/>
      <c r="D3" s="467"/>
      <c r="E3" s="467"/>
      <c r="F3" s="467"/>
      <c r="G3" s="467"/>
      <c r="H3" s="244"/>
    </row>
    <row r="4" spans="2:8" x14ac:dyDescent="0.25">
      <c r="B4" s="468" t="s">
        <v>2</v>
      </c>
      <c r="C4" s="468"/>
      <c r="D4" s="468"/>
      <c r="E4" s="468"/>
      <c r="F4" s="468"/>
      <c r="G4" s="468"/>
      <c r="H4" s="247"/>
    </row>
    <row r="6" spans="2:8" ht="15.75" x14ac:dyDescent="0.25">
      <c r="B6" s="491" t="s">
        <v>634</v>
      </c>
      <c r="C6" s="491"/>
      <c r="D6" s="491"/>
      <c r="E6" s="491"/>
      <c r="F6" s="491"/>
      <c r="G6" s="491"/>
    </row>
    <row r="7" spans="2:8" ht="15.75" x14ac:dyDescent="0.25">
      <c r="B7" s="491" t="s">
        <v>499</v>
      </c>
      <c r="C7" s="491"/>
      <c r="D7" s="491"/>
      <c r="E7" s="491"/>
      <c r="F7" s="491"/>
      <c r="G7" s="491"/>
    </row>
    <row r="8" spans="2:8" ht="16.5" thickBot="1" x14ac:dyDescent="0.3">
      <c r="B8" s="492" t="s">
        <v>265</v>
      </c>
      <c r="C8" s="492"/>
      <c r="D8" s="492"/>
      <c r="E8" s="492"/>
      <c r="F8" s="492"/>
      <c r="G8" s="492"/>
      <c r="H8" s="284"/>
    </row>
    <row r="9" spans="2:8" ht="15" customHeight="1" x14ac:dyDescent="0.25"/>
    <row r="10" spans="2:8" ht="15" customHeight="1" thickBot="1" x14ac:dyDescent="0.3"/>
    <row r="11" spans="2:8" x14ac:dyDescent="0.25">
      <c r="B11" s="493" t="s">
        <v>36</v>
      </c>
      <c r="C11" s="488" t="s">
        <v>37</v>
      </c>
      <c r="D11" s="488" t="s">
        <v>500</v>
      </c>
      <c r="E11" s="488" t="s">
        <v>501</v>
      </c>
      <c r="F11" s="488" t="s">
        <v>462</v>
      </c>
      <c r="G11" s="488" t="s">
        <v>502</v>
      </c>
    </row>
    <row r="12" spans="2:8" x14ac:dyDescent="0.25">
      <c r="B12" s="494"/>
      <c r="C12" s="495"/>
      <c r="D12" s="496"/>
      <c r="E12" s="496"/>
      <c r="F12" s="489"/>
      <c r="G12" s="489"/>
    </row>
    <row r="13" spans="2:8" ht="15.75" thickBot="1" x14ac:dyDescent="0.3">
      <c r="B13" s="285" t="s">
        <v>503</v>
      </c>
      <c r="C13" s="286" t="s">
        <v>504</v>
      </c>
      <c r="D13" s="497"/>
      <c r="E13" s="497"/>
      <c r="F13" s="490"/>
      <c r="G13" s="490"/>
    </row>
    <row r="14" spans="2:8" x14ac:dyDescent="0.25">
      <c r="B14" s="287" t="s">
        <v>635</v>
      </c>
      <c r="C14" s="288">
        <v>3010779124</v>
      </c>
      <c r="D14" s="288">
        <v>3110779124</v>
      </c>
      <c r="E14" s="288">
        <v>250898250</v>
      </c>
      <c r="F14" s="288">
        <v>250898250</v>
      </c>
      <c r="G14" s="288">
        <v>250898250</v>
      </c>
    </row>
    <row r="15" spans="2:8" x14ac:dyDescent="0.25">
      <c r="B15" s="289" t="s">
        <v>636</v>
      </c>
      <c r="C15" s="254">
        <v>3010779124</v>
      </c>
      <c r="D15" s="254">
        <v>3110779124</v>
      </c>
      <c r="E15" s="254">
        <v>250898250</v>
      </c>
      <c r="F15" s="254">
        <v>250898250</v>
      </c>
      <c r="G15" s="254">
        <v>250898250</v>
      </c>
    </row>
    <row r="16" spans="2:8" x14ac:dyDescent="0.25">
      <c r="B16" s="290" t="s">
        <v>637</v>
      </c>
      <c r="C16" s="270">
        <v>3010779124</v>
      </c>
      <c r="D16" s="270">
        <v>3110779124</v>
      </c>
      <c r="E16" s="270">
        <v>250898250</v>
      </c>
      <c r="F16" s="270">
        <v>250898250</v>
      </c>
      <c r="G16" s="270">
        <v>250898250</v>
      </c>
    </row>
    <row r="17" spans="2:7" x14ac:dyDescent="0.25">
      <c r="B17" s="291" t="s">
        <v>638</v>
      </c>
      <c r="C17" s="254">
        <v>390200000</v>
      </c>
      <c r="D17" s="254">
        <v>421700000</v>
      </c>
      <c r="E17" s="254">
        <v>35141668</v>
      </c>
      <c r="F17" s="254">
        <v>35141668</v>
      </c>
      <c r="G17" s="254">
        <v>35141668</v>
      </c>
    </row>
    <row r="18" spans="2:7" x14ac:dyDescent="0.25">
      <c r="B18" s="291" t="s">
        <v>639</v>
      </c>
      <c r="C18" s="254">
        <v>2620579124</v>
      </c>
      <c r="D18" s="254">
        <v>2689079124</v>
      </c>
      <c r="E18" s="254">
        <v>215756582</v>
      </c>
      <c r="F18" s="254">
        <v>215756582</v>
      </c>
      <c r="G18" s="254">
        <v>215756582</v>
      </c>
    </row>
    <row r="19" spans="2:7" ht="16.149999999999999" customHeight="1" x14ac:dyDescent="0.25">
      <c r="B19" s="287" t="s">
        <v>640</v>
      </c>
      <c r="C19" s="288">
        <v>5892940712</v>
      </c>
      <c r="D19" s="288">
        <v>6742940712</v>
      </c>
      <c r="E19" s="288">
        <v>491078373.26999998</v>
      </c>
      <c r="F19" s="288">
        <v>491078373.26999998</v>
      </c>
      <c r="G19" s="288">
        <v>491078373.26999992</v>
      </c>
    </row>
    <row r="20" spans="2:7" x14ac:dyDescent="0.25">
      <c r="B20" s="289" t="s">
        <v>641</v>
      </c>
      <c r="C20" s="254">
        <v>5892940712</v>
      </c>
      <c r="D20" s="254">
        <v>6742940712</v>
      </c>
      <c r="E20" s="254">
        <v>491078373.26999998</v>
      </c>
      <c r="F20" s="254">
        <v>491078373.26999998</v>
      </c>
      <c r="G20" s="254">
        <v>491078373.26999992</v>
      </c>
    </row>
    <row r="21" spans="2:7" x14ac:dyDescent="0.25">
      <c r="B21" s="290" t="s">
        <v>642</v>
      </c>
      <c r="C21" s="270">
        <v>5892940712</v>
      </c>
      <c r="D21" s="270">
        <v>6742940712</v>
      </c>
      <c r="E21" s="270">
        <v>491078373.26999998</v>
      </c>
      <c r="F21" s="270">
        <v>491078373.26999998</v>
      </c>
      <c r="G21" s="270">
        <v>491078373.26999992</v>
      </c>
    </row>
    <row r="22" spans="2:7" x14ac:dyDescent="0.25">
      <c r="B22" s="291" t="s">
        <v>638</v>
      </c>
      <c r="C22" s="254">
        <v>658313814</v>
      </c>
      <c r="D22" s="254">
        <v>701813812.66999996</v>
      </c>
      <c r="E22" s="254">
        <v>46112435.810000002</v>
      </c>
      <c r="F22" s="254">
        <v>46112435.810000002</v>
      </c>
      <c r="G22" s="254">
        <v>46112435.810000002</v>
      </c>
    </row>
    <row r="23" spans="2:7" x14ac:dyDescent="0.25">
      <c r="B23" s="291" t="s">
        <v>639</v>
      </c>
      <c r="C23" s="254">
        <v>5234626898</v>
      </c>
      <c r="D23" s="254">
        <v>6041126899.3299999</v>
      </c>
      <c r="E23" s="254">
        <v>444965937.45999998</v>
      </c>
      <c r="F23" s="254">
        <v>444965937.45999998</v>
      </c>
      <c r="G23" s="254">
        <v>444965937.45999992</v>
      </c>
    </row>
    <row r="24" spans="2:7" x14ac:dyDescent="0.25">
      <c r="B24" s="287" t="s">
        <v>643</v>
      </c>
      <c r="C24" s="288">
        <v>134574460999</v>
      </c>
      <c r="D24" s="288">
        <v>135812944592.53001</v>
      </c>
      <c r="E24" s="288">
        <v>11127263747.880003</v>
      </c>
      <c r="F24" s="288">
        <v>12786652611.340006</v>
      </c>
      <c r="G24" s="288">
        <v>20396824980.810001</v>
      </c>
    </row>
    <row r="25" spans="2:7" x14ac:dyDescent="0.25">
      <c r="B25" s="289" t="s">
        <v>644</v>
      </c>
      <c r="C25" s="254">
        <v>21286149363</v>
      </c>
      <c r="D25" s="254">
        <v>22637588926.060001</v>
      </c>
      <c r="E25" s="254">
        <v>1107054547.3899999</v>
      </c>
      <c r="F25" s="254">
        <v>1408807707.51</v>
      </c>
      <c r="G25" s="254">
        <v>1603653829.9799998</v>
      </c>
    </row>
    <row r="26" spans="2:7" x14ac:dyDescent="0.25">
      <c r="B26" s="290" t="s">
        <v>645</v>
      </c>
      <c r="C26" s="270">
        <v>10740568927</v>
      </c>
      <c r="D26" s="270">
        <v>10451622676.060001</v>
      </c>
      <c r="E26" s="270">
        <v>505550881.99000001</v>
      </c>
      <c r="F26" s="270">
        <v>550806452.02999997</v>
      </c>
      <c r="G26" s="270">
        <v>433643552.20999998</v>
      </c>
    </row>
    <row r="27" spans="2:7" x14ac:dyDescent="0.25">
      <c r="B27" s="291" t="s">
        <v>646</v>
      </c>
      <c r="C27" s="254">
        <v>2359165130</v>
      </c>
      <c r="D27" s="254">
        <v>3038689838.5800004</v>
      </c>
      <c r="E27" s="254">
        <v>138269336.64000002</v>
      </c>
      <c r="F27" s="254">
        <v>183524906.68000004</v>
      </c>
      <c r="G27" s="254">
        <v>169911249.57999995</v>
      </c>
    </row>
    <row r="28" spans="2:7" x14ac:dyDescent="0.25">
      <c r="B28" s="291" t="s">
        <v>638</v>
      </c>
      <c r="C28" s="254">
        <v>2927260324</v>
      </c>
      <c r="D28" s="254">
        <v>3141267816.0299997</v>
      </c>
      <c r="E28" s="254">
        <v>335120376.57999998</v>
      </c>
      <c r="F28" s="254">
        <v>335120376.57999998</v>
      </c>
      <c r="G28" s="254">
        <v>239481118.68000001</v>
      </c>
    </row>
    <row r="29" spans="2:7" x14ac:dyDescent="0.25">
      <c r="B29" s="291" t="s">
        <v>647</v>
      </c>
      <c r="C29" s="254">
        <v>211362180</v>
      </c>
      <c r="D29" s="254">
        <v>241169819.03999999</v>
      </c>
      <c r="E29" s="254">
        <v>22161168.77</v>
      </c>
      <c r="F29" s="254">
        <v>22161168.77</v>
      </c>
      <c r="G29" s="254">
        <v>13051183.949999999</v>
      </c>
    </row>
    <row r="30" spans="2:7" x14ac:dyDescent="0.25">
      <c r="B30" s="291" t="s">
        <v>648</v>
      </c>
      <c r="C30" s="254">
        <v>5242781293</v>
      </c>
      <c r="D30" s="254">
        <v>4030495202.4100008</v>
      </c>
      <c r="E30" s="254">
        <v>10000000</v>
      </c>
      <c r="F30" s="254">
        <v>10000000</v>
      </c>
      <c r="G30" s="254">
        <v>11200000</v>
      </c>
    </row>
    <row r="31" spans="2:7" x14ac:dyDescent="0.25">
      <c r="B31" s="291" t="s">
        <v>649</v>
      </c>
      <c r="C31" s="254">
        <v>89529315</v>
      </c>
      <c r="D31" s="254">
        <v>89529315</v>
      </c>
      <c r="E31" s="254">
        <v>3668075.34</v>
      </c>
      <c r="F31" s="254">
        <v>9477087.3499999996</v>
      </c>
      <c r="G31" s="254">
        <v>6594284.29</v>
      </c>
    </row>
    <row r="32" spans="2:7" x14ac:dyDescent="0.25">
      <c r="B32" s="290" t="s">
        <v>646</v>
      </c>
      <c r="C32" s="270">
        <v>89529315</v>
      </c>
      <c r="D32" s="270">
        <v>89529315</v>
      </c>
      <c r="E32" s="270">
        <v>3668075.34</v>
      </c>
      <c r="F32" s="270">
        <v>9477087.3499999996</v>
      </c>
      <c r="G32" s="270">
        <v>6594284.29</v>
      </c>
    </row>
    <row r="33" spans="2:8" x14ac:dyDescent="0.25">
      <c r="B33" s="291" t="s">
        <v>650</v>
      </c>
      <c r="C33" s="254">
        <v>1985226842</v>
      </c>
      <c r="D33" s="254">
        <v>2208728380</v>
      </c>
      <c r="E33" s="254">
        <v>159990424.41</v>
      </c>
      <c r="F33" s="254">
        <v>185999326.69</v>
      </c>
      <c r="G33" s="254">
        <v>114693740.24999999</v>
      </c>
    </row>
    <row r="34" spans="2:8" x14ac:dyDescent="0.25">
      <c r="B34" s="290" t="s">
        <v>651</v>
      </c>
      <c r="C34" s="270">
        <v>1985226842</v>
      </c>
      <c r="D34" s="270">
        <v>2208728380</v>
      </c>
      <c r="E34" s="270">
        <v>159990424.41</v>
      </c>
      <c r="F34" s="270">
        <v>185999326.69</v>
      </c>
      <c r="G34" s="270">
        <v>114693740.24999999</v>
      </c>
      <c r="H34" s="292"/>
    </row>
    <row r="35" spans="2:8" x14ac:dyDescent="0.25">
      <c r="B35" s="291" t="s">
        <v>652</v>
      </c>
      <c r="C35" s="254">
        <v>130378735</v>
      </c>
      <c r="D35" s="254">
        <v>128974833</v>
      </c>
      <c r="E35" s="254">
        <v>5975056.9499999993</v>
      </c>
      <c r="F35" s="254">
        <v>13134145.119999999</v>
      </c>
      <c r="G35" s="254">
        <v>7279244.1500000004</v>
      </c>
      <c r="H35" s="292"/>
    </row>
    <row r="36" spans="2:8" x14ac:dyDescent="0.25">
      <c r="B36" s="290" t="s">
        <v>653</v>
      </c>
      <c r="C36" s="270">
        <v>130378735</v>
      </c>
      <c r="D36" s="270">
        <v>128974833</v>
      </c>
      <c r="E36" s="270">
        <v>5975056.9499999993</v>
      </c>
      <c r="F36" s="270">
        <v>13134145.119999999</v>
      </c>
      <c r="G36" s="270">
        <v>7279244.1500000004</v>
      </c>
      <c r="H36" s="292"/>
    </row>
    <row r="37" spans="2:8" x14ac:dyDescent="0.25">
      <c r="B37" s="291" t="s">
        <v>654</v>
      </c>
      <c r="C37" s="254">
        <v>209551923</v>
      </c>
      <c r="D37" s="254">
        <v>245741613</v>
      </c>
      <c r="E37" s="254">
        <v>15545725.990000002</v>
      </c>
      <c r="F37" s="254">
        <v>25114182.59</v>
      </c>
      <c r="G37" s="254">
        <v>30930308.219999995</v>
      </c>
      <c r="H37" s="292"/>
    </row>
    <row r="38" spans="2:8" x14ac:dyDescent="0.25">
      <c r="B38" s="290" t="s">
        <v>655</v>
      </c>
      <c r="C38" s="270">
        <v>209551923</v>
      </c>
      <c r="D38" s="270">
        <v>245741613</v>
      </c>
      <c r="E38" s="270">
        <v>15545725.990000002</v>
      </c>
      <c r="F38" s="270">
        <v>25114182.59</v>
      </c>
      <c r="G38" s="270">
        <v>30930308.219999995</v>
      </c>
      <c r="H38" s="292"/>
    </row>
    <row r="39" spans="2:8" x14ac:dyDescent="0.25">
      <c r="B39" s="291" t="s">
        <v>656</v>
      </c>
      <c r="C39" s="254">
        <v>95561245</v>
      </c>
      <c r="D39" s="254">
        <v>98497577</v>
      </c>
      <c r="E39" s="254">
        <v>5175519.3500000006</v>
      </c>
      <c r="F39" s="254">
        <v>11790160.99</v>
      </c>
      <c r="G39" s="254">
        <v>6536237.1199999992</v>
      </c>
      <c r="H39" s="292"/>
    </row>
    <row r="40" spans="2:8" x14ac:dyDescent="0.25">
      <c r="B40" s="290" t="s">
        <v>655</v>
      </c>
      <c r="C40" s="270">
        <v>95561245</v>
      </c>
      <c r="D40" s="270">
        <v>98497577</v>
      </c>
      <c r="E40" s="270">
        <v>5175519.3500000006</v>
      </c>
      <c r="F40" s="270">
        <v>11790160.99</v>
      </c>
      <c r="G40" s="270">
        <v>6536237.1199999992</v>
      </c>
      <c r="H40" s="292"/>
    </row>
    <row r="41" spans="2:8" x14ac:dyDescent="0.25">
      <c r="B41" s="291" t="s">
        <v>657</v>
      </c>
      <c r="C41" s="254">
        <v>75030581</v>
      </c>
      <c r="D41" s="254">
        <v>70398004</v>
      </c>
      <c r="E41" s="254">
        <v>5828796.7699999996</v>
      </c>
      <c r="F41" s="254">
        <v>10140070.060000002</v>
      </c>
      <c r="G41" s="254">
        <v>2448291.1999999997</v>
      </c>
      <c r="H41" s="292"/>
    </row>
    <row r="42" spans="2:8" x14ac:dyDescent="0.25">
      <c r="B42" s="290" t="s">
        <v>658</v>
      </c>
      <c r="C42" s="270">
        <v>75030581</v>
      </c>
      <c r="D42" s="270">
        <v>70398004</v>
      </c>
      <c r="E42" s="270">
        <v>5828796.7699999996</v>
      </c>
      <c r="F42" s="270">
        <v>10140070.060000002</v>
      </c>
      <c r="G42" s="270">
        <v>2448291.1999999997</v>
      </c>
      <c r="H42" s="292"/>
    </row>
    <row r="43" spans="2:8" x14ac:dyDescent="0.25">
      <c r="B43" s="291" t="s">
        <v>659</v>
      </c>
      <c r="C43" s="254">
        <v>100191553</v>
      </c>
      <c r="D43" s="254">
        <v>100191553</v>
      </c>
      <c r="E43" s="254">
        <v>10615848.27</v>
      </c>
      <c r="F43" s="254">
        <v>7673978.4999999991</v>
      </c>
      <c r="G43" s="254">
        <v>6644306.7600000007</v>
      </c>
      <c r="H43" s="292"/>
    </row>
    <row r="44" spans="2:8" x14ac:dyDescent="0.25">
      <c r="B44" s="290" t="s">
        <v>660</v>
      </c>
      <c r="C44" s="270">
        <v>100191553</v>
      </c>
      <c r="D44" s="270">
        <v>100191553</v>
      </c>
      <c r="E44" s="270">
        <v>10615848.27</v>
      </c>
      <c r="F44" s="270">
        <v>7673978.4999999991</v>
      </c>
      <c r="G44" s="270">
        <v>6644306.7600000007</v>
      </c>
    </row>
    <row r="45" spans="2:8" x14ac:dyDescent="0.25">
      <c r="B45" s="291" t="s">
        <v>661</v>
      </c>
      <c r="C45" s="254">
        <v>385955881</v>
      </c>
      <c r="D45" s="254">
        <v>400955881</v>
      </c>
      <c r="E45" s="254">
        <v>20150513.809999999</v>
      </c>
      <c r="F45" s="254">
        <v>77542393.090000018</v>
      </c>
      <c r="G45" s="254">
        <v>67140231.810000002</v>
      </c>
    </row>
    <row r="46" spans="2:8" x14ac:dyDescent="0.25">
      <c r="B46" s="290" t="s">
        <v>646</v>
      </c>
      <c r="C46" s="270">
        <v>385955881</v>
      </c>
      <c r="D46" s="270">
        <v>400955881</v>
      </c>
      <c r="E46" s="270">
        <v>20150513.809999999</v>
      </c>
      <c r="F46" s="270">
        <v>77542393.090000018</v>
      </c>
      <c r="G46" s="270">
        <v>67140231.810000002</v>
      </c>
    </row>
    <row r="47" spans="2:8" x14ac:dyDescent="0.25">
      <c r="B47" s="291" t="s">
        <v>662</v>
      </c>
      <c r="C47" s="254">
        <v>367852784</v>
      </c>
      <c r="D47" s="254">
        <v>377852784</v>
      </c>
      <c r="E47" s="254">
        <v>12688266.16</v>
      </c>
      <c r="F47" s="254">
        <v>39997479.670000009</v>
      </c>
      <c r="G47" s="254">
        <v>40029612.300000004</v>
      </c>
    </row>
    <row r="48" spans="2:8" x14ac:dyDescent="0.25">
      <c r="B48" s="290" t="s">
        <v>663</v>
      </c>
      <c r="C48" s="270">
        <v>367852784</v>
      </c>
      <c r="D48" s="270">
        <v>377852784</v>
      </c>
      <c r="E48" s="270">
        <v>12688266.16</v>
      </c>
      <c r="F48" s="270">
        <v>39997479.670000009</v>
      </c>
      <c r="G48" s="270">
        <v>40029612.300000004</v>
      </c>
    </row>
    <row r="49" spans="2:7" x14ac:dyDescent="0.25">
      <c r="B49" s="291" t="s">
        <v>664</v>
      </c>
      <c r="C49" s="254">
        <v>3829672020</v>
      </c>
      <c r="D49" s="254">
        <v>5443143927</v>
      </c>
      <c r="E49" s="254">
        <v>158864770.36999997</v>
      </c>
      <c r="F49" s="254">
        <v>245501699.27999997</v>
      </c>
      <c r="G49" s="254">
        <v>626289722.5799998</v>
      </c>
    </row>
    <row r="50" spans="2:7" x14ac:dyDescent="0.25">
      <c r="B50" s="290" t="s">
        <v>663</v>
      </c>
      <c r="C50" s="270">
        <v>3829672020</v>
      </c>
      <c r="D50" s="270">
        <v>5443143927</v>
      </c>
      <c r="E50" s="270">
        <v>158864770.36999997</v>
      </c>
      <c r="F50" s="270">
        <v>245501699.27999997</v>
      </c>
      <c r="G50" s="270">
        <v>626289722.5799998</v>
      </c>
    </row>
    <row r="51" spans="2:7" x14ac:dyDescent="0.25">
      <c r="B51" s="291" t="s">
        <v>665</v>
      </c>
      <c r="C51" s="254">
        <v>1434580000</v>
      </c>
      <c r="D51" s="254">
        <v>984830000</v>
      </c>
      <c r="E51" s="254">
        <v>50344260.999999993</v>
      </c>
      <c r="F51" s="254">
        <v>78974325.159999982</v>
      </c>
      <c r="G51" s="254">
        <v>109985375.91999999</v>
      </c>
    </row>
    <row r="52" spans="2:7" x14ac:dyDescent="0.25">
      <c r="B52" s="290" t="s">
        <v>666</v>
      </c>
      <c r="C52" s="270">
        <v>1434580000</v>
      </c>
      <c r="D52" s="270">
        <v>984830000</v>
      </c>
      <c r="E52" s="270">
        <v>50344260.999999993</v>
      </c>
      <c r="F52" s="270">
        <v>78974325.159999982</v>
      </c>
      <c r="G52" s="270">
        <v>109985375.91999999</v>
      </c>
    </row>
    <row r="53" spans="2:7" x14ac:dyDescent="0.25">
      <c r="B53" s="291" t="s">
        <v>667</v>
      </c>
      <c r="C53" s="254">
        <v>1842049557</v>
      </c>
      <c r="D53" s="254">
        <v>2037122383</v>
      </c>
      <c r="E53" s="254">
        <v>152656406.97999999</v>
      </c>
      <c r="F53" s="254">
        <v>152656406.97999999</v>
      </c>
      <c r="G53" s="254">
        <v>151438923.16999999</v>
      </c>
    </row>
    <row r="54" spans="2:7" x14ac:dyDescent="0.25">
      <c r="B54" s="290" t="s">
        <v>646</v>
      </c>
      <c r="C54" s="270">
        <v>1842049557</v>
      </c>
      <c r="D54" s="270">
        <v>2037122383</v>
      </c>
      <c r="E54" s="270">
        <v>152656406.97999999</v>
      </c>
      <c r="F54" s="270">
        <v>152656406.97999999</v>
      </c>
      <c r="G54" s="270">
        <v>151438923.16999999</v>
      </c>
    </row>
    <row r="55" spans="2:7" x14ac:dyDescent="0.25">
      <c r="B55" s="291" t="s">
        <v>668</v>
      </c>
      <c r="C55" s="254">
        <v>72668224132</v>
      </c>
      <c r="D55" s="254">
        <v>73673041672.090012</v>
      </c>
      <c r="E55" s="254">
        <v>9325246785.1900005</v>
      </c>
      <c r="F55" s="254">
        <v>9788810556.920002</v>
      </c>
      <c r="G55" s="254">
        <v>9674834591.3800011</v>
      </c>
    </row>
    <row r="56" spans="2:7" x14ac:dyDescent="0.25">
      <c r="B56" s="289" t="s">
        <v>669</v>
      </c>
      <c r="C56" s="254">
        <v>5452668392</v>
      </c>
      <c r="D56" s="254">
        <v>5947039209.000001</v>
      </c>
      <c r="E56" s="254">
        <v>406115501.57999998</v>
      </c>
      <c r="F56" s="254">
        <v>451728836.73000002</v>
      </c>
      <c r="G56" s="254">
        <v>525194787.80000007</v>
      </c>
    </row>
    <row r="57" spans="2:7" x14ac:dyDescent="0.25">
      <c r="B57" s="290" t="s">
        <v>646</v>
      </c>
      <c r="C57" s="270">
        <v>501120821</v>
      </c>
      <c r="D57" s="270">
        <v>437905810.75999999</v>
      </c>
      <c r="E57" s="270">
        <v>40479907.769999996</v>
      </c>
      <c r="F57" s="270">
        <v>56144450.019999988</v>
      </c>
      <c r="G57" s="270">
        <v>23215233.539999995</v>
      </c>
    </row>
    <row r="58" spans="2:7" x14ac:dyDescent="0.25">
      <c r="B58" s="291" t="s">
        <v>647</v>
      </c>
      <c r="C58" s="254">
        <v>1926488952</v>
      </c>
      <c r="D58" s="254">
        <v>2126488952</v>
      </c>
      <c r="E58" s="254">
        <v>155551295.25999999</v>
      </c>
      <c r="F58" s="254">
        <v>155551295.25999999</v>
      </c>
      <c r="G58" s="254">
        <v>255551295.26000002</v>
      </c>
    </row>
    <row r="59" spans="2:7" x14ac:dyDescent="0.25">
      <c r="B59" s="291" t="s">
        <v>670</v>
      </c>
      <c r="C59" s="254">
        <v>2270059576</v>
      </c>
      <c r="D59" s="254">
        <v>2627645403.2400007</v>
      </c>
      <c r="E59" s="254">
        <v>137617998.59</v>
      </c>
      <c r="F59" s="254">
        <v>156321892.06</v>
      </c>
      <c r="G59" s="254">
        <v>198167459.51000002</v>
      </c>
    </row>
    <row r="60" spans="2:7" x14ac:dyDescent="0.25">
      <c r="B60" s="291" t="s">
        <v>671</v>
      </c>
      <c r="C60" s="254">
        <v>754999043</v>
      </c>
      <c r="D60" s="254">
        <v>754999043</v>
      </c>
      <c r="E60" s="254">
        <v>72466299.959999979</v>
      </c>
      <c r="F60" s="254">
        <v>83711199.390000015</v>
      </c>
      <c r="G60" s="254">
        <v>48260799.490000002</v>
      </c>
    </row>
    <row r="61" spans="2:7" x14ac:dyDescent="0.25">
      <c r="B61" s="291" t="s">
        <v>672</v>
      </c>
      <c r="C61" s="254">
        <v>5500022028</v>
      </c>
      <c r="D61" s="254">
        <v>6800022028</v>
      </c>
      <c r="E61" s="254">
        <v>55891670.230000004</v>
      </c>
      <c r="F61" s="254">
        <v>325510522.46000004</v>
      </c>
      <c r="G61" s="254">
        <v>979098959.88999987</v>
      </c>
    </row>
    <row r="62" spans="2:7" x14ac:dyDescent="0.25">
      <c r="B62" s="291" t="s">
        <v>673</v>
      </c>
      <c r="C62" s="254">
        <v>5500022028</v>
      </c>
      <c r="D62" s="254">
        <v>6800022028</v>
      </c>
      <c r="E62" s="254">
        <v>55891670.230000004</v>
      </c>
      <c r="F62" s="254">
        <v>325510522.46000004</v>
      </c>
      <c r="G62" s="254">
        <v>979098959.88999987</v>
      </c>
    </row>
    <row r="63" spans="2:7" x14ac:dyDescent="0.25">
      <c r="B63" s="290" t="s">
        <v>674</v>
      </c>
      <c r="C63" s="270">
        <v>807880837</v>
      </c>
      <c r="D63" s="270">
        <v>811655176.00000012</v>
      </c>
      <c r="E63" s="270">
        <v>99119918.540000007</v>
      </c>
      <c r="F63" s="270">
        <v>55219221.510000013</v>
      </c>
      <c r="G63" s="270">
        <v>54535418.850000009</v>
      </c>
    </row>
    <row r="64" spans="2:7" x14ac:dyDescent="0.25">
      <c r="B64" s="291" t="s">
        <v>675</v>
      </c>
      <c r="C64" s="254">
        <v>807880837</v>
      </c>
      <c r="D64" s="254">
        <v>811655176.00000012</v>
      </c>
      <c r="E64" s="254">
        <v>99119918.540000007</v>
      </c>
      <c r="F64" s="254">
        <v>55219221.510000013</v>
      </c>
      <c r="G64" s="254">
        <v>54535418.850000009</v>
      </c>
    </row>
    <row r="65" spans="2:8" x14ac:dyDescent="0.25">
      <c r="B65" s="290" t="s">
        <v>676</v>
      </c>
      <c r="C65" s="270">
        <v>54644544142</v>
      </c>
      <c r="D65" s="270">
        <v>52050988422.940002</v>
      </c>
      <c r="E65" s="270">
        <v>8194453915.6500006</v>
      </c>
      <c r="F65" s="270">
        <v>8404663650.710001</v>
      </c>
      <c r="G65" s="270">
        <v>7453512770.1200008</v>
      </c>
    </row>
    <row r="66" spans="2:8" x14ac:dyDescent="0.25">
      <c r="B66" s="291" t="s">
        <v>677</v>
      </c>
      <c r="C66" s="254">
        <v>36000000</v>
      </c>
      <c r="D66" s="254">
        <v>36000000</v>
      </c>
      <c r="E66" s="254">
        <v>2707989.49</v>
      </c>
      <c r="F66" s="254">
        <v>3926800.29</v>
      </c>
      <c r="G66" s="254">
        <v>1592499.09</v>
      </c>
    </row>
    <row r="67" spans="2:8" x14ac:dyDescent="0.25">
      <c r="B67" s="290" t="s">
        <v>678</v>
      </c>
      <c r="C67" s="270">
        <v>30000000</v>
      </c>
      <c r="D67" s="270">
        <v>30000000</v>
      </c>
      <c r="E67" s="270">
        <v>1498600</v>
      </c>
      <c r="F67" s="270">
        <v>1115099.3700000001</v>
      </c>
      <c r="G67" s="270">
        <v>2030104.8699999999</v>
      </c>
    </row>
    <row r="68" spans="2:8" x14ac:dyDescent="0.25">
      <c r="B68" s="291" t="s">
        <v>670</v>
      </c>
      <c r="C68" s="254">
        <v>54578544142</v>
      </c>
      <c r="D68" s="254">
        <v>51984988422.940002</v>
      </c>
      <c r="E68" s="254">
        <v>8190247326.1600008</v>
      </c>
      <c r="F68" s="254">
        <v>8399621751.0500011</v>
      </c>
      <c r="G68" s="254">
        <v>7449890166.1600008</v>
      </c>
    </row>
    <row r="69" spans="2:8" x14ac:dyDescent="0.25">
      <c r="B69" s="291" t="s">
        <v>679</v>
      </c>
      <c r="C69" s="254">
        <v>541455397</v>
      </c>
      <c r="D69" s="254">
        <v>734679938</v>
      </c>
      <c r="E69" s="254">
        <v>47873632.030000001</v>
      </c>
      <c r="F69" s="254">
        <v>57378480.640000001</v>
      </c>
      <c r="G69" s="254">
        <v>30977244.019999996</v>
      </c>
    </row>
    <row r="70" spans="2:8" x14ac:dyDescent="0.25">
      <c r="B70" s="291" t="s">
        <v>670</v>
      </c>
      <c r="C70" s="254">
        <v>541455397</v>
      </c>
      <c r="D70" s="254">
        <v>734679938</v>
      </c>
      <c r="E70" s="254">
        <v>47873632.030000001</v>
      </c>
      <c r="F70" s="254">
        <v>57378480.640000001</v>
      </c>
      <c r="G70" s="254">
        <v>30977244.019999996</v>
      </c>
      <c r="H70" s="293"/>
    </row>
    <row r="71" spans="2:8" x14ac:dyDescent="0.25">
      <c r="B71" s="290" t="s">
        <v>680</v>
      </c>
      <c r="C71" s="270">
        <v>1488249090</v>
      </c>
      <c r="D71" s="270">
        <v>1698538672.1400001</v>
      </c>
      <c r="E71" s="270">
        <v>166778163.74000001</v>
      </c>
      <c r="F71" s="270">
        <v>145091730.69999999</v>
      </c>
      <c r="G71" s="270">
        <v>302752698.62</v>
      </c>
    </row>
    <row r="72" spans="2:8" x14ac:dyDescent="0.25">
      <c r="B72" s="291" t="s">
        <v>681</v>
      </c>
      <c r="C72" s="254">
        <v>1488249090</v>
      </c>
      <c r="D72" s="254">
        <v>1698538672.1400001</v>
      </c>
      <c r="E72" s="254">
        <v>166778163.74000001</v>
      </c>
      <c r="F72" s="254">
        <v>145091730.69999999</v>
      </c>
      <c r="G72" s="254">
        <v>302752698.62</v>
      </c>
    </row>
    <row r="73" spans="2:8" x14ac:dyDescent="0.25">
      <c r="B73" s="290" t="s">
        <v>682</v>
      </c>
      <c r="C73" s="270">
        <v>3769466554</v>
      </c>
      <c r="D73" s="270">
        <v>5143797770.5699997</v>
      </c>
      <c r="E73" s="270">
        <v>321087565.03000003</v>
      </c>
      <c r="F73" s="270">
        <v>292048394.80000001</v>
      </c>
      <c r="G73" s="270">
        <v>286514777.05000001</v>
      </c>
    </row>
    <row r="74" spans="2:8" x14ac:dyDescent="0.25">
      <c r="B74" s="291" t="s">
        <v>673</v>
      </c>
      <c r="C74" s="254">
        <v>3769466554</v>
      </c>
      <c r="D74" s="254">
        <v>5143797770.5699997</v>
      </c>
      <c r="E74" s="254">
        <v>321087565.03000003</v>
      </c>
      <c r="F74" s="254">
        <v>292048394.80000001</v>
      </c>
      <c r="G74" s="254">
        <v>286514777.05000001</v>
      </c>
    </row>
    <row r="75" spans="2:8" x14ac:dyDescent="0.25">
      <c r="B75" s="291" t="s">
        <v>683</v>
      </c>
      <c r="C75" s="254">
        <v>242838551</v>
      </c>
      <c r="D75" s="254">
        <v>243938551</v>
      </c>
      <c r="E75" s="254">
        <v>7581471.1500000004</v>
      </c>
      <c r="F75" s="254">
        <v>21906016.509999998</v>
      </c>
      <c r="G75" s="254">
        <v>18432133.610000003</v>
      </c>
    </row>
    <row r="76" spans="2:8" x14ac:dyDescent="0.25">
      <c r="B76" s="290" t="s">
        <v>675</v>
      </c>
      <c r="C76" s="270">
        <v>242838551</v>
      </c>
      <c r="D76" s="270">
        <v>243938551</v>
      </c>
      <c r="E76" s="270">
        <v>7581471.1500000004</v>
      </c>
      <c r="F76" s="270">
        <v>21906016.509999998</v>
      </c>
      <c r="G76" s="270">
        <v>18432133.610000003</v>
      </c>
    </row>
    <row r="77" spans="2:8" x14ac:dyDescent="0.25">
      <c r="B77" s="291" t="s">
        <v>684</v>
      </c>
      <c r="C77" s="254">
        <v>221099141</v>
      </c>
      <c r="D77" s="254">
        <v>242381904.44</v>
      </c>
      <c r="E77" s="254">
        <v>26344947.239999998</v>
      </c>
      <c r="F77" s="254">
        <v>35263702.859999999</v>
      </c>
      <c r="G77" s="254">
        <v>23815801.419999991</v>
      </c>
    </row>
    <row r="78" spans="2:8" s="294" customFormat="1" x14ac:dyDescent="0.25">
      <c r="B78" s="290" t="s">
        <v>675</v>
      </c>
      <c r="C78" s="270">
        <v>221099141</v>
      </c>
      <c r="D78" s="270">
        <v>242381904.44</v>
      </c>
      <c r="E78" s="270">
        <v>26344947.239999998</v>
      </c>
      <c r="F78" s="270">
        <v>35263702.859999999</v>
      </c>
      <c r="G78" s="270">
        <v>23815801.419999991</v>
      </c>
    </row>
    <row r="79" spans="2:8" x14ac:dyDescent="0.25">
      <c r="B79" s="291" t="s">
        <v>685</v>
      </c>
      <c r="C79" s="254">
        <v>3128516588</v>
      </c>
      <c r="D79" s="254">
        <v>2993806805.5</v>
      </c>
      <c r="E79" s="254">
        <v>59503352.659999989</v>
      </c>
      <c r="F79" s="254">
        <v>292834993.79999989</v>
      </c>
      <c r="G79" s="254">
        <v>173089272.49000001</v>
      </c>
    </row>
    <row r="80" spans="2:8" x14ac:dyDescent="0.25">
      <c r="B80" s="290" t="s">
        <v>686</v>
      </c>
      <c r="C80" s="270">
        <v>3128516588</v>
      </c>
      <c r="D80" s="270">
        <v>2993806805.5</v>
      </c>
      <c r="E80" s="270">
        <v>59503352.659999989</v>
      </c>
      <c r="F80" s="270">
        <v>292834993.79999989</v>
      </c>
      <c r="G80" s="270">
        <v>173089272.49000001</v>
      </c>
    </row>
    <row r="81" spans="2:8" x14ac:dyDescent="0.25">
      <c r="B81" s="291" t="s">
        <v>638</v>
      </c>
      <c r="C81" s="254">
        <v>2200000</v>
      </c>
      <c r="D81" s="254">
        <v>210000</v>
      </c>
      <c r="E81" s="254"/>
      <c r="F81" s="254"/>
      <c r="G81" s="254"/>
    </row>
    <row r="82" spans="2:8" x14ac:dyDescent="0.25">
      <c r="B82" s="289" t="s">
        <v>687</v>
      </c>
      <c r="C82" s="254">
        <v>3126316588</v>
      </c>
      <c r="D82" s="254">
        <v>2993596805.5</v>
      </c>
      <c r="E82" s="254">
        <v>59503352.659999989</v>
      </c>
      <c r="F82" s="254">
        <v>292834993.79999989</v>
      </c>
      <c r="G82" s="254">
        <v>173089272.49000001</v>
      </c>
    </row>
    <row r="83" spans="2:8" x14ac:dyDescent="0.25">
      <c r="B83" s="290" t="s">
        <v>688</v>
      </c>
      <c r="C83" s="270">
        <v>37491570916</v>
      </c>
      <c r="D83" s="270">
        <v>36508507188.879997</v>
      </c>
      <c r="E83" s="270">
        <v>635459062.63999999</v>
      </c>
      <c r="F83" s="270">
        <v>1296199353.1100001</v>
      </c>
      <c r="G83" s="270">
        <v>8945247286.9599991</v>
      </c>
    </row>
    <row r="84" spans="2:8" x14ac:dyDescent="0.25">
      <c r="B84" s="291" t="s">
        <v>689</v>
      </c>
      <c r="C84" s="254">
        <v>30327207526</v>
      </c>
      <c r="D84" s="254">
        <v>28227724484.880001</v>
      </c>
      <c r="E84" s="254">
        <v>165460915.88</v>
      </c>
      <c r="F84" s="254">
        <v>156546914.42000002</v>
      </c>
      <c r="G84" s="254">
        <v>8162359790.1699991</v>
      </c>
    </row>
    <row r="85" spans="2:8" x14ac:dyDescent="0.25">
      <c r="B85" s="291" t="s">
        <v>646</v>
      </c>
      <c r="C85" s="254">
        <v>694604287</v>
      </c>
      <c r="D85" s="254">
        <v>961155200.41000009</v>
      </c>
      <c r="E85" s="254">
        <v>77479194.669999987</v>
      </c>
      <c r="F85" s="254">
        <v>68565193.210000008</v>
      </c>
      <c r="G85" s="254">
        <v>50121734.079999998</v>
      </c>
    </row>
    <row r="86" spans="2:8" x14ac:dyDescent="0.25">
      <c r="B86" s="291" t="s">
        <v>647</v>
      </c>
      <c r="C86" s="254">
        <v>29616603239</v>
      </c>
      <c r="D86" s="254">
        <v>27251951868</v>
      </c>
      <c r="E86" s="254">
        <v>87744161.360000014</v>
      </c>
      <c r="F86" s="254">
        <v>87744161.360000014</v>
      </c>
      <c r="G86" s="254">
        <v>8107744161.3599997</v>
      </c>
    </row>
    <row r="87" spans="2:8" x14ac:dyDescent="0.25">
      <c r="B87" s="289" t="s">
        <v>690</v>
      </c>
      <c r="C87" s="254">
        <v>16000000</v>
      </c>
      <c r="D87" s="254">
        <v>14617416.470000001</v>
      </c>
      <c r="E87" s="254">
        <v>237559.85</v>
      </c>
      <c r="F87" s="254">
        <v>237559.85</v>
      </c>
      <c r="G87" s="254">
        <v>4493894.7300000004</v>
      </c>
      <c r="H87" s="295"/>
    </row>
    <row r="88" spans="2:8" x14ac:dyDescent="0.25">
      <c r="B88" s="290" t="s">
        <v>691</v>
      </c>
      <c r="C88" s="270">
        <v>3641414862</v>
      </c>
      <c r="D88" s="270">
        <v>3910328996</v>
      </c>
      <c r="E88" s="270">
        <v>289314333.44</v>
      </c>
      <c r="F88" s="270">
        <v>691159965.84000015</v>
      </c>
      <c r="G88" s="270">
        <v>511980900.64999998</v>
      </c>
      <c r="H88" s="296"/>
    </row>
    <row r="89" spans="2:8" x14ac:dyDescent="0.25">
      <c r="B89" s="291" t="s">
        <v>692</v>
      </c>
      <c r="C89" s="254">
        <v>3641414862</v>
      </c>
      <c r="D89" s="254">
        <v>3910328996</v>
      </c>
      <c r="E89" s="254">
        <v>289314333.44</v>
      </c>
      <c r="F89" s="254">
        <v>691159965.84000015</v>
      </c>
      <c r="G89" s="254">
        <v>511980900.64999998</v>
      </c>
      <c r="H89" s="295"/>
    </row>
    <row r="90" spans="2:8" x14ac:dyDescent="0.25">
      <c r="B90" s="291" t="s">
        <v>693</v>
      </c>
      <c r="C90" s="254">
        <v>178349806</v>
      </c>
      <c r="D90" s="254">
        <v>1025500166</v>
      </c>
      <c r="E90" s="254">
        <v>62270642.379999995</v>
      </c>
      <c r="F90" s="254">
        <v>62091327.539999984</v>
      </c>
      <c r="G90" s="254">
        <v>81326446.799999997</v>
      </c>
      <c r="H90" s="296"/>
    </row>
    <row r="91" spans="2:8" x14ac:dyDescent="0.25">
      <c r="B91" s="291" t="s">
        <v>694</v>
      </c>
      <c r="C91" s="254">
        <v>178349806</v>
      </c>
      <c r="D91" s="254">
        <v>1025500166</v>
      </c>
      <c r="E91" s="254">
        <v>62270642.379999995</v>
      </c>
      <c r="F91" s="254">
        <v>62091327.539999984</v>
      </c>
      <c r="G91" s="254">
        <v>81326446.799999997</v>
      </c>
      <c r="H91" s="295"/>
    </row>
    <row r="92" spans="2:8" x14ac:dyDescent="0.25">
      <c r="B92" s="290" t="s">
        <v>695</v>
      </c>
      <c r="C92" s="270">
        <v>112183641</v>
      </c>
      <c r="D92" s="270">
        <v>131183641</v>
      </c>
      <c r="E92" s="270">
        <v>16168260.560000002</v>
      </c>
      <c r="F92" s="270">
        <v>18978318.859999996</v>
      </c>
      <c r="G92" s="270">
        <v>6450445.0000000009</v>
      </c>
      <c r="H92" s="296"/>
    </row>
    <row r="93" spans="2:8" x14ac:dyDescent="0.25">
      <c r="B93" s="291" t="s">
        <v>690</v>
      </c>
      <c r="C93" s="254">
        <v>112183641</v>
      </c>
      <c r="D93" s="254">
        <v>131183641</v>
      </c>
      <c r="E93" s="254">
        <v>16168260.560000002</v>
      </c>
      <c r="F93" s="254">
        <v>18978318.859999996</v>
      </c>
      <c r="G93" s="254">
        <v>6450445.0000000009</v>
      </c>
      <c r="H93" s="296"/>
    </row>
    <row r="94" spans="2:8" x14ac:dyDescent="0.25">
      <c r="B94" s="291" t="s">
        <v>696</v>
      </c>
      <c r="C94" s="254">
        <v>334176821</v>
      </c>
      <c r="D94" s="254">
        <v>420676821</v>
      </c>
      <c r="E94" s="254">
        <v>29692328.949999999</v>
      </c>
      <c r="F94" s="254">
        <v>117060237.73999999</v>
      </c>
      <c r="G94" s="254">
        <v>26684268.719999999</v>
      </c>
      <c r="H94" s="295"/>
    </row>
    <row r="95" spans="2:8" x14ac:dyDescent="0.25">
      <c r="B95" s="290" t="s">
        <v>697</v>
      </c>
      <c r="C95" s="270">
        <v>334176821</v>
      </c>
      <c r="D95" s="270">
        <v>420676821</v>
      </c>
      <c r="E95" s="270">
        <v>29692328.949999999</v>
      </c>
      <c r="F95" s="270">
        <v>117060237.73999999</v>
      </c>
      <c r="G95" s="270">
        <v>26684268.719999999</v>
      </c>
      <c r="H95" s="296"/>
    </row>
    <row r="96" spans="2:8" x14ac:dyDescent="0.25">
      <c r="B96" s="291" t="s">
        <v>698</v>
      </c>
      <c r="C96" s="254">
        <v>2127499425</v>
      </c>
      <c r="D96" s="254">
        <v>2052754245</v>
      </c>
      <c r="E96" s="254">
        <v>31812078.419999998</v>
      </c>
      <c r="F96" s="254">
        <v>174925234.49999997</v>
      </c>
      <c r="G96" s="254">
        <v>109060427.68999998</v>
      </c>
      <c r="H96" s="295"/>
    </row>
    <row r="97" spans="2:8" x14ac:dyDescent="0.25">
      <c r="B97" s="291" t="s">
        <v>699</v>
      </c>
      <c r="C97" s="254">
        <v>2127499425</v>
      </c>
      <c r="D97" s="254">
        <v>2052754245</v>
      </c>
      <c r="E97" s="254">
        <v>31812078.419999998</v>
      </c>
      <c r="F97" s="254">
        <v>174925234.49999997</v>
      </c>
      <c r="G97" s="254">
        <v>109060427.68999998</v>
      </c>
      <c r="H97" s="296"/>
    </row>
    <row r="98" spans="2:8" x14ac:dyDescent="0.25">
      <c r="B98" s="290" t="s">
        <v>700</v>
      </c>
      <c r="C98" s="270">
        <v>770738835</v>
      </c>
      <c r="D98" s="270">
        <v>740338835.00000012</v>
      </c>
      <c r="E98" s="270">
        <v>40740503.010000005</v>
      </c>
      <c r="F98" s="270">
        <v>75437354.210000008</v>
      </c>
      <c r="G98" s="270">
        <v>47385007.929999992</v>
      </c>
      <c r="H98" s="295"/>
    </row>
    <row r="99" spans="2:8" x14ac:dyDescent="0.25">
      <c r="B99" s="291" t="s">
        <v>701</v>
      </c>
      <c r="C99" s="254">
        <v>770738835</v>
      </c>
      <c r="D99" s="254">
        <v>740338835.00000012</v>
      </c>
      <c r="E99" s="254">
        <v>40740503.010000005</v>
      </c>
      <c r="F99" s="254">
        <v>75437354.210000008</v>
      </c>
      <c r="G99" s="254">
        <v>47385007.929999992</v>
      </c>
      <c r="H99" s="296"/>
    </row>
    <row r="100" spans="2:8" x14ac:dyDescent="0.25">
      <c r="B100" s="291" t="s">
        <v>702</v>
      </c>
      <c r="C100" s="254">
        <v>63356076866</v>
      </c>
      <c r="D100" s="254">
        <v>69976826614.270004</v>
      </c>
      <c r="E100" s="254">
        <v>7964781123.4500008</v>
      </c>
      <c r="F100" s="254">
        <v>6815202064.289999</v>
      </c>
      <c r="G100" s="254">
        <v>5268427861.170002</v>
      </c>
      <c r="H100" s="295"/>
    </row>
    <row r="101" spans="2:8" x14ac:dyDescent="0.25">
      <c r="B101" s="290" t="s">
        <v>703</v>
      </c>
      <c r="C101" s="270">
        <v>32787717011</v>
      </c>
      <c r="D101" s="270">
        <v>34605242421.050003</v>
      </c>
      <c r="E101" s="270">
        <v>3459454933.3899994</v>
      </c>
      <c r="F101" s="270">
        <v>3434089750.6199999</v>
      </c>
      <c r="G101" s="270">
        <v>2449466125.3700008</v>
      </c>
    </row>
    <row r="102" spans="2:8" x14ac:dyDescent="0.25">
      <c r="B102" s="291" t="s">
        <v>704</v>
      </c>
      <c r="C102" s="254">
        <v>29415015339</v>
      </c>
      <c r="D102" s="254">
        <v>30330005624.510002</v>
      </c>
      <c r="E102" s="254">
        <v>3146425535.9299994</v>
      </c>
      <c r="F102" s="254">
        <v>3104009440.7399993</v>
      </c>
      <c r="G102" s="254">
        <v>2248510249.8299999</v>
      </c>
    </row>
    <row r="103" spans="2:8" x14ac:dyDescent="0.25">
      <c r="B103" s="291" t="s">
        <v>646</v>
      </c>
      <c r="C103" s="254">
        <v>1848957243</v>
      </c>
      <c r="D103" s="254">
        <v>1966719459.3</v>
      </c>
      <c r="E103" s="254">
        <v>138594722.88</v>
      </c>
      <c r="F103" s="254">
        <v>142559814.44999999</v>
      </c>
      <c r="G103" s="254">
        <v>154357096.55000001</v>
      </c>
    </row>
    <row r="104" spans="2:8" x14ac:dyDescent="0.25">
      <c r="B104" s="290" t="s">
        <v>638</v>
      </c>
      <c r="C104" s="270">
        <v>1183852910</v>
      </c>
      <c r="D104" s="270">
        <v>678907102</v>
      </c>
      <c r="E104" s="270">
        <v>93005444.909999996</v>
      </c>
      <c r="F104" s="270">
        <v>50897761.710000001</v>
      </c>
      <c r="G104" s="270">
        <v>18045364.849999998</v>
      </c>
    </row>
    <row r="105" spans="2:8" x14ac:dyDescent="0.25">
      <c r="B105" s="291" t="s">
        <v>647</v>
      </c>
      <c r="C105" s="254">
        <v>23998082151</v>
      </c>
      <c r="D105" s="254">
        <v>25710357742.360001</v>
      </c>
      <c r="E105" s="254">
        <v>2776499708.9899998</v>
      </c>
      <c r="F105" s="254">
        <v>2776499708.9899998</v>
      </c>
      <c r="G105" s="254">
        <v>1981846214.46</v>
      </c>
    </row>
    <row r="106" spans="2:8" x14ac:dyDescent="0.25">
      <c r="B106" s="290" t="s">
        <v>705</v>
      </c>
      <c r="C106" s="270">
        <v>613449905</v>
      </c>
      <c r="D106" s="270">
        <v>543384344</v>
      </c>
      <c r="E106" s="270">
        <v>40437779.719999999</v>
      </c>
      <c r="F106" s="270">
        <v>48209719.469999991</v>
      </c>
      <c r="G106" s="270">
        <v>30928652.600000005</v>
      </c>
    </row>
    <row r="107" spans="2:8" x14ac:dyDescent="0.25">
      <c r="B107" s="291" t="s">
        <v>706</v>
      </c>
      <c r="C107" s="254">
        <v>90234580</v>
      </c>
      <c r="D107" s="254">
        <v>83803640</v>
      </c>
      <c r="E107" s="254">
        <v>2812062</v>
      </c>
      <c r="F107" s="254">
        <v>4147389.3399999994</v>
      </c>
      <c r="G107" s="254">
        <v>3636563.0099999993</v>
      </c>
    </row>
    <row r="108" spans="2:8" x14ac:dyDescent="0.25">
      <c r="B108" s="291" t="s">
        <v>707</v>
      </c>
      <c r="C108" s="254">
        <v>522138550</v>
      </c>
      <c r="D108" s="254">
        <v>543948028.85000014</v>
      </c>
      <c r="E108" s="254">
        <v>32338379.68</v>
      </c>
      <c r="F108" s="254">
        <v>29763710.659999996</v>
      </c>
      <c r="G108" s="254">
        <v>18914189.859999996</v>
      </c>
    </row>
    <row r="109" spans="2:8" x14ac:dyDescent="0.25">
      <c r="B109" s="287" t="s">
        <v>708</v>
      </c>
      <c r="C109" s="288">
        <v>1158300000</v>
      </c>
      <c r="D109" s="288">
        <v>802885308</v>
      </c>
      <c r="E109" s="288">
        <v>62737437.749999993</v>
      </c>
      <c r="F109" s="288">
        <v>51931336.119999997</v>
      </c>
      <c r="G109" s="288">
        <v>40782168.5</v>
      </c>
    </row>
    <row r="110" spans="2:8" x14ac:dyDescent="0.25">
      <c r="B110" s="289" t="s">
        <v>709</v>
      </c>
      <c r="C110" s="254">
        <v>2799145782</v>
      </c>
      <c r="D110" s="254">
        <v>3685508025.54</v>
      </c>
      <c r="E110" s="254">
        <v>271886660.05000007</v>
      </c>
      <c r="F110" s="254">
        <v>276550764.80000001</v>
      </c>
      <c r="G110" s="254">
        <v>168905473.28</v>
      </c>
    </row>
    <row r="111" spans="2:8" x14ac:dyDescent="0.25">
      <c r="B111" s="290" t="s">
        <v>706</v>
      </c>
      <c r="C111" s="270">
        <v>2799145782</v>
      </c>
      <c r="D111" s="270">
        <v>3685508025.54</v>
      </c>
      <c r="E111" s="270">
        <v>271886660.05000007</v>
      </c>
      <c r="F111" s="270">
        <v>276550764.80000001</v>
      </c>
      <c r="G111" s="270">
        <v>168905473.28</v>
      </c>
    </row>
    <row r="112" spans="2:8" x14ac:dyDescent="0.25">
      <c r="B112" s="291" t="s">
        <v>710</v>
      </c>
      <c r="C112" s="254">
        <v>243662467</v>
      </c>
      <c r="D112" s="254">
        <v>246174848</v>
      </c>
      <c r="E112" s="254">
        <v>12967818.370000001</v>
      </c>
      <c r="F112" s="254">
        <v>12316787.400000002</v>
      </c>
      <c r="G112" s="254">
        <v>7482200.9699999988</v>
      </c>
    </row>
    <row r="113" spans="2:7" x14ac:dyDescent="0.25">
      <c r="B113" s="291" t="s">
        <v>711</v>
      </c>
      <c r="C113" s="254">
        <v>243662467</v>
      </c>
      <c r="D113" s="254">
        <v>246174848</v>
      </c>
      <c r="E113" s="254">
        <v>12967818.370000001</v>
      </c>
      <c r="F113" s="254">
        <v>12316787.400000002</v>
      </c>
      <c r="G113" s="254">
        <v>7482200.9699999988</v>
      </c>
    </row>
    <row r="114" spans="2:7" x14ac:dyDescent="0.25">
      <c r="B114" s="291" t="s">
        <v>712</v>
      </c>
      <c r="C114" s="254">
        <v>154804254</v>
      </c>
      <c r="D114" s="254">
        <v>160920599</v>
      </c>
      <c r="E114" s="254">
        <v>10102776.190000001</v>
      </c>
      <c r="F114" s="254">
        <v>20605937.77</v>
      </c>
      <c r="G114" s="254">
        <v>12143388.939999999</v>
      </c>
    </row>
    <row r="115" spans="2:7" x14ac:dyDescent="0.25">
      <c r="B115" s="291" t="s">
        <v>713</v>
      </c>
      <c r="C115" s="254">
        <v>154804254</v>
      </c>
      <c r="D115" s="254">
        <v>160920599</v>
      </c>
      <c r="E115" s="254">
        <v>10102776.190000001</v>
      </c>
      <c r="F115" s="254">
        <v>20605937.77</v>
      </c>
      <c r="G115" s="254">
        <v>12143388.939999999</v>
      </c>
    </row>
    <row r="116" spans="2:7" x14ac:dyDescent="0.25">
      <c r="B116" s="291" t="s">
        <v>714</v>
      </c>
      <c r="C116" s="254">
        <v>28358299</v>
      </c>
      <c r="D116" s="254">
        <v>29609887</v>
      </c>
      <c r="E116" s="254">
        <v>3179786.0700000003</v>
      </c>
      <c r="F116" s="254">
        <v>3655391.7500000005</v>
      </c>
      <c r="G116" s="254">
        <v>2475745.5999999996</v>
      </c>
    </row>
    <row r="117" spans="2:7" x14ac:dyDescent="0.25">
      <c r="B117" s="291" t="s">
        <v>713</v>
      </c>
      <c r="C117" s="254">
        <v>28358299</v>
      </c>
      <c r="D117" s="254">
        <v>29609887</v>
      </c>
      <c r="E117" s="254">
        <v>3179786.0700000003</v>
      </c>
      <c r="F117" s="254">
        <v>3655391.7500000005</v>
      </c>
      <c r="G117" s="254">
        <v>2475745.5999999996</v>
      </c>
    </row>
    <row r="118" spans="2:7" x14ac:dyDescent="0.25">
      <c r="B118" s="291" t="s">
        <v>715</v>
      </c>
      <c r="C118" s="254">
        <v>58083742</v>
      </c>
      <c r="D118" s="254">
        <v>60228742</v>
      </c>
      <c r="E118" s="254">
        <v>9123708.5800000001</v>
      </c>
      <c r="F118" s="254">
        <v>6227633.7799999993</v>
      </c>
      <c r="G118" s="254">
        <v>3050281.83</v>
      </c>
    </row>
    <row r="119" spans="2:7" x14ac:dyDescent="0.25">
      <c r="B119" s="291" t="s">
        <v>713</v>
      </c>
      <c r="C119" s="254">
        <v>58083742</v>
      </c>
      <c r="D119" s="254">
        <v>60228742</v>
      </c>
      <c r="E119" s="254">
        <v>9123708.5800000001</v>
      </c>
      <c r="F119" s="254">
        <v>6227633.7799999993</v>
      </c>
      <c r="G119" s="254">
        <v>3050281.83</v>
      </c>
    </row>
    <row r="120" spans="2:7" x14ac:dyDescent="0.25">
      <c r="B120" s="291" t="s">
        <v>716</v>
      </c>
      <c r="C120" s="254">
        <v>23220164</v>
      </c>
      <c r="D120" s="254">
        <v>23220164</v>
      </c>
      <c r="E120" s="254">
        <v>169266.91</v>
      </c>
      <c r="F120" s="254">
        <v>2811213.36</v>
      </c>
      <c r="G120" s="254">
        <v>427401.06</v>
      </c>
    </row>
    <row r="121" spans="2:7" x14ac:dyDescent="0.25">
      <c r="B121" s="291" t="s">
        <v>713</v>
      </c>
      <c r="C121" s="254">
        <v>23220164</v>
      </c>
      <c r="D121" s="254">
        <v>23220164</v>
      </c>
      <c r="E121" s="254">
        <v>169266.91</v>
      </c>
      <c r="F121" s="254">
        <v>2811213.36</v>
      </c>
      <c r="G121" s="254">
        <v>427401.06</v>
      </c>
    </row>
    <row r="122" spans="2:7" x14ac:dyDescent="0.25">
      <c r="B122" s="290" t="s">
        <v>717</v>
      </c>
      <c r="C122" s="270">
        <v>19538990</v>
      </c>
      <c r="D122" s="270">
        <v>20472557</v>
      </c>
      <c r="E122" s="270">
        <v>387600.72</v>
      </c>
      <c r="F122" s="270">
        <v>2312788.0299999998</v>
      </c>
      <c r="G122" s="270">
        <v>1852470.2599999998</v>
      </c>
    </row>
    <row r="123" spans="2:7" x14ac:dyDescent="0.25">
      <c r="B123" s="291" t="s">
        <v>713</v>
      </c>
      <c r="C123" s="254">
        <v>19538990</v>
      </c>
      <c r="D123" s="254">
        <v>20472557</v>
      </c>
      <c r="E123" s="254">
        <v>387600.72</v>
      </c>
      <c r="F123" s="254">
        <v>2312788.0299999998</v>
      </c>
      <c r="G123" s="254">
        <v>1852470.2599999998</v>
      </c>
    </row>
    <row r="124" spans="2:7" x14ac:dyDescent="0.25">
      <c r="B124" s="291" t="s">
        <v>718</v>
      </c>
      <c r="C124" s="254">
        <v>18714095</v>
      </c>
      <c r="D124" s="254">
        <v>18856095</v>
      </c>
      <c r="E124" s="254">
        <v>1421182.3</v>
      </c>
      <c r="F124" s="254">
        <v>1324662.2</v>
      </c>
      <c r="G124" s="254">
        <v>1888550.05</v>
      </c>
    </row>
    <row r="125" spans="2:7" x14ac:dyDescent="0.25">
      <c r="B125" s="291" t="s">
        <v>713</v>
      </c>
      <c r="C125" s="254">
        <v>18714095</v>
      </c>
      <c r="D125" s="254">
        <v>18856095</v>
      </c>
      <c r="E125" s="254">
        <v>1421182.3</v>
      </c>
      <c r="F125" s="254">
        <v>1324662.2</v>
      </c>
      <c r="G125" s="254">
        <v>1888550.05</v>
      </c>
    </row>
    <row r="126" spans="2:7" x14ac:dyDescent="0.25">
      <c r="B126" s="290" t="s">
        <v>719</v>
      </c>
      <c r="C126" s="270">
        <v>27173879</v>
      </c>
      <c r="D126" s="270">
        <v>30245879</v>
      </c>
      <c r="E126" s="270">
        <v>3790598.27</v>
      </c>
      <c r="F126" s="270">
        <v>4275130.790000001</v>
      </c>
      <c r="G126" s="270">
        <v>2730363.55</v>
      </c>
    </row>
    <row r="127" spans="2:7" x14ac:dyDescent="0.25">
      <c r="B127" s="291" t="s">
        <v>713</v>
      </c>
      <c r="C127" s="254">
        <v>27173879</v>
      </c>
      <c r="D127" s="254">
        <v>30245879</v>
      </c>
      <c r="E127" s="254">
        <v>3790598.27</v>
      </c>
      <c r="F127" s="254">
        <v>4275130.790000001</v>
      </c>
      <c r="G127" s="254">
        <v>2730363.55</v>
      </c>
    </row>
    <row r="128" spans="2:7" x14ac:dyDescent="0.25">
      <c r="B128" s="291" t="s">
        <v>720</v>
      </c>
      <c r="C128" s="254">
        <v>30568359855</v>
      </c>
      <c r="D128" s="254">
        <v>35371584193.219994</v>
      </c>
      <c r="E128" s="254">
        <v>4505326190.0600004</v>
      </c>
      <c r="F128" s="254">
        <v>3381112313.6699996</v>
      </c>
      <c r="G128" s="254">
        <v>2818961735.8000002</v>
      </c>
    </row>
    <row r="129" spans="2:8" x14ac:dyDescent="0.25">
      <c r="B129" s="290" t="s">
        <v>721</v>
      </c>
      <c r="C129" s="270">
        <v>27327318461</v>
      </c>
      <c r="D129" s="270">
        <v>31740359096.700001</v>
      </c>
      <c r="E129" s="270">
        <v>4040626644.0799999</v>
      </c>
      <c r="F129" s="270">
        <v>2968964138.5799994</v>
      </c>
      <c r="G129" s="270">
        <v>2538390335.6500001</v>
      </c>
    </row>
    <row r="130" spans="2:8" x14ac:dyDescent="0.25">
      <c r="B130" s="291" t="s">
        <v>722</v>
      </c>
      <c r="C130" s="254">
        <v>26687318461</v>
      </c>
      <c r="D130" s="254">
        <v>31171167258.709999</v>
      </c>
      <c r="E130" s="254">
        <v>3978231476.8800001</v>
      </c>
      <c r="F130" s="254">
        <v>2932839775.3799996</v>
      </c>
      <c r="G130" s="254">
        <v>2502265972.4500003</v>
      </c>
    </row>
    <row r="131" spans="2:8" x14ac:dyDescent="0.25">
      <c r="B131" s="290" t="s">
        <v>708</v>
      </c>
      <c r="C131" s="270">
        <v>640000000</v>
      </c>
      <c r="D131" s="270">
        <v>569191837.99000001</v>
      </c>
      <c r="E131" s="270">
        <v>62395167.200000003</v>
      </c>
      <c r="F131" s="270">
        <v>36124363.200000003</v>
      </c>
      <c r="G131" s="270">
        <v>36124363.200000003</v>
      </c>
    </row>
    <row r="132" spans="2:8" x14ac:dyDescent="0.25">
      <c r="B132" s="291" t="s">
        <v>723</v>
      </c>
      <c r="C132" s="254">
        <v>155897779</v>
      </c>
      <c r="D132" s="254">
        <v>207320423.52000001</v>
      </c>
      <c r="E132" s="254">
        <v>27741591.32</v>
      </c>
      <c r="F132" s="254">
        <v>26033233.509999998</v>
      </c>
      <c r="G132" s="254">
        <v>16129566.77</v>
      </c>
    </row>
    <row r="133" spans="2:8" x14ac:dyDescent="0.25">
      <c r="B133" s="290" t="s">
        <v>724</v>
      </c>
      <c r="C133" s="270">
        <v>155897779</v>
      </c>
      <c r="D133" s="270">
        <v>207320423.52000001</v>
      </c>
      <c r="E133" s="270">
        <v>27741591.32</v>
      </c>
      <c r="F133" s="270">
        <v>26033233.509999998</v>
      </c>
      <c r="G133" s="270">
        <v>16129566.77</v>
      </c>
    </row>
    <row r="134" spans="2:8" x14ac:dyDescent="0.25">
      <c r="B134" s="291" t="s">
        <v>725</v>
      </c>
      <c r="C134" s="254">
        <v>571559118</v>
      </c>
      <c r="D134" s="254">
        <v>751633002</v>
      </c>
      <c r="E134" s="254">
        <v>181249499.43000001</v>
      </c>
      <c r="F134" s="254">
        <v>68221932.12999998</v>
      </c>
      <c r="G134" s="254">
        <v>41124232.910000004</v>
      </c>
    </row>
    <row r="135" spans="2:8" x14ac:dyDescent="0.25">
      <c r="B135" s="290" t="s">
        <v>722</v>
      </c>
      <c r="C135" s="270">
        <v>571559118</v>
      </c>
      <c r="D135" s="270">
        <v>751633002</v>
      </c>
      <c r="E135" s="270">
        <v>181249499.43000001</v>
      </c>
      <c r="F135" s="270">
        <v>68221932.12999998</v>
      </c>
      <c r="G135" s="270">
        <v>41124232.910000004</v>
      </c>
    </row>
    <row r="136" spans="2:8" x14ac:dyDescent="0.25">
      <c r="B136" s="291" t="s">
        <v>726</v>
      </c>
      <c r="C136" s="254">
        <v>1290877592</v>
      </c>
      <c r="D136" s="254">
        <v>1429911706</v>
      </c>
      <c r="E136" s="254">
        <v>137921364.80000001</v>
      </c>
      <c r="F136" s="254">
        <v>173199966.02000001</v>
      </c>
      <c r="G136" s="254">
        <v>111930441.80999999</v>
      </c>
    </row>
    <row r="137" spans="2:8" x14ac:dyDescent="0.25">
      <c r="B137" s="290" t="s">
        <v>727</v>
      </c>
      <c r="C137" s="270">
        <v>1290877592</v>
      </c>
      <c r="D137" s="270">
        <v>1429911706</v>
      </c>
      <c r="E137" s="270">
        <v>137921364.80000001</v>
      </c>
      <c r="F137" s="270">
        <v>173199966.02000001</v>
      </c>
      <c r="G137" s="270">
        <v>111930441.80999999</v>
      </c>
    </row>
    <row r="138" spans="2:8" x14ac:dyDescent="0.25">
      <c r="B138" s="291" t="s">
        <v>728</v>
      </c>
      <c r="C138" s="254">
        <v>86748868</v>
      </c>
      <c r="D138" s="254">
        <v>93328868</v>
      </c>
      <c r="E138" s="254">
        <v>14523944.6</v>
      </c>
      <c r="F138" s="254">
        <v>10726419.459999999</v>
      </c>
      <c r="G138" s="254">
        <v>5939837.5699999984</v>
      </c>
    </row>
    <row r="139" spans="2:8" x14ac:dyDescent="0.25">
      <c r="B139" s="290" t="s">
        <v>729</v>
      </c>
      <c r="C139" s="270">
        <v>86748868</v>
      </c>
      <c r="D139" s="270">
        <v>93328868</v>
      </c>
      <c r="E139" s="270">
        <v>14523944.6</v>
      </c>
      <c r="F139" s="270">
        <v>10726419.459999999</v>
      </c>
      <c r="G139" s="270">
        <v>5939837.5699999984</v>
      </c>
    </row>
    <row r="140" spans="2:8" x14ac:dyDescent="0.25">
      <c r="B140" s="291" t="s">
        <v>730</v>
      </c>
      <c r="C140" s="254">
        <v>1061940904</v>
      </c>
      <c r="D140" s="254">
        <v>1061940904</v>
      </c>
      <c r="E140" s="254">
        <v>93321790.859999985</v>
      </c>
      <c r="F140" s="254">
        <v>125134958</v>
      </c>
      <c r="G140" s="254">
        <v>100997636.36</v>
      </c>
    </row>
    <row r="141" spans="2:8" x14ac:dyDescent="0.25">
      <c r="B141" s="290" t="s">
        <v>729</v>
      </c>
      <c r="C141" s="270">
        <v>1061940904</v>
      </c>
      <c r="D141" s="270">
        <v>1061940904</v>
      </c>
      <c r="E141" s="270">
        <v>93321790.859999985</v>
      </c>
      <c r="F141" s="270">
        <v>125134958</v>
      </c>
      <c r="G141" s="270">
        <v>100997636.36</v>
      </c>
      <c r="H141" s="292"/>
    </row>
    <row r="142" spans="2:8" x14ac:dyDescent="0.25">
      <c r="B142" s="291" t="s">
        <v>731</v>
      </c>
      <c r="C142" s="254">
        <v>74017133</v>
      </c>
      <c r="D142" s="254">
        <v>87090193</v>
      </c>
      <c r="E142" s="254">
        <v>9941354.9699999988</v>
      </c>
      <c r="F142" s="254">
        <v>8831665.9700000007</v>
      </c>
      <c r="G142" s="254">
        <v>4449684.7300000004</v>
      </c>
      <c r="H142" s="292"/>
    </row>
    <row r="143" spans="2:8" x14ac:dyDescent="0.25">
      <c r="B143" s="289" t="s">
        <v>729</v>
      </c>
      <c r="C143" s="254">
        <v>74017133</v>
      </c>
      <c r="D143" s="254">
        <v>87090193</v>
      </c>
      <c r="E143" s="254">
        <v>9941354.9699999988</v>
      </c>
      <c r="F143" s="254">
        <v>8831665.9700000007</v>
      </c>
      <c r="G143" s="254">
        <v>4449684.7300000004</v>
      </c>
      <c r="H143" s="292"/>
    </row>
    <row r="144" spans="2:8" x14ac:dyDescent="0.25">
      <c r="B144" s="290" t="s">
        <v>202</v>
      </c>
      <c r="C144" s="270">
        <v>58313394674</v>
      </c>
      <c r="D144" s="270">
        <v>62718850120.740013</v>
      </c>
      <c r="E144" s="270">
        <v>4184138885.9199996</v>
      </c>
      <c r="F144" s="270">
        <v>8270971266.5700006</v>
      </c>
      <c r="G144" s="270">
        <v>4710685766.1600008</v>
      </c>
      <c r="H144" s="292"/>
    </row>
    <row r="145" spans="2:9" x14ac:dyDescent="0.25">
      <c r="B145" s="291" t="s">
        <v>732</v>
      </c>
      <c r="C145" s="254">
        <v>19600126063</v>
      </c>
      <c r="D145" s="254">
        <v>20417426914.179996</v>
      </c>
      <c r="E145" s="254">
        <v>1842400491.1100006</v>
      </c>
      <c r="F145" s="254">
        <v>2728701590.9499998</v>
      </c>
      <c r="G145" s="254">
        <v>1640776892.1599998</v>
      </c>
      <c r="H145" s="292"/>
    </row>
    <row r="146" spans="2:9" x14ac:dyDescent="0.25">
      <c r="B146" s="291" t="s">
        <v>733</v>
      </c>
      <c r="C146" s="254">
        <v>14619897239</v>
      </c>
      <c r="D146" s="254">
        <v>14540619069.140001</v>
      </c>
      <c r="E146" s="254">
        <v>1461251006.5999999</v>
      </c>
      <c r="F146" s="254">
        <v>1938459875.6699998</v>
      </c>
      <c r="G146" s="254">
        <v>1048389896.9999999</v>
      </c>
      <c r="H146" s="292"/>
    </row>
    <row r="147" spans="2:9" x14ac:dyDescent="0.25">
      <c r="B147" s="291" t="s">
        <v>646</v>
      </c>
      <c r="C147" s="254">
        <v>5170075406</v>
      </c>
      <c r="D147" s="254">
        <v>5428733997.5600004</v>
      </c>
      <c r="E147" s="254">
        <v>450441070.41000009</v>
      </c>
      <c r="F147" s="254">
        <v>574657953.57999992</v>
      </c>
      <c r="G147" s="254">
        <v>357720272.9799999</v>
      </c>
      <c r="H147" s="292"/>
    </row>
    <row r="148" spans="2:9" x14ac:dyDescent="0.25">
      <c r="B148" s="291" t="s">
        <v>638</v>
      </c>
      <c r="C148" s="254">
        <v>9449821833</v>
      </c>
      <c r="D148" s="254">
        <v>9111885071.5799999</v>
      </c>
      <c r="E148" s="254">
        <v>1010809936.1899999</v>
      </c>
      <c r="F148" s="254">
        <v>1363801922.0899999</v>
      </c>
      <c r="G148" s="254">
        <v>690669624.01999998</v>
      </c>
      <c r="H148" s="292"/>
    </row>
    <row r="149" spans="2:9" x14ac:dyDescent="0.25">
      <c r="B149" s="290" t="s">
        <v>734</v>
      </c>
      <c r="C149" s="270">
        <v>744949995</v>
      </c>
      <c r="D149" s="270">
        <v>768369579</v>
      </c>
      <c r="E149" s="270">
        <v>31154379.779999994</v>
      </c>
      <c r="F149" s="270">
        <v>86835180.540000007</v>
      </c>
      <c r="G149" s="270">
        <v>63784371.869999997</v>
      </c>
      <c r="H149" s="292"/>
    </row>
    <row r="150" spans="2:9" x14ac:dyDescent="0.25">
      <c r="B150" s="291" t="s">
        <v>735</v>
      </c>
      <c r="C150" s="254">
        <v>744949995</v>
      </c>
      <c r="D150" s="254">
        <v>768369579</v>
      </c>
      <c r="E150" s="254">
        <v>31154379.779999994</v>
      </c>
      <c r="F150" s="254">
        <v>86835180.540000007</v>
      </c>
      <c r="G150" s="254">
        <v>63784371.869999997</v>
      </c>
      <c r="H150" s="292"/>
    </row>
    <row r="151" spans="2:9" x14ac:dyDescent="0.25">
      <c r="B151" s="291" t="s">
        <v>736</v>
      </c>
      <c r="C151" s="254">
        <v>33945918</v>
      </c>
      <c r="D151" s="254">
        <v>34976279.460000001</v>
      </c>
      <c r="E151" s="254">
        <v>2709791.48</v>
      </c>
      <c r="F151" s="254">
        <v>4856531.01</v>
      </c>
      <c r="G151" s="254">
        <v>4062671.24</v>
      </c>
      <c r="H151" s="292"/>
    </row>
    <row r="152" spans="2:9" x14ac:dyDescent="0.25">
      <c r="B152" s="291" t="s">
        <v>737</v>
      </c>
      <c r="C152" s="254">
        <v>33945918</v>
      </c>
      <c r="D152" s="254">
        <v>34976279.460000001</v>
      </c>
      <c r="E152" s="254">
        <v>2709791.48</v>
      </c>
      <c r="F152" s="254">
        <v>4856531.01</v>
      </c>
      <c r="G152" s="254">
        <v>4062671.24</v>
      </c>
      <c r="H152" s="292"/>
    </row>
    <row r="153" spans="2:9" x14ac:dyDescent="0.25">
      <c r="B153" s="290" t="s">
        <v>738</v>
      </c>
      <c r="C153" s="270">
        <v>103047702</v>
      </c>
      <c r="D153" s="270">
        <v>127049996</v>
      </c>
      <c r="E153" s="270">
        <v>7698623.3700000001</v>
      </c>
      <c r="F153" s="270">
        <v>16883769.509999998</v>
      </c>
      <c r="G153" s="270">
        <v>12047075.6</v>
      </c>
      <c r="H153" s="292"/>
    </row>
    <row r="154" spans="2:9" x14ac:dyDescent="0.25">
      <c r="B154" s="291" t="s">
        <v>737</v>
      </c>
      <c r="C154" s="254">
        <v>103047702</v>
      </c>
      <c r="D154" s="254">
        <v>127049996</v>
      </c>
      <c r="E154" s="254">
        <v>7698623.3700000001</v>
      </c>
      <c r="F154" s="254">
        <v>16883769.509999998</v>
      </c>
      <c r="G154" s="254">
        <v>12047075.6</v>
      </c>
      <c r="H154" s="292"/>
    </row>
    <row r="155" spans="2:9" x14ac:dyDescent="0.25">
      <c r="B155" s="291" t="s">
        <v>739</v>
      </c>
      <c r="C155" s="254">
        <v>930879902</v>
      </c>
      <c r="D155" s="254">
        <v>1124694961.1500001</v>
      </c>
      <c r="E155" s="254">
        <v>19212119.879999999</v>
      </c>
      <c r="F155" s="254">
        <v>160413536.29000005</v>
      </c>
      <c r="G155" s="254">
        <v>98751445.649999991</v>
      </c>
      <c r="H155" s="292"/>
    </row>
    <row r="156" spans="2:9" x14ac:dyDescent="0.25">
      <c r="B156" s="290" t="s">
        <v>737</v>
      </c>
      <c r="C156" s="270">
        <v>930879902</v>
      </c>
      <c r="D156" s="270">
        <v>1124694961.1500001</v>
      </c>
      <c r="E156" s="270">
        <v>19212119.879999999</v>
      </c>
      <c r="F156" s="270">
        <v>160413536.29000005</v>
      </c>
      <c r="G156" s="270">
        <v>98751445.649999991</v>
      </c>
      <c r="H156" s="292"/>
    </row>
    <row r="157" spans="2:9" x14ac:dyDescent="0.25">
      <c r="B157" s="291" t="s">
        <v>740</v>
      </c>
      <c r="C157" s="254">
        <v>44932006</v>
      </c>
      <c r="D157" s="254">
        <v>46342068</v>
      </c>
      <c r="E157" s="254">
        <v>2849283.2899999996</v>
      </c>
      <c r="F157" s="254">
        <v>7080742.0299999993</v>
      </c>
      <c r="G157" s="254">
        <v>4390788.2200000007</v>
      </c>
      <c r="H157" s="292"/>
    </row>
    <row r="158" spans="2:9" x14ac:dyDescent="0.25">
      <c r="B158" s="291" t="s">
        <v>741</v>
      </c>
      <c r="C158" s="254">
        <v>44932006</v>
      </c>
      <c r="D158" s="254">
        <v>46342068</v>
      </c>
      <c r="E158" s="254">
        <v>2849283.2899999996</v>
      </c>
      <c r="F158" s="254">
        <v>7080742.0299999993</v>
      </c>
      <c r="G158" s="254">
        <v>4390788.2200000007</v>
      </c>
      <c r="H158" s="292"/>
    </row>
    <row r="159" spans="2:9" x14ac:dyDescent="0.25">
      <c r="B159" s="291" t="s">
        <v>742</v>
      </c>
      <c r="C159" s="254">
        <v>48550007</v>
      </c>
      <c r="D159" s="254">
        <v>50887147</v>
      </c>
      <c r="E159" s="254">
        <v>4429275.41</v>
      </c>
      <c r="F159" s="254">
        <v>7151675.4699999997</v>
      </c>
      <c r="G159" s="254">
        <v>4494463.42</v>
      </c>
      <c r="H159" s="292"/>
    </row>
    <row r="160" spans="2:9" x14ac:dyDescent="0.25">
      <c r="B160" s="290" t="s">
        <v>735</v>
      </c>
      <c r="C160" s="270">
        <v>48550007</v>
      </c>
      <c r="D160" s="270">
        <v>50887147</v>
      </c>
      <c r="E160" s="270">
        <v>4429275.41</v>
      </c>
      <c r="F160" s="270">
        <v>7151675.4699999997</v>
      </c>
      <c r="G160" s="270">
        <v>4494463.42</v>
      </c>
      <c r="H160" s="292"/>
      <c r="I160" s="292"/>
    </row>
    <row r="161" spans="2:8" x14ac:dyDescent="0.25">
      <c r="B161" s="291" t="s">
        <v>743</v>
      </c>
      <c r="C161" s="254">
        <v>22880448</v>
      </c>
      <c r="D161" s="254">
        <v>24249899.390000001</v>
      </c>
      <c r="E161" s="254">
        <v>3081630.63</v>
      </c>
      <c r="F161" s="254">
        <v>2603730.63</v>
      </c>
      <c r="G161" s="254">
        <v>1923945.76</v>
      </c>
      <c r="H161" s="292"/>
    </row>
    <row r="162" spans="2:8" x14ac:dyDescent="0.25">
      <c r="B162" s="291" t="s">
        <v>735</v>
      </c>
      <c r="C162" s="254">
        <v>22880448</v>
      </c>
      <c r="D162" s="254">
        <v>24249899.390000001</v>
      </c>
      <c r="E162" s="254">
        <v>3081630.63</v>
      </c>
      <c r="F162" s="254">
        <v>2603730.63</v>
      </c>
      <c r="G162" s="254">
        <v>1923945.76</v>
      </c>
      <c r="H162" s="292"/>
    </row>
    <row r="163" spans="2:8" x14ac:dyDescent="0.25">
      <c r="B163" s="290" t="s">
        <v>744</v>
      </c>
      <c r="C163" s="270">
        <v>45966882</v>
      </c>
      <c r="D163" s="270">
        <v>62671772</v>
      </c>
      <c r="E163" s="270">
        <v>2399174.38</v>
      </c>
      <c r="F163" s="270">
        <v>4562122.4400000004</v>
      </c>
      <c r="G163" s="270">
        <v>3505598.48</v>
      </c>
    </row>
    <row r="164" spans="2:8" x14ac:dyDescent="0.25">
      <c r="B164" s="291" t="s">
        <v>735</v>
      </c>
      <c r="C164" s="254">
        <v>45966882</v>
      </c>
      <c r="D164" s="254">
        <v>62671772</v>
      </c>
      <c r="E164" s="254">
        <v>2399174.38</v>
      </c>
      <c r="F164" s="254">
        <v>4562122.4400000004</v>
      </c>
      <c r="G164" s="254">
        <v>3505598.48</v>
      </c>
    </row>
    <row r="165" spans="2:8" x14ac:dyDescent="0.25">
      <c r="B165" s="291" t="s">
        <v>745</v>
      </c>
      <c r="C165" s="254">
        <v>35548460</v>
      </c>
      <c r="D165" s="254">
        <v>41061377</v>
      </c>
      <c r="E165" s="254">
        <v>2195936.8000000003</v>
      </c>
      <c r="F165" s="254">
        <v>5034487.21</v>
      </c>
      <c r="G165" s="254">
        <v>6117813.7999999998</v>
      </c>
    </row>
    <row r="166" spans="2:8" x14ac:dyDescent="0.25">
      <c r="B166" s="291" t="s">
        <v>735</v>
      </c>
      <c r="C166" s="254">
        <v>35548460</v>
      </c>
      <c r="D166" s="254">
        <v>41061377</v>
      </c>
      <c r="E166" s="254">
        <v>2195936.8000000003</v>
      </c>
      <c r="F166" s="254">
        <v>5034487.21</v>
      </c>
      <c r="G166" s="254">
        <v>6117813.7999999998</v>
      </c>
    </row>
    <row r="167" spans="2:8" x14ac:dyDescent="0.25">
      <c r="B167" s="287" t="s">
        <v>746</v>
      </c>
      <c r="C167" s="288">
        <v>26497431</v>
      </c>
      <c r="D167" s="288">
        <v>27335494</v>
      </c>
      <c r="E167" s="288">
        <v>25356.420000000002</v>
      </c>
      <c r="F167" s="288">
        <v>3836367.7399999998</v>
      </c>
      <c r="G167" s="288">
        <v>3577987.47</v>
      </c>
    </row>
    <row r="168" spans="2:8" x14ac:dyDescent="0.25">
      <c r="B168" s="291" t="s">
        <v>646</v>
      </c>
      <c r="C168" s="254">
        <v>26497431</v>
      </c>
      <c r="D168" s="254">
        <v>27335494</v>
      </c>
      <c r="E168" s="254">
        <v>25356.420000000002</v>
      </c>
      <c r="F168" s="254">
        <v>3836367.7399999998</v>
      </c>
      <c r="G168" s="254">
        <v>3577987.47</v>
      </c>
    </row>
    <row r="169" spans="2:8" x14ac:dyDescent="0.25">
      <c r="B169" s="291" t="s">
        <v>747</v>
      </c>
      <c r="C169" s="254">
        <v>502430792</v>
      </c>
      <c r="D169" s="254">
        <v>520430792</v>
      </c>
      <c r="E169" s="254">
        <v>45169066.139999993</v>
      </c>
      <c r="F169" s="254">
        <v>65127233.579999998</v>
      </c>
      <c r="G169" s="254">
        <v>34994938.640000001</v>
      </c>
    </row>
    <row r="170" spans="2:8" x14ac:dyDescent="0.25">
      <c r="B170" s="287" t="s">
        <v>741</v>
      </c>
      <c r="C170" s="288">
        <v>502430792</v>
      </c>
      <c r="D170" s="288">
        <v>520430792</v>
      </c>
      <c r="E170" s="288">
        <v>45169066.139999993</v>
      </c>
      <c r="F170" s="288">
        <v>65127233.579999998</v>
      </c>
      <c r="G170" s="288">
        <v>34994938.640000001</v>
      </c>
    </row>
    <row r="171" spans="2:8" x14ac:dyDescent="0.25">
      <c r="B171" s="289" t="s">
        <v>748</v>
      </c>
      <c r="C171" s="254">
        <v>59148407</v>
      </c>
      <c r="D171" s="254">
        <v>64172188</v>
      </c>
      <c r="E171" s="254">
        <v>8234641.6600000001</v>
      </c>
      <c r="F171" s="254">
        <v>5785058.9500000002</v>
      </c>
      <c r="G171" s="254">
        <v>9203846.9600000009</v>
      </c>
    </row>
    <row r="172" spans="2:8" x14ac:dyDescent="0.25">
      <c r="B172" s="290" t="s">
        <v>741</v>
      </c>
      <c r="C172" s="270">
        <v>59148407</v>
      </c>
      <c r="D172" s="270">
        <v>64172188</v>
      </c>
      <c r="E172" s="270">
        <v>8234641.6600000001</v>
      </c>
      <c r="F172" s="270">
        <v>5785058.9500000002</v>
      </c>
      <c r="G172" s="270">
        <v>9203846.9600000009</v>
      </c>
    </row>
    <row r="173" spans="2:8" x14ac:dyDescent="0.25">
      <c r="B173" s="291" t="s">
        <v>749</v>
      </c>
      <c r="C173" s="254">
        <v>110678266</v>
      </c>
      <c r="D173" s="254">
        <v>132696411</v>
      </c>
      <c r="E173" s="254">
        <v>12410394.209999999</v>
      </c>
      <c r="F173" s="254">
        <v>17697924.469999999</v>
      </c>
      <c r="G173" s="254">
        <v>12243457.359999999</v>
      </c>
    </row>
    <row r="174" spans="2:8" x14ac:dyDescent="0.25">
      <c r="B174" s="291" t="s">
        <v>741</v>
      </c>
      <c r="C174" s="254">
        <v>110678266</v>
      </c>
      <c r="D174" s="254">
        <v>132696411</v>
      </c>
      <c r="E174" s="254">
        <v>12410394.209999999</v>
      </c>
      <c r="F174" s="254">
        <v>17697924.469999999</v>
      </c>
      <c r="G174" s="254">
        <v>12243457.359999999</v>
      </c>
    </row>
    <row r="175" spans="2:8" x14ac:dyDescent="0.25">
      <c r="B175" s="290" t="s">
        <v>750</v>
      </c>
      <c r="C175" s="270">
        <v>56066383</v>
      </c>
      <c r="D175" s="270">
        <v>57429839</v>
      </c>
      <c r="E175" s="270">
        <v>4366551.22</v>
      </c>
      <c r="F175" s="270">
        <v>7469698.2899999991</v>
      </c>
      <c r="G175" s="270">
        <v>6297967.6500000004</v>
      </c>
    </row>
    <row r="176" spans="2:8" x14ac:dyDescent="0.25">
      <c r="B176" s="291" t="s">
        <v>735</v>
      </c>
      <c r="C176" s="254">
        <v>56066383</v>
      </c>
      <c r="D176" s="254">
        <v>57429839</v>
      </c>
      <c r="E176" s="254">
        <v>4366551.22</v>
      </c>
      <c r="F176" s="254">
        <v>7469698.2899999991</v>
      </c>
      <c r="G176" s="254">
        <v>6297967.6500000004</v>
      </c>
    </row>
    <row r="177" spans="2:7" x14ac:dyDescent="0.25">
      <c r="B177" s="291" t="s">
        <v>751</v>
      </c>
      <c r="C177" s="254">
        <v>67330163</v>
      </c>
      <c r="D177" s="254">
        <v>74495209</v>
      </c>
      <c r="E177" s="254">
        <v>4554593.3399999989</v>
      </c>
      <c r="F177" s="254">
        <v>9148918.5</v>
      </c>
      <c r="G177" s="254">
        <v>5712346.0899999999</v>
      </c>
    </row>
    <row r="178" spans="2:7" x14ac:dyDescent="0.25">
      <c r="B178" s="291" t="s">
        <v>741</v>
      </c>
      <c r="C178" s="254">
        <v>67330163</v>
      </c>
      <c r="D178" s="254">
        <v>74495209</v>
      </c>
      <c r="E178" s="254">
        <v>4554593.3399999989</v>
      </c>
      <c r="F178" s="254">
        <v>9148918.5</v>
      </c>
      <c r="G178" s="254">
        <v>5712346.0899999999</v>
      </c>
    </row>
    <row r="179" spans="2:7" x14ac:dyDescent="0.25">
      <c r="B179" s="291" t="s">
        <v>752</v>
      </c>
      <c r="C179" s="254">
        <v>349724674</v>
      </c>
      <c r="D179" s="254">
        <v>430012552.42000002</v>
      </c>
      <c r="E179" s="254">
        <v>52282762.629999995</v>
      </c>
      <c r="F179" s="254">
        <v>54996175.479999997</v>
      </c>
      <c r="G179" s="254">
        <v>33146265.859999996</v>
      </c>
    </row>
    <row r="180" spans="2:7" x14ac:dyDescent="0.25">
      <c r="B180" s="290" t="s">
        <v>741</v>
      </c>
      <c r="C180" s="270">
        <v>349724674</v>
      </c>
      <c r="D180" s="270">
        <v>430012552.42000002</v>
      </c>
      <c r="E180" s="270">
        <v>52282762.629999995</v>
      </c>
      <c r="F180" s="270">
        <v>54996175.479999997</v>
      </c>
      <c r="G180" s="270">
        <v>33146265.859999996</v>
      </c>
    </row>
    <row r="181" spans="2:7" x14ac:dyDescent="0.25">
      <c r="B181" s="291" t="s">
        <v>753</v>
      </c>
      <c r="C181" s="254">
        <v>1438381563</v>
      </c>
      <c r="D181" s="254">
        <v>1451204583</v>
      </c>
      <c r="E181" s="254">
        <v>62859905.560000002</v>
      </c>
      <c r="F181" s="254">
        <v>190668189.37000003</v>
      </c>
      <c r="G181" s="254">
        <v>122484474.70999999</v>
      </c>
    </row>
    <row r="182" spans="2:7" x14ac:dyDescent="0.25">
      <c r="B182" s="290" t="s">
        <v>741</v>
      </c>
      <c r="C182" s="270">
        <v>1438381563</v>
      </c>
      <c r="D182" s="270">
        <v>1451204583</v>
      </c>
      <c r="E182" s="270">
        <v>62859905.560000002</v>
      </c>
      <c r="F182" s="270">
        <v>190668189.37000003</v>
      </c>
      <c r="G182" s="270">
        <v>122484474.70999999</v>
      </c>
    </row>
    <row r="183" spans="2:7" x14ac:dyDescent="0.25">
      <c r="B183" s="291" t="s">
        <v>754</v>
      </c>
      <c r="C183" s="254">
        <v>48158069</v>
      </c>
      <c r="D183" s="254">
        <v>48158069</v>
      </c>
      <c r="E183" s="254">
        <v>828352.70000000007</v>
      </c>
      <c r="F183" s="254">
        <v>4626764.68</v>
      </c>
      <c r="G183" s="254">
        <v>5742488.7599999988</v>
      </c>
    </row>
    <row r="184" spans="2:7" x14ac:dyDescent="0.25">
      <c r="B184" s="290" t="s">
        <v>646</v>
      </c>
      <c r="C184" s="270">
        <v>48158069</v>
      </c>
      <c r="D184" s="270">
        <v>48158069</v>
      </c>
      <c r="E184" s="270">
        <v>828352.70000000007</v>
      </c>
      <c r="F184" s="270">
        <v>4626764.68</v>
      </c>
      <c r="G184" s="270">
        <v>5742488.7599999988</v>
      </c>
    </row>
    <row r="185" spans="2:7" x14ac:dyDescent="0.25">
      <c r="B185" s="291" t="s">
        <v>755</v>
      </c>
      <c r="C185" s="254">
        <v>76493359</v>
      </c>
      <c r="D185" s="254">
        <v>133607061.5</v>
      </c>
      <c r="E185" s="254">
        <v>3434451.7299999995</v>
      </c>
      <c r="F185" s="254">
        <v>19547686.129999999</v>
      </c>
      <c r="G185" s="254">
        <v>10144446.18</v>
      </c>
    </row>
    <row r="186" spans="2:7" x14ac:dyDescent="0.25">
      <c r="B186" s="291" t="s">
        <v>735</v>
      </c>
      <c r="C186" s="254">
        <v>76493359</v>
      </c>
      <c r="D186" s="254">
        <v>133607061.5</v>
      </c>
      <c r="E186" s="254">
        <v>3434451.7299999995</v>
      </c>
      <c r="F186" s="254">
        <v>19547686.129999999</v>
      </c>
      <c r="G186" s="254">
        <v>10144446.18</v>
      </c>
    </row>
    <row r="187" spans="2:7" x14ac:dyDescent="0.25">
      <c r="B187" s="290" t="s">
        <v>756</v>
      </c>
      <c r="C187" s="270">
        <v>175132118</v>
      </c>
      <c r="D187" s="270">
        <v>179674404</v>
      </c>
      <c r="E187" s="270">
        <v>12677903.720000001</v>
      </c>
      <c r="F187" s="270">
        <v>20779245.73</v>
      </c>
      <c r="G187" s="270">
        <v>11852395.1</v>
      </c>
    </row>
    <row r="188" spans="2:7" x14ac:dyDescent="0.25">
      <c r="B188" s="291" t="s">
        <v>741</v>
      </c>
      <c r="C188" s="254">
        <v>175132118</v>
      </c>
      <c r="D188" s="254">
        <v>179674404</v>
      </c>
      <c r="E188" s="254">
        <v>12677903.720000001</v>
      </c>
      <c r="F188" s="254">
        <v>20779245.73</v>
      </c>
      <c r="G188" s="254">
        <v>11852395.1</v>
      </c>
    </row>
    <row r="189" spans="2:7" x14ac:dyDescent="0.25">
      <c r="B189" s="290" t="s">
        <v>757</v>
      </c>
      <c r="C189" s="270">
        <v>59486279</v>
      </c>
      <c r="D189" s="270">
        <v>248818811.62</v>
      </c>
      <c r="E189" s="270">
        <v>15002699.59</v>
      </c>
      <c r="F189" s="270">
        <v>8136057.3399999989</v>
      </c>
      <c r="G189" s="270">
        <v>79275730.909999996</v>
      </c>
    </row>
    <row r="190" spans="2:7" x14ac:dyDescent="0.25">
      <c r="B190" s="291" t="s">
        <v>646</v>
      </c>
      <c r="C190" s="254">
        <v>59486279</v>
      </c>
      <c r="D190" s="254">
        <v>248818811.62</v>
      </c>
      <c r="E190" s="254">
        <v>15002699.59</v>
      </c>
      <c r="F190" s="254">
        <v>8136057.3399999989</v>
      </c>
      <c r="G190" s="254">
        <v>79275730.909999996</v>
      </c>
    </row>
    <row r="191" spans="2:7" x14ac:dyDescent="0.25">
      <c r="B191" s="291" t="s">
        <v>758</v>
      </c>
      <c r="C191" s="254">
        <v>0</v>
      </c>
      <c r="D191" s="254">
        <v>228469351.50000003</v>
      </c>
      <c r="E191" s="254">
        <v>83572590.569999993</v>
      </c>
      <c r="F191" s="254">
        <v>87000619.889999986</v>
      </c>
      <c r="G191" s="254">
        <v>58632475.43</v>
      </c>
    </row>
    <row r="192" spans="2:7" x14ac:dyDescent="0.25">
      <c r="B192" s="290" t="s">
        <v>741</v>
      </c>
      <c r="C192" s="270">
        <v>0</v>
      </c>
      <c r="D192" s="270">
        <v>228469351.50000003</v>
      </c>
      <c r="E192" s="270">
        <v>83572590.569999993</v>
      </c>
      <c r="F192" s="270">
        <v>87000619.889999986</v>
      </c>
      <c r="G192" s="270">
        <v>58632475.43</v>
      </c>
    </row>
    <row r="193" spans="2:7" x14ac:dyDescent="0.25">
      <c r="B193" s="291" t="s">
        <v>759</v>
      </c>
      <c r="C193" s="254">
        <v>17740340483</v>
      </c>
      <c r="D193" s="254">
        <v>19832680411.48</v>
      </c>
      <c r="E193" s="254">
        <v>123731938.68000002</v>
      </c>
      <c r="F193" s="254">
        <v>2725340494.1099997</v>
      </c>
      <c r="G193" s="254">
        <v>1507122496.6599998</v>
      </c>
    </row>
    <row r="194" spans="2:7" x14ac:dyDescent="0.25">
      <c r="B194" s="291" t="s">
        <v>760</v>
      </c>
      <c r="C194" s="254">
        <v>17612644404</v>
      </c>
      <c r="D194" s="254">
        <v>19594644475.48</v>
      </c>
      <c r="E194" s="254">
        <v>85430338.310000017</v>
      </c>
      <c r="F194" s="254">
        <v>2670422227.2799997</v>
      </c>
      <c r="G194" s="254">
        <v>1446893700.1899998</v>
      </c>
    </row>
    <row r="195" spans="2:7" x14ac:dyDescent="0.25">
      <c r="B195" s="290" t="s">
        <v>761</v>
      </c>
      <c r="C195" s="270">
        <v>17612644404</v>
      </c>
      <c r="D195" s="270">
        <v>19594644475.48</v>
      </c>
      <c r="E195" s="270">
        <v>85430338.310000017</v>
      </c>
      <c r="F195" s="270">
        <v>2670422227.2799997</v>
      </c>
      <c r="G195" s="270">
        <v>1446893700.1899998</v>
      </c>
    </row>
    <row r="196" spans="2:7" x14ac:dyDescent="0.25">
      <c r="B196" s="291" t="s">
        <v>762</v>
      </c>
      <c r="C196" s="254">
        <v>73836947</v>
      </c>
      <c r="D196" s="254">
        <v>73836947</v>
      </c>
      <c r="E196" s="254">
        <v>9002069.4499999993</v>
      </c>
      <c r="F196" s="254">
        <v>9695791.3100000005</v>
      </c>
      <c r="G196" s="254">
        <v>7855511.2199999997</v>
      </c>
    </row>
    <row r="197" spans="2:7" x14ac:dyDescent="0.25">
      <c r="B197" s="291" t="s">
        <v>763</v>
      </c>
      <c r="C197" s="254">
        <v>73836947</v>
      </c>
      <c r="D197" s="254">
        <v>73836947</v>
      </c>
      <c r="E197" s="254">
        <v>9002069.4499999993</v>
      </c>
      <c r="F197" s="254">
        <v>9695791.3100000005</v>
      </c>
      <c r="G197" s="254">
        <v>7855511.2199999997</v>
      </c>
    </row>
    <row r="198" spans="2:7" x14ac:dyDescent="0.25">
      <c r="B198" s="291" t="s">
        <v>764</v>
      </c>
      <c r="C198" s="254">
        <v>53859132</v>
      </c>
      <c r="D198" s="254">
        <v>53859132</v>
      </c>
      <c r="E198" s="254">
        <v>5671456.9500000002</v>
      </c>
      <c r="F198" s="254">
        <v>5846944.9499999993</v>
      </c>
      <c r="G198" s="254">
        <v>7274086.0999999996</v>
      </c>
    </row>
    <row r="199" spans="2:7" x14ac:dyDescent="0.25">
      <c r="B199" s="290" t="s">
        <v>763</v>
      </c>
      <c r="C199" s="270">
        <v>53859132</v>
      </c>
      <c r="D199" s="270">
        <v>53859132</v>
      </c>
      <c r="E199" s="270">
        <v>5671456.9500000002</v>
      </c>
      <c r="F199" s="270">
        <v>5846944.9499999993</v>
      </c>
      <c r="G199" s="270">
        <v>7274086.0999999996</v>
      </c>
    </row>
    <row r="200" spans="2:7" x14ac:dyDescent="0.25">
      <c r="B200" s="291" t="s">
        <v>765</v>
      </c>
      <c r="C200" s="254">
        <v>0</v>
      </c>
      <c r="D200" s="254">
        <v>110339857</v>
      </c>
      <c r="E200" s="254">
        <v>23628073.969999999</v>
      </c>
      <c r="F200" s="254">
        <v>39375530.57</v>
      </c>
      <c r="G200" s="254">
        <v>45099199.150000006</v>
      </c>
    </row>
    <row r="201" spans="2:7" x14ac:dyDescent="0.25">
      <c r="B201" s="290" t="s">
        <v>761</v>
      </c>
      <c r="C201" s="270">
        <v>0</v>
      </c>
      <c r="D201" s="270">
        <v>110339857</v>
      </c>
      <c r="E201" s="270">
        <v>23628073.969999999</v>
      </c>
      <c r="F201" s="270">
        <v>39375530.57</v>
      </c>
      <c r="G201" s="270">
        <v>45099199.150000006</v>
      </c>
    </row>
    <row r="202" spans="2:7" x14ac:dyDescent="0.25">
      <c r="B202" s="291" t="s">
        <v>766</v>
      </c>
      <c r="C202" s="254">
        <v>8162078164</v>
      </c>
      <c r="D202" s="254">
        <v>8925591241.079998</v>
      </c>
      <c r="E202" s="254">
        <v>1755289015.8999999</v>
      </c>
      <c r="F202" s="254">
        <v>1172796592.9200001</v>
      </c>
      <c r="G202" s="254">
        <v>641699784.21999979</v>
      </c>
    </row>
    <row r="203" spans="2:7" x14ac:dyDescent="0.25">
      <c r="B203" s="290" t="s">
        <v>767</v>
      </c>
      <c r="C203" s="270">
        <v>8043373588</v>
      </c>
      <c r="D203" s="270">
        <v>8805610057.1299992</v>
      </c>
      <c r="E203" s="270">
        <v>1743317770.77</v>
      </c>
      <c r="F203" s="270">
        <v>1158073166.8800001</v>
      </c>
      <c r="G203" s="270">
        <v>633847668.06999981</v>
      </c>
    </row>
    <row r="204" spans="2:7" x14ac:dyDescent="0.25">
      <c r="B204" s="291" t="s">
        <v>768</v>
      </c>
      <c r="C204" s="254">
        <v>7446398947</v>
      </c>
      <c r="D204" s="254">
        <v>8071287562.0899992</v>
      </c>
      <c r="E204" s="254">
        <v>1630602819.3100002</v>
      </c>
      <c r="F204" s="254">
        <v>1100307419.8100002</v>
      </c>
      <c r="G204" s="254">
        <v>577743465.19999993</v>
      </c>
    </row>
    <row r="205" spans="2:7" x14ac:dyDescent="0.25">
      <c r="B205" s="291" t="s">
        <v>769</v>
      </c>
      <c r="C205" s="254">
        <v>297659396</v>
      </c>
      <c r="D205" s="254">
        <v>376305881.31999999</v>
      </c>
      <c r="E205" s="254">
        <v>55343283.589999996</v>
      </c>
      <c r="F205" s="254">
        <v>28506750.759999998</v>
      </c>
      <c r="G205" s="254">
        <v>26845206.559999999</v>
      </c>
    </row>
    <row r="206" spans="2:7" x14ac:dyDescent="0.25">
      <c r="B206" s="291" t="s">
        <v>770</v>
      </c>
      <c r="C206" s="254">
        <v>299315245</v>
      </c>
      <c r="D206" s="254">
        <v>358016613.72000003</v>
      </c>
      <c r="E206" s="254">
        <v>57371667.869999997</v>
      </c>
      <c r="F206" s="254">
        <v>29258996.309999999</v>
      </c>
      <c r="G206" s="254">
        <v>29258996.309999999</v>
      </c>
    </row>
    <row r="207" spans="2:7" x14ac:dyDescent="0.25">
      <c r="B207" s="290" t="s">
        <v>771</v>
      </c>
      <c r="C207" s="270">
        <v>78182369</v>
      </c>
      <c r="D207" s="270">
        <v>79458976.950000003</v>
      </c>
      <c r="E207" s="270">
        <v>6260734.8100000005</v>
      </c>
      <c r="F207" s="270">
        <v>8723241.8100000005</v>
      </c>
      <c r="G207" s="270">
        <v>6026751.8799999999</v>
      </c>
    </row>
    <row r="208" spans="2:7" x14ac:dyDescent="0.25">
      <c r="B208" s="291" t="s">
        <v>768</v>
      </c>
      <c r="C208" s="254">
        <v>78182369</v>
      </c>
      <c r="D208" s="254">
        <v>79458976.950000003</v>
      </c>
      <c r="E208" s="254">
        <v>6260734.8100000005</v>
      </c>
      <c r="F208" s="254">
        <v>8723241.8100000005</v>
      </c>
      <c r="G208" s="254">
        <v>6026751.8799999999</v>
      </c>
    </row>
    <row r="209" spans="2:7" x14ac:dyDescent="0.25">
      <c r="B209" s="290" t="s">
        <v>772</v>
      </c>
      <c r="C209" s="270">
        <v>40522207</v>
      </c>
      <c r="D209" s="270">
        <v>40522207</v>
      </c>
      <c r="E209" s="270">
        <v>5710510.3200000003</v>
      </c>
      <c r="F209" s="270">
        <v>6000184.2300000014</v>
      </c>
      <c r="G209" s="270">
        <v>1825364.27</v>
      </c>
    </row>
    <row r="210" spans="2:7" x14ac:dyDescent="0.25">
      <c r="B210" s="291" t="s">
        <v>768</v>
      </c>
      <c r="C210" s="254">
        <v>40522207</v>
      </c>
      <c r="D210" s="254">
        <v>40522207</v>
      </c>
      <c r="E210" s="254">
        <v>5710510.3200000003</v>
      </c>
      <c r="F210" s="254">
        <v>6000184.2300000014</v>
      </c>
      <c r="G210" s="254">
        <v>1825364.27</v>
      </c>
    </row>
    <row r="211" spans="2:7" x14ac:dyDescent="0.25">
      <c r="B211" s="290" t="s">
        <v>773</v>
      </c>
      <c r="C211" s="270">
        <v>12810849964</v>
      </c>
      <c r="D211" s="270">
        <v>13543151554.000002</v>
      </c>
      <c r="E211" s="270">
        <v>462717440.23000002</v>
      </c>
      <c r="F211" s="270">
        <v>1644132588.5899999</v>
      </c>
      <c r="G211" s="270">
        <v>921086593.12000024</v>
      </c>
    </row>
    <row r="212" spans="2:7" x14ac:dyDescent="0.25">
      <c r="B212" s="291" t="s">
        <v>774</v>
      </c>
      <c r="C212" s="254">
        <v>11347215818</v>
      </c>
      <c r="D212" s="254">
        <v>11973085039.450003</v>
      </c>
      <c r="E212" s="254">
        <v>421716879.56999999</v>
      </c>
      <c r="F212" s="254">
        <v>1454297870.4299998</v>
      </c>
      <c r="G212" s="254">
        <v>820479616.15000021</v>
      </c>
    </row>
    <row r="213" spans="2:7" x14ac:dyDescent="0.25">
      <c r="B213" s="290" t="s">
        <v>775</v>
      </c>
      <c r="C213" s="270">
        <v>11347215818</v>
      </c>
      <c r="D213" s="270">
        <v>11973085039.450003</v>
      </c>
      <c r="E213" s="270">
        <v>421716879.56999999</v>
      </c>
      <c r="F213" s="270">
        <v>1454297870.4299998</v>
      </c>
      <c r="G213" s="270">
        <v>820479616.15000021</v>
      </c>
    </row>
    <row r="214" spans="2:7" x14ac:dyDescent="0.25">
      <c r="B214" s="291" t="s">
        <v>776</v>
      </c>
      <c r="C214" s="254">
        <v>1320019506</v>
      </c>
      <c r="D214" s="254">
        <v>1422772260.97</v>
      </c>
      <c r="E214" s="254">
        <v>33989511.060000002</v>
      </c>
      <c r="F214" s="254">
        <v>165575239.48999998</v>
      </c>
      <c r="G214" s="254">
        <v>90414045.870000005</v>
      </c>
    </row>
    <row r="215" spans="2:7" x14ac:dyDescent="0.25">
      <c r="B215" s="290" t="s">
        <v>777</v>
      </c>
      <c r="C215" s="270">
        <v>1320019506</v>
      </c>
      <c r="D215" s="270">
        <v>1422772260.97</v>
      </c>
      <c r="E215" s="270">
        <v>33989511.060000002</v>
      </c>
      <c r="F215" s="270">
        <v>165575239.48999998</v>
      </c>
      <c r="G215" s="270">
        <v>90414045.870000005</v>
      </c>
    </row>
    <row r="216" spans="2:7" x14ac:dyDescent="0.25">
      <c r="B216" s="291" t="s">
        <v>778</v>
      </c>
      <c r="C216" s="254">
        <v>143614640</v>
      </c>
      <c r="D216" s="254">
        <v>147294253.58000001</v>
      </c>
      <c r="E216" s="254">
        <v>7011049.5999999996</v>
      </c>
      <c r="F216" s="254">
        <v>24259478.669999998</v>
      </c>
      <c r="G216" s="254">
        <v>10192931.1</v>
      </c>
    </row>
    <row r="217" spans="2:7" x14ac:dyDescent="0.25">
      <c r="B217" s="291" t="s">
        <v>779</v>
      </c>
      <c r="C217" s="254">
        <v>143614640</v>
      </c>
      <c r="D217" s="254">
        <v>147294253.58000001</v>
      </c>
      <c r="E217" s="254">
        <v>7011049.5999999996</v>
      </c>
      <c r="F217" s="254">
        <v>24259478.669999998</v>
      </c>
      <c r="G217" s="254">
        <v>10192931.1</v>
      </c>
    </row>
    <row r="218" spans="2:7" x14ac:dyDescent="0.25">
      <c r="B218" s="291" t="s">
        <v>203</v>
      </c>
      <c r="C218" s="254">
        <v>13587977681</v>
      </c>
      <c r="D218" s="254">
        <v>13333718539</v>
      </c>
      <c r="E218" s="254">
        <v>1011471509.9299999</v>
      </c>
      <c r="F218" s="254">
        <v>1100099908.7899997</v>
      </c>
      <c r="G218" s="254">
        <v>828980054.94999993</v>
      </c>
    </row>
    <row r="219" spans="2:7" x14ac:dyDescent="0.25">
      <c r="B219" s="291" t="s">
        <v>780</v>
      </c>
      <c r="C219" s="254">
        <v>13587977681</v>
      </c>
      <c r="D219" s="254">
        <v>13333718539</v>
      </c>
      <c r="E219" s="254">
        <v>1011471509.9299999</v>
      </c>
      <c r="F219" s="254">
        <v>1100099908.7899997</v>
      </c>
      <c r="G219" s="254">
        <v>828980054.94999993</v>
      </c>
    </row>
    <row r="220" spans="2:7" x14ac:dyDescent="0.25">
      <c r="B220" s="291" t="s">
        <v>781</v>
      </c>
      <c r="C220" s="254">
        <v>11286899086</v>
      </c>
      <c r="D220" s="254">
        <v>11043397155</v>
      </c>
      <c r="E220" s="254">
        <v>1016457878.16</v>
      </c>
      <c r="F220" s="254">
        <v>961546071.8599999</v>
      </c>
      <c r="G220" s="254">
        <v>745222940.98999989</v>
      </c>
    </row>
    <row r="221" spans="2:7" x14ac:dyDescent="0.25">
      <c r="B221" s="291" t="s">
        <v>646</v>
      </c>
      <c r="C221" s="254">
        <v>2591849641</v>
      </c>
      <c r="D221" s="254">
        <v>2335165700.3400002</v>
      </c>
      <c r="E221" s="254">
        <v>156082448.35999995</v>
      </c>
      <c r="F221" s="254">
        <v>143464995.13</v>
      </c>
      <c r="G221" s="254">
        <v>132422825.86999997</v>
      </c>
    </row>
    <row r="222" spans="2:7" x14ac:dyDescent="0.25">
      <c r="B222" s="291" t="s">
        <v>638</v>
      </c>
      <c r="C222" s="254">
        <v>437729946</v>
      </c>
      <c r="D222" s="254">
        <v>437729946</v>
      </c>
      <c r="E222" s="254">
        <v>23750304.359999999</v>
      </c>
      <c r="F222" s="254">
        <v>23750304.359999999</v>
      </c>
      <c r="G222" s="254">
        <v>690927.88</v>
      </c>
    </row>
    <row r="223" spans="2:7" x14ac:dyDescent="0.25">
      <c r="B223" s="290" t="s">
        <v>782</v>
      </c>
      <c r="C223" s="270">
        <v>8257319499</v>
      </c>
      <c r="D223" s="270">
        <v>8270501508.6599998</v>
      </c>
      <c r="E223" s="270">
        <v>836625125.44000006</v>
      </c>
      <c r="F223" s="270">
        <v>794330772.36999989</v>
      </c>
      <c r="G223" s="270">
        <v>612109187.23999989</v>
      </c>
    </row>
    <row r="224" spans="2:7" x14ac:dyDescent="0.25">
      <c r="B224" s="291" t="s">
        <v>783</v>
      </c>
      <c r="C224" s="254">
        <v>2025735038</v>
      </c>
      <c r="D224" s="254">
        <v>2023139432</v>
      </c>
      <c r="E224" s="254">
        <v>-16591597.540000007</v>
      </c>
      <c r="F224" s="254">
        <v>105928790.84999999</v>
      </c>
      <c r="G224" s="254">
        <v>64811143.379999995</v>
      </c>
    </row>
    <row r="225" spans="2:8" x14ac:dyDescent="0.25">
      <c r="B225" s="290" t="s">
        <v>784</v>
      </c>
      <c r="C225" s="270">
        <v>2025735038</v>
      </c>
      <c r="D225" s="270">
        <v>2023139432</v>
      </c>
      <c r="E225" s="270">
        <v>-16591597.540000007</v>
      </c>
      <c r="F225" s="270">
        <v>105928790.84999999</v>
      </c>
      <c r="G225" s="270">
        <v>64811143.379999995</v>
      </c>
    </row>
    <row r="226" spans="2:8" x14ac:dyDescent="0.25">
      <c r="B226" s="291" t="s">
        <v>785</v>
      </c>
      <c r="C226" s="254">
        <v>177246110</v>
      </c>
      <c r="D226" s="254">
        <v>171537470</v>
      </c>
      <c r="E226" s="254">
        <v>9654798.7100000028</v>
      </c>
      <c r="F226" s="254">
        <v>22852380.73</v>
      </c>
      <c r="G226" s="254">
        <v>13570257.91</v>
      </c>
    </row>
    <row r="227" spans="2:8" x14ac:dyDescent="0.25">
      <c r="B227" s="291" t="s">
        <v>786</v>
      </c>
      <c r="C227" s="254">
        <v>177246110</v>
      </c>
      <c r="D227" s="254">
        <v>171537470</v>
      </c>
      <c r="E227" s="254">
        <v>9654798.7100000028</v>
      </c>
      <c r="F227" s="254">
        <v>22852380.73</v>
      </c>
      <c r="G227" s="254">
        <v>13570257.91</v>
      </c>
    </row>
    <row r="228" spans="2:8" x14ac:dyDescent="0.25">
      <c r="B228" s="290" t="s">
        <v>787</v>
      </c>
      <c r="C228" s="270">
        <v>53537459</v>
      </c>
      <c r="D228" s="270">
        <v>53537459</v>
      </c>
      <c r="E228" s="270">
        <v>-6732.7000000000116</v>
      </c>
      <c r="F228" s="270">
        <v>7027510.9999999991</v>
      </c>
      <c r="G228" s="270">
        <v>3761402.0999999996</v>
      </c>
    </row>
    <row r="229" spans="2:8" x14ac:dyDescent="0.25">
      <c r="B229" s="291" t="s">
        <v>788</v>
      </c>
      <c r="C229" s="254">
        <v>53537459</v>
      </c>
      <c r="D229" s="254">
        <v>53537459</v>
      </c>
      <c r="E229" s="254">
        <v>-6732.7000000000116</v>
      </c>
      <c r="F229" s="254">
        <v>7027510.9999999991</v>
      </c>
      <c r="G229" s="254">
        <v>3761402.0999999996</v>
      </c>
    </row>
    <row r="230" spans="2:8" x14ac:dyDescent="0.25">
      <c r="B230" s="291" t="s">
        <v>789</v>
      </c>
      <c r="C230" s="254">
        <v>44559988</v>
      </c>
      <c r="D230" s="254">
        <v>42107023</v>
      </c>
      <c r="E230" s="254">
        <v>1957163.2999999998</v>
      </c>
      <c r="F230" s="254">
        <v>2745154.35</v>
      </c>
      <c r="G230" s="254">
        <v>1614310.5700000003</v>
      </c>
    </row>
    <row r="231" spans="2:8" x14ac:dyDescent="0.25">
      <c r="B231" s="290" t="s">
        <v>782</v>
      </c>
      <c r="C231" s="270">
        <v>44559988</v>
      </c>
      <c r="D231" s="270">
        <v>42107023</v>
      </c>
      <c r="E231" s="270">
        <v>1957163.2999999998</v>
      </c>
      <c r="F231" s="270">
        <v>2745154.35</v>
      </c>
      <c r="G231" s="270">
        <v>1614310.5700000003</v>
      </c>
    </row>
    <row r="232" spans="2:8" x14ac:dyDescent="0.25">
      <c r="B232" s="291" t="s">
        <v>204</v>
      </c>
      <c r="C232" s="254">
        <v>23351049641</v>
      </c>
      <c r="D232" s="254">
        <v>23618786967.389999</v>
      </c>
      <c r="E232" s="254">
        <v>1767730725.8700001</v>
      </c>
      <c r="F232" s="254">
        <v>1923786688.3200002</v>
      </c>
      <c r="G232" s="254">
        <v>1673943714.3200002</v>
      </c>
    </row>
    <row r="233" spans="2:8" x14ac:dyDescent="0.25">
      <c r="B233" s="290" t="s">
        <v>790</v>
      </c>
      <c r="C233" s="270">
        <v>23351049641</v>
      </c>
      <c r="D233" s="270">
        <v>23618786967.389999</v>
      </c>
      <c r="E233" s="270">
        <v>1767730725.8700001</v>
      </c>
      <c r="F233" s="270">
        <v>1923786688.3200002</v>
      </c>
      <c r="G233" s="270">
        <v>1673943714.3200002</v>
      </c>
    </row>
    <row r="234" spans="2:8" x14ac:dyDescent="0.25">
      <c r="B234" s="291" t="s">
        <v>791</v>
      </c>
      <c r="C234" s="254">
        <v>17019125722</v>
      </c>
      <c r="D234" s="254">
        <v>18444634960.130001</v>
      </c>
      <c r="E234" s="254">
        <v>1494277635.2</v>
      </c>
      <c r="F234" s="254">
        <v>1441355016.7600002</v>
      </c>
      <c r="G234" s="254">
        <v>1330522036.5600002</v>
      </c>
    </row>
    <row r="235" spans="2:8" x14ac:dyDescent="0.25">
      <c r="B235" s="291" t="s">
        <v>646</v>
      </c>
      <c r="C235" s="254">
        <v>3496257442</v>
      </c>
      <c r="D235" s="254">
        <v>2997215227.1300001</v>
      </c>
      <c r="E235" s="254">
        <v>228324445.82000002</v>
      </c>
      <c r="F235" s="254">
        <v>175863335.05000001</v>
      </c>
      <c r="G235" s="254">
        <v>111799142.63000003</v>
      </c>
      <c r="H235" s="295"/>
    </row>
    <row r="236" spans="2:8" x14ac:dyDescent="0.25">
      <c r="B236" s="289" t="s">
        <v>638</v>
      </c>
      <c r="C236" s="254">
        <v>300000000</v>
      </c>
      <c r="D236" s="254">
        <v>309500000</v>
      </c>
      <c r="E236" s="254">
        <v>771339.87</v>
      </c>
      <c r="F236" s="254">
        <v>771339.87</v>
      </c>
      <c r="G236" s="254">
        <v>714167.87</v>
      </c>
      <c r="H236" s="296"/>
    </row>
    <row r="237" spans="2:8" x14ac:dyDescent="0.25">
      <c r="B237" s="290" t="s">
        <v>647</v>
      </c>
      <c r="C237" s="270">
        <v>13013588008</v>
      </c>
      <c r="D237" s="270">
        <v>14928288008</v>
      </c>
      <c r="E237" s="270">
        <v>1241320099.2100003</v>
      </c>
      <c r="F237" s="270">
        <v>1241320099.2100003</v>
      </c>
      <c r="G237" s="270">
        <v>1216083483.4300001</v>
      </c>
      <c r="H237" s="295"/>
    </row>
    <row r="238" spans="2:8" x14ac:dyDescent="0.25">
      <c r="B238" s="291" t="s">
        <v>792</v>
      </c>
      <c r="C238" s="254">
        <v>209280272</v>
      </c>
      <c r="D238" s="254">
        <v>209631725</v>
      </c>
      <c r="E238" s="254">
        <v>23861750.300000001</v>
      </c>
      <c r="F238" s="254">
        <v>23400242.629999999</v>
      </c>
      <c r="G238" s="254">
        <v>1925242.63</v>
      </c>
      <c r="H238" s="296"/>
    </row>
    <row r="239" spans="2:8" x14ac:dyDescent="0.25">
      <c r="B239" s="291" t="s">
        <v>793</v>
      </c>
      <c r="C239" s="254">
        <v>315600396</v>
      </c>
      <c r="D239" s="254">
        <v>330785396</v>
      </c>
      <c r="E239" s="254">
        <v>33276303.949999996</v>
      </c>
      <c r="F239" s="254">
        <v>38455105.859999999</v>
      </c>
      <c r="G239" s="254">
        <v>21330145.18</v>
      </c>
      <c r="H239" s="295"/>
    </row>
    <row r="240" spans="2:8" x14ac:dyDescent="0.25">
      <c r="B240" s="291" t="s">
        <v>794</v>
      </c>
      <c r="C240" s="254">
        <v>315600396</v>
      </c>
      <c r="D240" s="254">
        <v>330785396</v>
      </c>
      <c r="E240" s="254">
        <v>33276303.949999996</v>
      </c>
      <c r="F240" s="254">
        <v>38455105.859999999</v>
      </c>
      <c r="G240" s="254">
        <v>21330145.18</v>
      </c>
      <c r="H240" s="295"/>
    </row>
    <row r="241" spans="2:8" x14ac:dyDescent="0.25">
      <c r="B241" s="291" t="s">
        <v>795</v>
      </c>
      <c r="C241" s="254">
        <v>2457348209</v>
      </c>
      <c r="D241" s="254">
        <v>1172593494.9500003</v>
      </c>
      <c r="E241" s="254">
        <v>109522650.16</v>
      </c>
      <c r="F241" s="254">
        <v>112608231.48999999</v>
      </c>
      <c r="G241" s="254">
        <v>67716596.960000008</v>
      </c>
      <c r="H241" s="295"/>
    </row>
    <row r="242" spans="2:8" x14ac:dyDescent="0.25">
      <c r="B242" s="290" t="s">
        <v>796</v>
      </c>
      <c r="C242" s="270">
        <v>2457348209</v>
      </c>
      <c r="D242" s="270">
        <v>1172593494.9500003</v>
      </c>
      <c r="E242" s="270">
        <v>109522650.16</v>
      </c>
      <c r="F242" s="270">
        <v>112608231.48999999</v>
      </c>
      <c r="G242" s="270">
        <v>67716596.960000008</v>
      </c>
      <c r="H242" s="296"/>
    </row>
    <row r="243" spans="2:8" x14ac:dyDescent="0.25">
      <c r="B243" s="291" t="s">
        <v>797</v>
      </c>
      <c r="C243" s="254">
        <v>585577987</v>
      </c>
      <c r="D243" s="254">
        <v>609616261.25000012</v>
      </c>
      <c r="E243" s="254">
        <v>36550980.829999998</v>
      </c>
      <c r="F243" s="254">
        <v>58916187.950000003</v>
      </c>
      <c r="G243" s="254">
        <v>40701457.959999986</v>
      </c>
      <c r="H243" s="295"/>
    </row>
    <row r="244" spans="2:8" x14ac:dyDescent="0.25">
      <c r="B244" s="291" t="s">
        <v>798</v>
      </c>
      <c r="C244" s="254">
        <v>585577987</v>
      </c>
      <c r="D244" s="254">
        <v>609616261.25000012</v>
      </c>
      <c r="E244" s="254">
        <v>36550980.829999998</v>
      </c>
      <c r="F244" s="254">
        <v>58916187.950000003</v>
      </c>
      <c r="G244" s="254">
        <v>40701457.959999986</v>
      </c>
      <c r="H244" s="296"/>
    </row>
    <row r="245" spans="2:8" x14ac:dyDescent="0.25">
      <c r="B245" s="290" t="s">
        <v>799</v>
      </c>
      <c r="C245" s="270">
        <v>130210775</v>
      </c>
      <c r="D245" s="270">
        <v>144773474.62</v>
      </c>
      <c r="E245" s="270">
        <v>6609668.6100000003</v>
      </c>
      <c r="F245" s="270">
        <v>11935458.91</v>
      </c>
      <c r="G245" s="270">
        <v>7051422.0799999991</v>
      </c>
      <c r="H245" s="295"/>
    </row>
    <row r="246" spans="2:8" x14ac:dyDescent="0.25">
      <c r="B246" s="289" t="s">
        <v>800</v>
      </c>
      <c r="C246" s="254">
        <v>130210775</v>
      </c>
      <c r="D246" s="254">
        <v>144773474.62</v>
      </c>
      <c r="E246" s="254">
        <v>6609668.6100000003</v>
      </c>
      <c r="F246" s="254">
        <v>11935458.91</v>
      </c>
      <c r="G246" s="254">
        <v>7051422.0799999991</v>
      </c>
      <c r="H246" s="296"/>
    </row>
    <row r="247" spans="2:8" x14ac:dyDescent="0.25">
      <c r="B247" s="291" t="s">
        <v>801</v>
      </c>
      <c r="C247" s="254">
        <v>286290776</v>
      </c>
      <c r="D247" s="254">
        <v>302846726.30000001</v>
      </c>
      <c r="E247" s="254">
        <v>12169981.580000002</v>
      </c>
      <c r="F247" s="254">
        <v>15087825.629999997</v>
      </c>
      <c r="G247" s="254">
        <v>12667048.039999999</v>
      </c>
    </row>
    <row r="248" spans="2:8" x14ac:dyDescent="0.25">
      <c r="B248" s="290" t="s">
        <v>802</v>
      </c>
      <c r="C248" s="270">
        <v>286290776</v>
      </c>
      <c r="D248" s="270">
        <v>302846726.30000001</v>
      </c>
      <c r="E248" s="270">
        <v>12169981.580000002</v>
      </c>
      <c r="F248" s="270">
        <v>15087825.629999997</v>
      </c>
      <c r="G248" s="270">
        <v>12667048.039999999</v>
      </c>
    </row>
    <row r="249" spans="2:8" x14ac:dyDescent="0.25">
      <c r="B249" s="291" t="s">
        <v>803</v>
      </c>
      <c r="C249" s="254">
        <v>494722596</v>
      </c>
      <c r="D249" s="254">
        <v>493398466.52000004</v>
      </c>
      <c r="E249" s="254">
        <v>7638274.7699999996</v>
      </c>
      <c r="F249" s="254">
        <v>41178343.549999997</v>
      </c>
      <c r="G249" s="254">
        <v>38251393.119999997</v>
      </c>
    </row>
    <row r="250" spans="2:8" x14ac:dyDescent="0.25">
      <c r="B250" s="289" t="s">
        <v>804</v>
      </c>
      <c r="C250" s="254">
        <v>494722596</v>
      </c>
      <c r="D250" s="254">
        <v>493398466.52000004</v>
      </c>
      <c r="E250" s="254">
        <v>7638274.7699999996</v>
      </c>
      <c r="F250" s="254">
        <v>41178343.549999997</v>
      </c>
      <c r="G250" s="254">
        <v>38251393.119999997</v>
      </c>
    </row>
    <row r="251" spans="2:8" x14ac:dyDescent="0.25">
      <c r="B251" s="290" t="s">
        <v>805</v>
      </c>
      <c r="C251" s="270">
        <v>553271603</v>
      </c>
      <c r="D251" s="270">
        <v>555601305</v>
      </c>
      <c r="E251" s="270">
        <v>2202470.84</v>
      </c>
      <c r="F251" s="270">
        <v>61423920.710000001</v>
      </c>
      <c r="G251" s="270">
        <v>38380097.579999998</v>
      </c>
    </row>
    <row r="252" spans="2:8" x14ac:dyDescent="0.25">
      <c r="B252" s="291" t="s">
        <v>806</v>
      </c>
      <c r="C252" s="254">
        <v>553271603</v>
      </c>
      <c r="D252" s="254">
        <v>555601305</v>
      </c>
      <c r="E252" s="254">
        <v>2202470.84</v>
      </c>
      <c r="F252" s="254">
        <v>61423920.710000001</v>
      </c>
      <c r="G252" s="254">
        <v>38380097.579999998</v>
      </c>
    </row>
    <row r="253" spans="2:8" x14ac:dyDescent="0.25">
      <c r="B253" s="291" t="s">
        <v>807</v>
      </c>
      <c r="C253" s="254">
        <v>721592971</v>
      </c>
      <c r="D253" s="254">
        <v>781001471</v>
      </c>
      <c r="E253" s="254">
        <v>30597131.620000001</v>
      </c>
      <c r="F253" s="254">
        <v>69177386.760000005</v>
      </c>
      <c r="G253" s="254">
        <v>45889013.340000004</v>
      </c>
    </row>
    <row r="254" spans="2:8" x14ac:dyDescent="0.25">
      <c r="B254" s="291" t="s">
        <v>808</v>
      </c>
      <c r="C254" s="254">
        <v>721592971</v>
      </c>
      <c r="D254" s="254">
        <v>781001471</v>
      </c>
      <c r="E254" s="254">
        <v>30597131.620000001</v>
      </c>
      <c r="F254" s="254">
        <v>69177386.760000005</v>
      </c>
      <c r="G254" s="254">
        <v>45889013.340000004</v>
      </c>
    </row>
    <row r="255" spans="2:8" x14ac:dyDescent="0.25">
      <c r="B255" s="291" t="s">
        <v>809</v>
      </c>
      <c r="C255" s="254">
        <v>165461386</v>
      </c>
      <c r="D255" s="254">
        <v>158288235.62</v>
      </c>
      <c r="E255" s="254">
        <v>8861361.8599999994</v>
      </c>
      <c r="F255" s="254">
        <v>7630449.8699999992</v>
      </c>
      <c r="G255" s="254">
        <v>5458325.9799999995</v>
      </c>
    </row>
    <row r="256" spans="2:8" x14ac:dyDescent="0.25">
      <c r="B256" s="291" t="s">
        <v>810</v>
      </c>
      <c r="C256" s="254">
        <v>165461386</v>
      </c>
      <c r="D256" s="254">
        <v>158288235.62</v>
      </c>
      <c r="E256" s="254">
        <v>8861361.8599999994</v>
      </c>
      <c r="F256" s="254">
        <v>7630449.8699999992</v>
      </c>
      <c r="G256" s="254">
        <v>5458325.9799999995</v>
      </c>
    </row>
    <row r="257" spans="2:7" x14ac:dyDescent="0.25">
      <c r="B257" s="291" t="s">
        <v>811</v>
      </c>
      <c r="C257" s="254">
        <v>621847220</v>
      </c>
      <c r="D257" s="254">
        <v>625247176</v>
      </c>
      <c r="E257" s="254">
        <v>26024266.450000003</v>
      </c>
      <c r="F257" s="254">
        <v>66018760.829999991</v>
      </c>
      <c r="G257" s="254">
        <v>65976177.519999996</v>
      </c>
    </row>
    <row r="258" spans="2:7" x14ac:dyDescent="0.25">
      <c r="B258" s="291" t="s">
        <v>812</v>
      </c>
      <c r="C258" s="254">
        <v>621847220</v>
      </c>
      <c r="D258" s="254">
        <v>625247176</v>
      </c>
      <c r="E258" s="254">
        <v>26024266.450000003</v>
      </c>
      <c r="F258" s="254">
        <v>66018760.829999991</v>
      </c>
      <c r="G258" s="254">
        <v>65976177.519999996</v>
      </c>
    </row>
    <row r="259" spans="2:7" x14ac:dyDescent="0.25">
      <c r="B259" s="291" t="s">
        <v>205</v>
      </c>
      <c r="C259" s="254">
        <v>297041500000</v>
      </c>
      <c r="D259" s="254">
        <v>297087475270.34991</v>
      </c>
      <c r="E259" s="254">
        <v>21474768135.599998</v>
      </c>
      <c r="F259" s="254">
        <v>29921530846.789993</v>
      </c>
      <c r="G259" s="254">
        <v>27103396604.720001</v>
      </c>
    </row>
    <row r="260" spans="2:7" x14ac:dyDescent="0.25">
      <c r="B260" s="291" t="s">
        <v>813</v>
      </c>
      <c r="C260" s="254">
        <v>297041500000</v>
      </c>
      <c r="D260" s="254">
        <v>297087475270.34991</v>
      </c>
      <c r="E260" s="254">
        <v>21474768135.599998</v>
      </c>
      <c r="F260" s="254">
        <v>29921530846.789993</v>
      </c>
      <c r="G260" s="254">
        <v>27103396604.720001</v>
      </c>
    </row>
    <row r="261" spans="2:7" x14ac:dyDescent="0.25">
      <c r="B261" s="291" t="s">
        <v>814</v>
      </c>
      <c r="C261" s="254">
        <v>232828502416</v>
      </c>
      <c r="D261" s="254">
        <v>226525193840.30997</v>
      </c>
      <c r="E261" s="254">
        <v>17281431201.399998</v>
      </c>
      <c r="F261" s="254">
        <v>21485844538.019997</v>
      </c>
      <c r="G261" s="254">
        <v>22047176936.299999</v>
      </c>
    </row>
    <row r="262" spans="2:7" x14ac:dyDescent="0.25">
      <c r="B262" s="290" t="s">
        <v>646</v>
      </c>
      <c r="C262" s="270">
        <v>32802316088</v>
      </c>
      <c r="D262" s="270">
        <v>25110597824.289997</v>
      </c>
      <c r="E262" s="270">
        <v>1388819259.55</v>
      </c>
      <c r="F262" s="270">
        <v>1422842653.6600003</v>
      </c>
      <c r="G262" s="270">
        <v>1714901930.6299999</v>
      </c>
    </row>
    <row r="263" spans="2:7" x14ac:dyDescent="0.25">
      <c r="B263" s="291" t="s">
        <v>638</v>
      </c>
      <c r="C263" s="254">
        <v>2851354019</v>
      </c>
      <c r="D263" s="254">
        <v>2655871943.77</v>
      </c>
      <c r="E263" s="254">
        <v>181849897.21000001</v>
      </c>
      <c r="F263" s="254">
        <v>181849897.21000001</v>
      </c>
      <c r="G263" s="254">
        <v>131470987.71000001</v>
      </c>
    </row>
    <row r="264" spans="2:7" x14ac:dyDescent="0.25">
      <c r="B264" s="291" t="s">
        <v>647</v>
      </c>
      <c r="C264" s="254">
        <v>11182324484</v>
      </c>
      <c r="D264" s="254">
        <v>8470148214.7600002</v>
      </c>
      <c r="E264" s="254">
        <v>2500000000</v>
      </c>
      <c r="F264" s="254">
        <v>2500000000</v>
      </c>
      <c r="G264" s="254">
        <v>2500000000</v>
      </c>
    </row>
    <row r="265" spans="2:7" x14ac:dyDescent="0.25">
      <c r="B265" s="290" t="s">
        <v>815</v>
      </c>
      <c r="C265" s="270">
        <v>1900418385</v>
      </c>
      <c r="D265" s="270">
        <v>5604245004.6499996</v>
      </c>
      <c r="E265" s="270">
        <v>119196673.97</v>
      </c>
      <c r="F265" s="270">
        <v>1251318363.9300001</v>
      </c>
      <c r="G265" s="270">
        <v>1976716222.55</v>
      </c>
    </row>
    <row r="266" spans="2:7" x14ac:dyDescent="0.25">
      <c r="B266" s="291" t="s">
        <v>816</v>
      </c>
      <c r="C266" s="254">
        <v>27600664387</v>
      </c>
      <c r="D266" s="254">
        <v>17089233568.300001</v>
      </c>
      <c r="E266" s="254">
        <v>968417861.36000013</v>
      </c>
      <c r="F266" s="254">
        <v>1367028398.55</v>
      </c>
      <c r="G266" s="254">
        <v>1665019946.21</v>
      </c>
    </row>
    <row r="267" spans="2:7" x14ac:dyDescent="0.25">
      <c r="B267" s="289" t="s">
        <v>817</v>
      </c>
      <c r="C267" s="254">
        <v>98408139729</v>
      </c>
      <c r="D267" s="254">
        <v>105519883135.14</v>
      </c>
      <c r="E267" s="254">
        <v>7994442310.9899988</v>
      </c>
      <c r="F267" s="254">
        <v>9105718408.1300011</v>
      </c>
      <c r="G267" s="254">
        <v>8626199118.7099991</v>
      </c>
    </row>
    <row r="268" spans="2:7" x14ac:dyDescent="0.25">
      <c r="B268" s="290" t="s">
        <v>818</v>
      </c>
      <c r="C268" s="270">
        <v>40303479701</v>
      </c>
      <c r="D268" s="270">
        <v>43132602460.660004</v>
      </c>
      <c r="E268" s="270">
        <v>2925368032.0900002</v>
      </c>
      <c r="F268" s="270">
        <v>3955666944.8499994</v>
      </c>
      <c r="G268" s="270">
        <v>3656898792.7799997</v>
      </c>
    </row>
    <row r="269" spans="2:7" x14ac:dyDescent="0.25">
      <c r="B269" s="291" t="s">
        <v>819</v>
      </c>
      <c r="C269" s="254">
        <v>4016506359</v>
      </c>
      <c r="D269" s="254">
        <v>3970011509.9000006</v>
      </c>
      <c r="E269" s="254">
        <v>31338475.940000027</v>
      </c>
      <c r="F269" s="254">
        <v>227786932.78999999</v>
      </c>
      <c r="G269" s="254">
        <v>229698795.78000003</v>
      </c>
    </row>
    <row r="270" spans="2:7" x14ac:dyDescent="0.25">
      <c r="B270" s="291" t="s">
        <v>820</v>
      </c>
      <c r="C270" s="254">
        <v>10093619780</v>
      </c>
      <c r="D270" s="254">
        <v>11941358083.959999</v>
      </c>
      <c r="E270" s="254">
        <v>1197652961.95</v>
      </c>
      <c r="F270" s="254">
        <v>1021913116.6</v>
      </c>
      <c r="G270" s="254">
        <v>1051234698.42</v>
      </c>
    </row>
    <row r="271" spans="2:7" x14ac:dyDescent="0.25">
      <c r="B271" s="291" t="s">
        <v>821</v>
      </c>
      <c r="C271" s="254">
        <v>306947196</v>
      </c>
      <c r="D271" s="254">
        <v>225031033.85000002</v>
      </c>
      <c r="E271" s="254">
        <v>-480878608.77000004</v>
      </c>
      <c r="F271" s="254">
        <v>4264658.6399999997</v>
      </c>
      <c r="G271" s="254">
        <v>34546195.399999999</v>
      </c>
    </row>
    <row r="272" spans="2:7" x14ac:dyDescent="0.25">
      <c r="B272" s="291" t="s">
        <v>822</v>
      </c>
      <c r="C272" s="254">
        <v>1026839007</v>
      </c>
      <c r="D272" s="254">
        <v>1047435430.7699999</v>
      </c>
      <c r="E272" s="254">
        <v>89850798.439999998</v>
      </c>
      <c r="F272" s="254">
        <v>74116296.00999999</v>
      </c>
      <c r="G272" s="254">
        <v>78456650.340000004</v>
      </c>
    </row>
    <row r="273" spans="2:7" x14ac:dyDescent="0.25">
      <c r="B273" s="291" t="s">
        <v>823</v>
      </c>
      <c r="C273" s="254">
        <v>2335893281</v>
      </c>
      <c r="D273" s="254">
        <v>1758775630.26</v>
      </c>
      <c r="E273" s="254">
        <v>365373538.67000002</v>
      </c>
      <c r="F273" s="254">
        <v>373338867.65000004</v>
      </c>
      <c r="G273" s="254">
        <v>382033597.76999998</v>
      </c>
    </row>
    <row r="274" spans="2:7" x14ac:dyDescent="0.25">
      <c r="B274" s="291" t="s">
        <v>824</v>
      </c>
      <c r="C274" s="254">
        <v>2471721073</v>
      </c>
      <c r="D274" s="254">
        <v>3446045343.3899999</v>
      </c>
      <c r="E274" s="254">
        <v>174833179.73999998</v>
      </c>
      <c r="F274" s="254">
        <v>178416038.41999999</v>
      </c>
      <c r="G274" s="254">
        <v>68809046.029999986</v>
      </c>
    </row>
    <row r="275" spans="2:7" x14ac:dyDescent="0.25">
      <c r="B275" s="291" t="s">
        <v>825</v>
      </c>
      <c r="C275" s="254">
        <v>2471721073</v>
      </c>
      <c r="D275" s="254">
        <v>3446045343.3899999</v>
      </c>
      <c r="E275" s="254">
        <v>174833179.73999998</v>
      </c>
      <c r="F275" s="254">
        <v>178416038.41999999</v>
      </c>
      <c r="G275" s="254">
        <v>68809046.029999986</v>
      </c>
    </row>
    <row r="276" spans="2:7" x14ac:dyDescent="0.25">
      <c r="B276" s="291" t="s">
        <v>826</v>
      </c>
      <c r="C276" s="254">
        <v>830569217</v>
      </c>
      <c r="D276" s="254">
        <v>1700224806.6800001</v>
      </c>
      <c r="E276" s="254">
        <v>115962670.35999998</v>
      </c>
      <c r="F276" s="254">
        <v>139514182.32999998</v>
      </c>
      <c r="G276" s="254">
        <v>139677325.84999996</v>
      </c>
    </row>
    <row r="277" spans="2:7" x14ac:dyDescent="0.25">
      <c r="B277" s="290" t="s">
        <v>816</v>
      </c>
      <c r="C277" s="270">
        <v>830569217</v>
      </c>
      <c r="D277" s="270">
        <v>1700224806.6800001</v>
      </c>
      <c r="E277" s="270">
        <v>115962670.35999998</v>
      </c>
      <c r="F277" s="270">
        <v>139514182.32999998</v>
      </c>
      <c r="G277" s="270">
        <v>139677325.84999996</v>
      </c>
    </row>
    <row r="278" spans="2:7" x14ac:dyDescent="0.25">
      <c r="B278" s="291" t="s">
        <v>827</v>
      </c>
      <c r="C278" s="254">
        <v>21215522200</v>
      </c>
      <c r="D278" s="254">
        <v>22351091109.640003</v>
      </c>
      <c r="E278" s="254">
        <v>75943686.900000006</v>
      </c>
      <c r="F278" s="254">
        <v>3485435021.0999999</v>
      </c>
      <c r="G278" s="254">
        <v>1789576194.5200002</v>
      </c>
    </row>
    <row r="279" spans="2:7" x14ac:dyDescent="0.25">
      <c r="B279" s="291" t="s">
        <v>828</v>
      </c>
      <c r="C279" s="254">
        <v>21215522200</v>
      </c>
      <c r="D279" s="254">
        <v>22351091109.640003</v>
      </c>
      <c r="E279" s="254">
        <v>75943686.900000006</v>
      </c>
      <c r="F279" s="254">
        <v>3485435021.0999999</v>
      </c>
      <c r="G279" s="254">
        <v>1789576194.5200002</v>
      </c>
    </row>
    <row r="280" spans="2:7" x14ac:dyDescent="0.25">
      <c r="B280" s="291" t="s">
        <v>829</v>
      </c>
      <c r="C280" s="254">
        <v>280000000</v>
      </c>
      <c r="D280" s="254">
        <v>283270000</v>
      </c>
      <c r="E280" s="254">
        <v>25321618.239999995</v>
      </c>
      <c r="F280" s="254">
        <v>20657908.450000003</v>
      </c>
      <c r="G280" s="254">
        <v>16236209.330000002</v>
      </c>
    </row>
    <row r="281" spans="2:7" x14ac:dyDescent="0.25">
      <c r="B281" s="291" t="s">
        <v>816</v>
      </c>
      <c r="C281" s="254">
        <v>280000000</v>
      </c>
      <c r="D281" s="254">
        <v>283270000</v>
      </c>
      <c r="E281" s="254">
        <v>25321618.239999995</v>
      </c>
      <c r="F281" s="254">
        <v>20657908.450000003</v>
      </c>
      <c r="G281" s="254">
        <v>16236209.330000002</v>
      </c>
    </row>
    <row r="282" spans="2:7" x14ac:dyDescent="0.25">
      <c r="B282" s="291" t="s">
        <v>830</v>
      </c>
      <c r="C282" s="254">
        <v>3466956135</v>
      </c>
      <c r="D282" s="254">
        <v>4146956135</v>
      </c>
      <c r="E282" s="254">
        <v>390496235.15000004</v>
      </c>
      <c r="F282" s="254">
        <v>396870615.1400001</v>
      </c>
      <c r="G282" s="254">
        <v>453751585.76999998</v>
      </c>
    </row>
    <row r="283" spans="2:7" x14ac:dyDescent="0.25">
      <c r="B283" s="290" t="s">
        <v>821</v>
      </c>
      <c r="C283" s="270">
        <v>3466956135</v>
      </c>
      <c r="D283" s="270">
        <v>4146956135</v>
      </c>
      <c r="E283" s="270">
        <v>390496235.15000004</v>
      </c>
      <c r="F283" s="270">
        <v>396870615.1400001</v>
      </c>
      <c r="G283" s="270">
        <v>453751585.76999998</v>
      </c>
    </row>
    <row r="284" spans="2:7" x14ac:dyDescent="0.25">
      <c r="B284" s="291" t="s">
        <v>831</v>
      </c>
      <c r="C284" s="254">
        <v>2948228959</v>
      </c>
      <c r="D284" s="254">
        <v>2778228959</v>
      </c>
      <c r="E284" s="254">
        <v>236143339.08000001</v>
      </c>
      <c r="F284" s="254">
        <v>341475004.67000002</v>
      </c>
      <c r="G284" s="254">
        <v>250992732.68000001</v>
      </c>
    </row>
    <row r="285" spans="2:7" x14ac:dyDescent="0.25">
      <c r="B285" s="291" t="s">
        <v>821</v>
      </c>
      <c r="C285" s="254">
        <v>2948228959</v>
      </c>
      <c r="D285" s="254">
        <v>2778228959</v>
      </c>
      <c r="E285" s="254">
        <v>236143339.08000001</v>
      </c>
      <c r="F285" s="254">
        <v>341475004.67000002</v>
      </c>
      <c r="G285" s="254">
        <v>250992732.68000001</v>
      </c>
    </row>
    <row r="286" spans="2:7" x14ac:dyDescent="0.25">
      <c r="B286" s="287" t="s">
        <v>832</v>
      </c>
      <c r="C286" s="288">
        <v>33000000000</v>
      </c>
      <c r="D286" s="288">
        <v>35500000000</v>
      </c>
      <c r="E286" s="288">
        <v>3083190483.3499999</v>
      </c>
      <c r="F286" s="288">
        <v>3795530210.6399994</v>
      </c>
      <c r="G286" s="288">
        <v>2289790233.7799997</v>
      </c>
    </row>
    <row r="287" spans="2:7" x14ac:dyDescent="0.25">
      <c r="B287" s="289" t="s">
        <v>833</v>
      </c>
      <c r="C287" s="254">
        <v>33000000000</v>
      </c>
      <c r="D287" s="254">
        <v>35500000000</v>
      </c>
      <c r="E287" s="254">
        <v>3083190483.3499999</v>
      </c>
      <c r="F287" s="254">
        <v>3795530210.6399994</v>
      </c>
      <c r="G287" s="254">
        <v>2289790233.7799997</v>
      </c>
    </row>
    <row r="288" spans="2:7" x14ac:dyDescent="0.25">
      <c r="B288" s="290" t="s">
        <v>834</v>
      </c>
      <c r="C288" s="270">
        <v>0</v>
      </c>
      <c r="D288" s="270">
        <v>356465076.33000004</v>
      </c>
      <c r="E288" s="270">
        <v>91445721.379999995</v>
      </c>
      <c r="F288" s="270">
        <v>77787328.019999981</v>
      </c>
      <c r="G288" s="270">
        <v>47386340.459999993</v>
      </c>
    </row>
    <row r="289" spans="2:7" x14ac:dyDescent="0.25">
      <c r="B289" s="291" t="s">
        <v>822</v>
      </c>
      <c r="C289" s="254">
        <v>0</v>
      </c>
      <c r="D289" s="254">
        <v>356465076.33000004</v>
      </c>
      <c r="E289" s="254">
        <v>91445721.379999995</v>
      </c>
      <c r="F289" s="254">
        <v>77787328.019999981</v>
      </c>
      <c r="G289" s="254">
        <v>47386340.459999993</v>
      </c>
    </row>
    <row r="290" spans="2:7" x14ac:dyDescent="0.25">
      <c r="B290" s="291" t="s">
        <v>206</v>
      </c>
      <c r="C290" s="254">
        <v>146276983678</v>
      </c>
      <c r="D290" s="254">
        <v>153787748883.73996</v>
      </c>
      <c r="E290" s="254">
        <v>13529141058.83</v>
      </c>
      <c r="F290" s="254">
        <v>14780193509.01</v>
      </c>
      <c r="G290" s="254">
        <v>17047830446.24</v>
      </c>
    </row>
    <row r="291" spans="2:7" x14ac:dyDescent="0.25">
      <c r="B291" s="291" t="s">
        <v>835</v>
      </c>
      <c r="C291" s="254">
        <v>146276983678</v>
      </c>
      <c r="D291" s="254">
        <v>153787748883.73996</v>
      </c>
      <c r="E291" s="254">
        <v>13529141058.83</v>
      </c>
      <c r="F291" s="254">
        <v>14780193509.01</v>
      </c>
      <c r="G291" s="254">
        <v>17047830446.24</v>
      </c>
    </row>
    <row r="292" spans="2:7" x14ac:dyDescent="0.25">
      <c r="B292" s="290" t="s">
        <v>836</v>
      </c>
      <c r="C292" s="270">
        <v>129251551355</v>
      </c>
      <c r="D292" s="270">
        <v>136458529582.25999</v>
      </c>
      <c r="E292" s="270">
        <v>13140084801.809999</v>
      </c>
      <c r="F292" s="270">
        <v>13175116452.120001</v>
      </c>
      <c r="G292" s="270">
        <v>14144449166.51</v>
      </c>
    </row>
    <row r="293" spans="2:7" x14ac:dyDescent="0.25">
      <c r="B293" s="291" t="s">
        <v>646</v>
      </c>
      <c r="C293" s="254">
        <v>6995819685</v>
      </c>
      <c r="D293" s="254">
        <v>7137203926.04</v>
      </c>
      <c r="E293" s="254">
        <v>697375753.74000001</v>
      </c>
      <c r="F293" s="254">
        <v>726167055.78000009</v>
      </c>
      <c r="G293" s="254">
        <v>440856365.97000003</v>
      </c>
    </row>
    <row r="294" spans="2:7" x14ac:dyDescent="0.25">
      <c r="B294" s="291" t="s">
        <v>837</v>
      </c>
      <c r="C294" s="254">
        <v>425825237</v>
      </c>
      <c r="D294" s="254">
        <v>351045237</v>
      </c>
      <c r="E294" s="254">
        <v>24637014.710000001</v>
      </c>
      <c r="F294" s="254">
        <v>26160400.859999996</v>
      </c>
      <c r="G294" s="254">
        <v>27960859.490000006</v>
      </c>
    </row>
    <row r="295" spans="2:7" x14ac:dyDescent="0.25">
      <c r="B295" s="290" t="s">
        <v>838</v>
      </c>
      <c r="C295" s="270">
        <v>42910731</v>
      </c>
      <c r="D295" s="270">
        <v>319374518.32999998</v>
      </c>
      <c r="E295" s="270">
        <v>90330602.99000001</v>
      </c>
      <c r="F295" s="270">
        <v>88807579.74000001</v>
      </c>
      <c r="G295" s="270">
        <v>52417081.230000004</v>
      </c>
    </row>
    <row r="296" spans="2:7" x14ac:dyDescent="0.25">
      <c r="B296" s="291" t="s">
        <v>839</v>
      </c>
      <c r="C296" s="254">
        <v>1719536391</v>
      </c>
      <c r="D296" s="254">
        <v>3730510765.0899997</v>
      </c>
      <c r="E296" s="254">
        <v>109179435.36</v>
      </c>
      <c r="F296" s="254">
        <v>114684310.39</v>
      </c>
      <c r="G296" s="254">
        <v>166841311.73000002</v>
      </c>
    </row>
    <row r="297" spans="2:7" x14ac:dyDescent="0.25">
      <c r="B297" s="291" t="s">
        <v>677</v>
      </c>
      <c r="C297" s="254">
        <v>135536158</v>
      </c>
      <c r="D297" s="254">
        <v>135536158</v>
      </c>
      <c r="E297" s="254">
        <v>4728739.71</v>
      </c>
      <c r="F297" s="254">
        <v>4745849.71</v>
      </c>
      <c r="G297" s="254">
        <v>898331.66</v>
      </c>
    </row>
    <row r="298" spans="2:7" x14ac:dyDescent="0.25">
      <c r="B298" s="291" t="s">
        <v>840</v>
      </c>
      <c r="C298" s="254">
        <v>652590657</v>
      </c>
      <c r="D298" s="254">
        <v>862675174.79999995</v>
      </c>
      <c r="E298" s="254">
        <v>0</v>
      </c>
      <c r="F298" s="254">
        <v>0</v>
      </c>
      <c r="G298" s="254">
        <v>22060810</v>
      </c>
    </row>
    <row r="299" spans="2:7" x14ac:dyDescent="0.25">
      <c r="B299" s="290" t="s">
        <v>841</v>
      </c>
      <c r="C299" s="270">
        <v>26900000</v>
      </c>
      <c r="D299" s="270">
        <v>26900000</v>
      </c>
      <c r="E299" s="270">
        <v>0</v>
      </c>
      <c r="F299" s="270">
        <v>379311</v>
      </c>
      <c r="G299" s="270">
        <v>0</v>
      </c>
    </row>
    <row r="300" spans="2:7" x14ac:dyDescent="0.25">
      <c r="B300" s="291" t="s">
        <v>678</v>
      </c>
      <c r="C300" s="254">
        <v>25200000</v>
      </c>
      <c r="D300" s="254">
        <v>25200000</v>
      </c>
      <c r="E300" s="254">
        <v>593716.66</v>
      </c>
      <c r="F300" s="254">
        <v>932406</v>
      </c>
      <c r="G300" s="254">
        <v>448776</v>
      </c>
    </row>
    <row r="301" spans="2:7" x14ac:dyDescent="0.25">
      <c r="B301" s="290" t="s">
        <v>638</v>
      </c>
      <c r="C301" s="270">
        <v>1248861601</v>
      </c>
      <c r="D301" s="270">
        <v>1330860731</v>
      </c>
      <c r="E301" s="270">
        <v>96830485.180000007</v>
      </c>
      <c r="F301" s="270">
        <v>96830485.180000007</v>
      </c>
      <c r="G301" s="270">
        <v>99267570.200000003</v>
      </c>
    </row>
    <row r="302" spans="2:7" x14ac:dyDescent="0.25">
      <c r="B302" s="291" t="s">
        <v>647</v>
      </c>
      <c r="C302" s="254">
        <v>117978370895</v>
      </c>
      <c r="D302" s="254">
        <v>122539223072</v>
      </c>
      <c r="E302" s="254">
        <v>12116409053.459999</v>
      </c>
      <c r="F302" s="254">
        <v>12116409053.460001</v>
      </c>
      <c r="G302" s="254">
        <v>13333698060.230001</v>
      </c>
    </row>
    <row r="303" spans="2:7" x14ac:dyDescent="0.25">
      <c r="B303" s="287" t="s">
        <v>842</v>
      </c>
      <c r="C303" s="288">
        <v>615399033</v>
      </c>
      <c r="D303" s="288">
        <v>611259468</v>
      </c>
      <c r="E303" s="288">
        <v>36348689.780000001</v>
      </c>
      <c r="F303" s="288">
        <v>39996265.219999999</v>
      </c>
      <c r="G303" s="288">
        <v>16483523.890000001</v>
      </c>
    </row>
    <row r="304" spans="2:7" x14ac:dyDescent="0.25">
      <c r="B304" s="289" t="s">
        <v>840</v>
      </c>
      <c r="C304" s="254">
        <v>615399033</v>
      </c>
      <c r="D304" s="254">
        <v>611259468</v>
      </c>
      <c r="E304" s="254">
        <v>36348689.780000001</v>
      </c>
      <c r="F304" s="254">
        <v>39996265.219999999</v>
      </c>
      <c r="G304" s="254">
        <v>16483523.890000001</v>
      </c>
    </row>
    <row r="305" spans="2:7" x14ac:dyDescent="0.25">
      <c r="B305" s="290" t="s">
        <v>843</v>
      </c>
      <c r="C305" s="270">
        <v>15080529512</v>
      </c>
      <c r="D305" s="270">
        <v>15372709548.740002</v>
      </c>
      <c r="E305" s="270">
        <v>274061398.44</v>
      </c>
      <c r="F305" s="270">
        <v>1525852492.26</v>
      </c>
      <c r="G305" s="270">
        <v>2864044403.0299997</v>
      </c>
    </row>
    <row r="306" spans="2:7" x14ac:dyDescent="0.25">
      <c r="B306" s="291" t="s">
        <v>844</v>
      </c>
      <c r="C306" s="254">
        <v>7245915913</v>
      </c>
      <c r="D306" s="254">
        <v>7656102143.5200005</v>
      </c>
      <c r="E306" s="254">
        <v>273430098.44</v>
      </c>
      <c r="F306" s="254">
        <v>651472859.88999999</v>
      </c>
      <c r="G306" s="254">
        <v>598283657.00999999</v>
      </c>
    </row>
    <row r="307" spans="2:7" x14ac:dyDescent="0.25">
      <c r="B307" s="291" t="s">
        <v>838</v>
      </c>
      <c r="C307" s="254">
        <v>40000000</v>
      </c>
      <c r="D307" s="254">
        <v>85910574.859999999</v>
      </c>
      <c r="E307" s="254">
        <v>0</v>
      </c>
      <c r="F307" s="254">
        <v>1072275</v>
      </c>
      <c r="G307" s="254">
        <v>60522805</v>
      </c>
    </row>
    <row r="308" spans="2:7" x14ac:dyDescent="0.25">
      <c r="B308" s="291" t="s">
        <v>839</v>
      </c>
      <c r="C308" s="254">
        <v>7438147490</v>
      </c>
      <c r="D308" s="254">
        <v>7484315239.1599998</v>
      </c>
      <c r="E308" s="254">
        <v>631300</v>
      </c>
      <c r="F308" s="254">
        <v>871147085.16999996</v>
      </c>
      <c r="G308" s="254">
        <v>2205237941.02</v>
      </c>
    </row>
    <row r="309" spans="2:7" x14ac:dyDescent="0.25">
      <c r="B309" s="291" t="s">
        <v>840</v>
      </c>
      <c r="C309" s="254">
        <v>356466109</v>
      </c>
      <c r="D309" s="254">
        <v>146381591.19999999</v>
      </c>
      <c r="E309" s="254">
        <v>0</v>
      </c>
      <c r="F309" s="254">
        <v>2160272.2000000002</v>
      </c>
      <c r="G309" s="254">
        <v>0</v>
      </c>
    </row>
    <row r="310" spans="2:7" x14ac:dyDescent="0.25">
      <c r="B310" s="290" t="s">
        <v>845</v>
      </c>
      <c r="C310" s="270">
        <v>566728425</v>
      </c>
      <c r="D310" s="270">
        <v>582474931.74000001</v>
      </c>
      <c r="E310" s="270"/>
      <c r="F310" s="270"/>
      <c r="G310" s="270"/>
    </row>
    <row r="311" spans="2:7" x14ac:dyDescent="0.25">
      <c r="B311" s="291" t="s">
        <v>846</v>
      </c>
      <c r="C311" s="254">
        <v>566728425</v>
      </c>
      <c r="D311" s="254">
        <v>582474931.74000001</v>
      </c>
      <c r="E311" s="254"/>
      <c r="F311" s="254"/>
      <c r="G311" s="254"/>
    </row>
    <row r="312" spans="2:7" x14ac:dyDescent="0.25">
      <c r="B312" s="290" t="s">
        <v>847</v>
      </c>
      <c r="C312" s="270">
        <v>762775353</v>
      </c>
      <c r="D312" s="270">
        <v>762775353</v>
      </c>
      <c r="E312" s="270">
        <v>78646168.800000012</v>
      </c>
      <c r="F312" s="270">
        <v>39228299.410000004</v>
      </c>
      <c r="G312" s="270">
        <v>22853352.809999999</v>
      </c>
    </row>
    <row r="313" spans="2:7" x14ac:dyDescent="0.25">
      <c r="B313" s="291" t="s">
        <v>838</v>
      </c>
      <c r="C313" s="254">
        <v>762775353</v>
      </c>
      <c r="D313" s="254">
        <v>762775353</v>
      </c>
      <c r="E313" s="254">
        <v>78646168.800000012</v>
      </c>
      <c r="F313" s="254">
        <v>39228299.410000004</v>
      </c>
      <c r="G313" s="254">
        <v>22853352.809999999</v>
      </c>
    </row>
    <row r="314" spans="2:7" x14ac:dyDescent="0.25">
      <c r="B314" s="291" t="s">
        <v>207</v>
      </c>
      <c r="C314" s="254">
        <v>3827865389</v>
      </c>
      <c r="D314" s="254">
        <v>4592801124.7699995</v>
      </c>
      <c r="E314" s="254">
        <v>279985635.37</v>
      </c>
      <c r="F314" s="254">
        <v>262194874.63999996</v>
      </c>
      <c r="G314" s="254">
        <v>197342494.03999999</v>
      </c>
    </row>
    <row r="315" spans="2:7" x14ac:dyDescent="0.25">
      <c r="B315" s="290" t="s">
        <v>848</v>
      </c>
      <c r="C315" s="270">
        <v>3827865389</v>
      </c>
      <c r="D315" s="270">
        <v>4592801124.7699995</v>
      </c>
      <c r="E315" s="270">
        <v>279985635.37</v>
      </c>
      <c r="F315" s="270">
        <v>262194874.63999996</v>
      </c>
      <c r="G315" s="270">
        <v>197342494.03999999</v>
      </c>
    </row>
    <row r="316" spans="2:7" x14ac:dyDescent="0.25">
      <c r="B316" s="291" t="s">
        <v>849</v>
      </c>
      <c r="C316" s="254">
        <v>3672537739</v>
      </c>
      <c r="D316" s="254">
        <v>4394607980.9199991</v>
      </c>
      <c r="E316" s="254">
        <v>267846880.32999998</v>
      </c>
      <c r="F316" s="254">
        <v>245942902.16999996</v>
      </c>
      <c r="G316" s="254">
        <v>187026795.97</v>
      </c>
    </row>
    <row r="317" spans="2:7" x14ac:dyDescent="0.25">
      <c r="B317" s="291" t="s">
        <v>646</v>
      </c>
      <c r="C317" s="254">
        <v>1449525344</v>
      </c>
      <c r="D317" s="254">
        <v>1410963277.6499999</v>
      </c>
      <c r="E317" s="254">
        <v>149005627.49000001</v>
      </c>
      <c r="F317" s="254">
        <v>149245244.29999998</v>
      </c>
      <c r="G317" s="254">
        <v>84253548.170000002</v>
      </c>
    </row>
    <row r="318" spans="2:7" x14ac:dyDescent="0.25">
      <c r="B318" s="291" t="s">
        <v>638</v>
      </c>
      <c r="C318" s="254">
        <v>204693000</v>
      </c>
      <c r="D318" s="254">
        <v>395443000</v>
      </c>
      <c r="E318" s="254">
        <v>23019839.100000001</v>
      </c>
      <c r="F318" s="254">
        <v>23019839.100000001</v>
      </c>
      <c r="G318" s="254">
        <v>27745520.84</v>
      </c>
    </row>
    <row r="319" spans="2:7" x14ac:dyDescent="0.25">
      <c r="B319" s="291" t="s">
        <v>850</v>
      </c>
      <c r="C319" s="254">
        <v>416810380</v>
      </c>
      <c r="D319" s="254">
        <v>652549374.63000011</v>
      </c>
      <c r="E319" s="254">
        <v>49391129.079999983</v>
      </c>
      <c r="F319" s="254">
        <v>37138080.049999997</v>
      </c>
      <c r="G319" s="254">
        <v>51797492.350000001</v>
      </c>
    </row>
    <row r="320" spans="2:7" x14ac:dyDescent="0.25">
      <c r="B320" s="290" t="s">
        <v>851</v>
      </c>
      <c r="C320" s="270">
        <v>1268577784</v>
      </c>
      <c r="D320" s="270">
        <v>1581890030.6900001</v>
      </c>
      <c r="E320" s="270">
        <v>22481850.119999997</v>
      </c>
      <c r="F320" s="270">
        <v>22481850.119999997</v>
      </c>
      <c r="G320" s="270">
        <v>15180986</v>
      </c>
    </row>
    <row r="321" spans="2:8" x14ac:dyDescent="0.25">
      <c r="B321" s="291" t="s">
        <v>852</v>
      </c>
      <c r="C321" s="254">
        <v>74224216</v>
      </c>
      <c r="D321" s="254">
        <v>75447716</v>
      </c>
      <c r="E321" s="254">
        <v>10138442.409999998</v>
      </c>
      <c r="F321" s="254">
        <v>9768014.0099999998</v>
      </c>
      <c r="G321" s="254">
        <v>5101024.2000000011</v>
      </c>
    </row>
    <row r="322" spans="2:8" x14ac:dyDescent="0.25">
      <c r="B322" s="291" t="s">
        <v>853</v>
      </c>
      <c r="C322" s="254">
        <v>32011000</v>
      </c>
      <c r="D322" s="254">
        <v>29904177.370000001</v>
      </c>
      <c r="E322" s="254">
        <v>1357058.92</v>
      </c>
      <c r="F322" s="254">
        <v>1157073.9199999999</v>
      </c>
      <c r="G322" s="254">
        <v>799882.6</v>
      </c>
    </row>
    <row r="323" spans="2:8" x14ac:dyDescent="0.25">
      <c r="B323" s="290" t="s">
        <v>854</v>
      </c>
      <c r="C323" s="270">
        <v>226696015</v>
      </c>
      <c r="D323" s="270">
        <v>248410404.57999998</v>
      </c>
      <c r="E323" s="270">
        <v>12452933.209999999</v>
      </c>
      <c r="F323" s="270">
        <v>3132800.67</v>
      </c>
      <c r="G323" s="270">
        <v>2148341.81</v>
      </c>
    </row>
    <row r="324" spans="2:8" x14ac:dyDescent="0.25">
      <c r="B324" s="291" t="s">
        <v>855</v>
      </c>
      <c r="C324" s="254">
        <v>155327650</v>
      </c>
      <c r="D324" s="254">
        <v>155327650</v>
      </c>
      <c r="E324" s="254">
        <v>5111486.45</v>
      </c>
      <c r="F324" s="254">
        <v>11760016.27</v>
      </c>
      <c r="G324" s="254">
        <v>5973741.8699999992</v>
      </c>
    </row>
    <row r="325" spans="2:8" x14ac:dyDescent="0.25">
      <c r="B325" s="291" t="s">
        <v>854</v>
      </c>
      <c r="C325" s="254">
        <v>155327650</v>
      </c>
      <c r="D325" s="254">
        <v>155327650</v>
      </c>
      <c r="E325" s="254">
        <v>5111486.45</v>
      </c>
      <c r="F325" s="254">
        <v>11760016.27</v>
      </c>
      <c r="G325" s="254">
        <v>5973741.8699999992</v>
      </c>
    </row>
    <row r="326" spans="2:8" x14ac:dyDescent="0.25">
      <c r="B326" s="291" t="s">
        <v>856</v>
      </c>
      <c r="C326" s="254">
        <v>0</v>
      </c>
      <c r="D326" s="254">
        <v>42865493.850000001</v>
      </c>
      <c r="E326" s="254">
        <v>7027268.5899999999</v>
      </c>
      <c r="F326" s="254">
        <v>4491956.2</v>
      </c>
      <c r="G326" s="254">
        <v>4341956.2</v>
      </c>
    </row>
    <row r="327" spans="2:8" x14ac:dyDescent="0.25">
      <c r="B327" s="290" t="s">
        <v>857</v>
      </c>
      <c r="C327" s="270">
        <v>0</v>
      </c>
      <c r="D327" s="270">
        <v>42865493.850000001</v>
      </c>
      <c r="E327" s="270">
        <v>7027268.5899999999</v>
      </c>
      <c r="F327" s="270">
        <v>4491956.2</v>
      </c>
      <c r="G327" s="270">
        <v>4341956.2</v>
      </c>
    </row>
    <row r="328" spans="2:8" x14ac:dyDescent="0.25">
      <c r="B328" s="291" t="s">
        <v>208</v>
      </c>
      <c r="C328" s="254">
        <v>2838762408</v>
      </c>
      <c r="D328" s="254">
        <v>2894011414.6299992</v>
      </c>
      <c r="E328" s="254">
        <v>223941065.34999999</v>
      </c>
      <c r="F328" s="254">
        <v>223358676.69999999</v>
      </c>
      <c r="G328" s="254">
        <v>246744256.72000003</v>
      </c>
    </row>
    <row r="329" spans="2:8" x14ac:dyDescent="0.25">
      <c r="B329" s="291" t="s">
        <v>858</v>
      </c>
      <c r="C329" s="254">
        <v>2838762408</v>
      </c>
      <c r="D329" s="254">
        <v>2894011414.6299992</v>
      </c>
      <c r="E329" s="254">
        <v>223941065.34999999</v>
      </c>
      <c r="F329" s="254">
        <v>223358676.69999999</v>
      </c>
      <c r="G329" s="254">
        <v>246744256.72000003</v>
      </c>
    </row>
    <row r="330" spans="2:8" x14ac:dyDescent="0.25">
      <c r="B330" s="291" t="s">
        <v>859</v>
      </c>
      <c r="C330" s="254">
        <v>2838762408</v>
      </c>
      <c r="D330" s="254">
        <v>2894011414.6299992</v>
      </c>
      <c r="E330" s="254">
        <v>223941065.34999999</v>
      </c>
      <c r="F330" s="254">
        <v>223358676.69999999</v>
      </c>
      <c r="G330" s="254">
        <v>246744256.72000003</v>
      </c>
    </row>
    <row r="331" spans="2:8" x14ac:dyDescent="0.25">
      <c r="B331" s="291" t="s">
        <v>646</v>
      </c>
      <c r="C331" s="254">
        <v>726203978</v>
      </c>
      <c r="D331" s="254">
        <v>719697788.29999983</v>
      </c>
      <c r="E331" s="254">
        <v>83799058.229999989</v>
      </c>
      <c r="F331" s="254">
        <v>89182434.890000001</v>
      </c>
      <c r="G331" s="254">
        <v>32578569.18</v>
      </c>
    </row>
    <row r="332" spans="2:8" x14ac:dyDescent="0.25">
      <c r="B332" s="290" t="s">
        <v>638</v>
      </c>
      <c r="C332" s="270">
        <v>24745964</v>
      </c>
      <c r="D332" s="270">
        <v>41108964</v>
      </c>
      <c r="E332" s="270">
        <v>368937</v>
      </c>
      <c r="F332" s="270">
        <v>755970</v>
      </c>
      <c r="G332" s="270">
        <v>9387033</v>
      </c>
    </row>
    <row r="333" spans="2:8" x14ac:dyDescent="0.25">
      <c r="B333" s="291" t="s">
        <v>647</v>
      </c>
      <c r="C333" s="254">
        <v>973319911</v>
      </c>
      <c r="D333" s="254">
        <v>1213319911</v>
      </c>
      <c r="E333" s="254">
        <v>81109992.25</v>
      </c>
      <c r="F333" s="254">
        <v>81109992.25</v>
      </c>
      <c r="G333" s="254">
        <v>77723419.170000002</v>
      </c>
    </row>
    <row r="334" spans="2:8" x14ac:dyDescent="0.25">
      <c r="B334" s="290" t="s">
        <v>860</v>
      </c>
      <c r="C334" s="270">
        <v>385195385</v>
      </c>
      <c r="D334" s="270">
        <v>397523523.15999997</v>
      </c>
      <c r="E334" s="270">
        <v>29951494.580000006</v>
      </c>
      <c r="F334" s="270">
        <v>31637632.509999994</v>
      </c>
      <c r="G334" s="270">
        <v>30086597.359999999</v>
      </c>
    </row>
    <row r="335" spans="2:8" x14ac:dyDescent="0.25">
      <c r="B335" s="291" t="s">
        <v>861</v>
      </c>
      <c r="C335" s="254">
        <v>14862645</v>
      </c>
      <c r="D335" s="254">
        <v>12791417.179999998</v>
      </c>
      <c r="E335" s="254">
        <v>813236.25999999989</v>
      </c>
      <c r="F335" s="254">
        <v>797855.06</v>
      </c>
      <c r="G335" s="254">
        <v>797855.06</v>
      </c>
    </row>
    <row r="336" spans="2:8" x14ac:dyDescent="0.25">
      <c r="B336" s="290" t="s">
        <v>862</v>
      </c>
      <c r="C336" s="270">
        <v>714434525</v>
      </c>
      <c r="D336" s="270">
        <v>509569810.98999989</v>
      </c>
      <c r="E336" s="270">
        <v>27898347.029999997</v>
      </c>
      <c r="F336" s="270">
        <v>19874791.990000002</v>
      </c>
      <c r="G336" s="270">
        <v>96170782.950000003</v>
      </c>
      <c r="H336" s="296"/>
    </row>
    <row r="337" spans="2:8" x14ac:dyDescent="0.25">
      <c r="B337" s="291" t="s">
        <v>209</v>
      </c>
      <c r="C337" s="254">
        <v>18541650695</v>
      </c>
      <c r="D337" s="254">
        <v>21585536792.799999</v>
      </c>
      <c r="E337" s="254">
        <v>1926056157.2600002</v>
      </c>
      <c r="F337" s="254">
        <v>1918764237.9700003</v>
      </c>
      <c r="G337" s="254">
        <v>1722402214.9399998</v>
      </c>
      <c r="H337" s="296"/>
    </row>
    <row r="338" spans="2:8" x14ac:dyDescent="0.25">
      <c r="B338" s="291" t="s">
        <v>863</v>
      </c>
      <c r="C338" s="254">
        <v>18541650695</v>
      </c>
      <c r="D338" s="254">
        <v>21585536792.799999</v>
      </c>
      <c r="E338" s="254">
        <v>1926056157.2600002</v>
      </c>
      <c r="F338" s="254">
        <v>1918764237.9700003</v>
      </c>
      <c r="G338" s="254">
        <v>1722402214.9399998</v>
      </c>
      <c r="H338" s="296"/>
    </row>
    <row r="339" spans="2:8" x14ac:dyDescent="0.25">
      <c r="B339" s="291" t="s">
        <v>864</v>
      </c>
      <c r="C339" s="254">
        <v>17417799267</v>
      </c>
      <c r="D339" s="254">
        <v>20461029129</v>
      </c>
      <c r="E339" s="254">
        <v>1860770746.6600001</v>
      </c>
      <c r="F339" s="254">
        <v>1831068679.1100001</v>
      </c>
      <c r="G339" s="254">
        <v>1644951349.4899998</v>
      </c>
      <c r="H339" s="296"/>
    </row>
    <row r="340" spans="2:8" x14ac:dyDescent="0.25">
      <c r="B340" s="290" t="s">
        <v>646</v>
      </c>
      <c r="C340" s="270">
        <v>4596528412</v>
      </c>
      <c r="D340" s="270">
        <v>4604767240.1999998</v>
      </c>
      <c r="E340" s="270">
        <v>603220974.19000018</v>
      </c>
      <c r="F340" s="270">
        <v>600775867.29000008</v>
      </c>
      <c r="G340" s="270">
        <v>336951798.61999995</v>
      </c>
      <c r="H340" s="296"/>
    </row>
    <row r="341" spans="2:8" x14ac:dyDescent="0.25">
      <c r="B341" s="291" t="s">
        <v>638</v>
      </c>
      <c r="C341" s="254">
        <v>958842218</v>
      </c>
      <c r="D341" s="254">
        <v>1784327418</v>
      </c>
      <c r="E341" s="254">
        <v>132590489.91</v>
      </c>
      <c r="F341" s="254">
        <v>132590489.91</v>
      </c>
      <c r="G341" s="254">
        <v>532015.12</v>
      </c>
      <c r="H341" s="296"/>
    </row>
    <row r="342" spans="2:8" x14ac:dyDescent="0.25">
      <c r="B342" s="287" t="s">
        <v>647</v>
      </c>
      <c r="C342" s="288">
        <v>6094513057</v>
      </c>
      <c r="D342" s="288">
        <v>9308835415.0200005</v>
      </c>
      <c r="E342" s="288">
        <v>899875300.09000015</v>
      </c>
      <c r="F342" s="288">
        <v>899875300.09000015</v>
      </c>
      <c r="G342" s="288">
        <v>856669815.07999992</v>
      </c>
      <c r="H342" s="296"/>
    </row>
    <row r="343" spans="2:8" x14ac:dyDescent="0.25">
      <c r="B343" s="289" t="s">
        <v>865</v>
      </c>
      <c r="C343" s="254">
        <v>4600000</v>
      </c>
      <c r="D343" s="254">
        <v>21600000</v>
      </c>
      <c r="E343" s="254">
        <v>440142.08000000002</v>
      </c>
      <c r="F343" s="254">
        <v>162599.99</v>
      </c>
      <c r="G343" s="254">
        <v>0</v>
      </c>
    </row>
    <row r="344" spans="2:8" x14ac:dyDescent="0.25">
      <c r="B344" s="290" t="s">
        <v>866</v>
      </c>
      <c r="C344" s="270">
        <v>2374777511</v>
      </c>
      <c r="D344" s="270">
        <v>3784154505.7799997</v>
      </c>
      <c r="E344" s="270">
        <v>207346436.47</v>
      </c>
      <c r="F344" s="270">
        <v>175217609.95999995</v>
      </c>
      <c r="G344" s="270">
        <v>418648056.27000004</v>
      </c>
    </row>
    <row r="345" spans="2:8" x14ac:dyDescent="0.25">
      <c r="B345" s="291" t="s">
        <v>867</v>
      </c>
      <c r="C345" s="254">
        <v>223858069</v>
      </c>
      <c r="D345" s="254">
        <v>208547969</v>
      </c>
      <c r="E345" s="254">
        <v>9887748.0199999996</v>
      </c>
      <c r="F345" s="254">
        <v>6890863.46</v>
      </c>
      <c r="G345" s="254">
        <v>18098959.700000003</v>
      </c>
    </row>
    <row r="346" spans="2:8" x14ac:dyDescent="0.25">
      <c r="B346" s="291" t="s">
        <v>868</v>
      </c>
      <c r="C346" s="254">
        <v>3164680000</v>
      </c>
      <c r="D346" s="254">
        <v>748796581</v>
      </c>
      <c r="E346" s="254">
        <v>7409655.9000000004</v>
      </c>
      <c r="F346" s="254">
        <v>15555948.41</v>
      </c>
      <c r="G346" s="254">
        <v>14050704.699999999</v>
      </c>
    </row>
    <row r="347" spans="2:8" x14ac:dyDescent="0.25">
      <c r="B347" s="291" t="s">
        <v>869</v>
      </c>
      <c r="C347" s="254">
        <v>669691884</v>
      </c>
      <c r="D347" s="254">
        <v>755148119.79999995</v>
      </c>
      <c r="E347" s="254">
        <v>41920701.600000001</v>
      </c>
      <c r="F347" s="254">
        <v>53631414.890000001</v>
      </c>
      <c r="G347" s="254">
        <v>47883433.510000013</v>
      </c>
    </row>
    <row r="348" spans="2:8" x14ac:dyDescent="0.25">
      <c r="B348" s="291" t="s">
        <v>870</v>
      </c>
      <c r="C348" s="254">
        <v>590573786</v>
      </c>
      <c r="D348" s="254">
        <v>676030021.79999995</v>
      </c>
      <c r="E348" s="254">
        <v>41349765.600000001</v>
      </c>
      <c r="F348" s="254">
        <v>49735258.980000004</v>
      </c>
      <c r="G348" s="254">
        <v>46398479.830000013</v>
      </c>
    </row>
    <row r="349" spans="2:8" x14ac:dyDescent="0.25">
      <c r="B349" s="291" t="s">
        <v>871</v>
      </c>
      <c r="C349" s="254">
        <v>54500000</v>
      </c>
      <c r="D349" s="254">
        <v>54500000</v>
      </c>
      <c r="E349" s="254">
        <v>-22890</v>
      </c>
      <c r="F349" s="254">
        <v>2231639.7400000002</v>
      </c>
      <c r="G349" s="254">
        <v>486559.11</v>
      </c>
    </row>
    <row r="350" spans="2:8" x14ac:dyDescent="0.25">
      <c r="B350" s="291" t="s">
        <v>872</v>
      </c>
      <c r="C350" s="254">
        <v>24618098</v>
      </c>
      <c r="D350" s="254">
        <v>24618098</v>
      </c>
      <c r="E350" s="254">
        <v>593826</v>
      </c>
      <c r="F350" s="254">
        <v>1664516.1700000002</v>
      </c>
      <c r="G350" s="254">
        <v>998394.57000000007</v>
      </c>
    </row>
    <row r="351" spans="2:8" x14ac:dyDescent="0.25">
      <c r="B351" s="291" t="s">
        <v>873</v>
      </c>
      <c r="C351" s="254">
        <v>28022531</v>
      </c>
      <c r="D351" s="254">
        <v>26222531</v>
      </c>
      <c r="E351" s="254">
        <v>2298111.17</v>
      </c>
      <c r="F351" s="254">
        <v>2647891.3899999997</v>
      </c>
      <c r="G351" s="254">
        <v>1698702</v>
      </c>
    </row>
    <row r="352" spans="2:8" x14ac:dyDescent="0.25">
      <c r="B352" s="291" t="s">
        <v>646</v>
      </c>
      <c r="C352" s="254">
        <v>28022531</v>
      </c>
      <c r="D352" s="254">
        <v>26222531</v>
      </c>
      <c r="E352" s="254">
        <v>2298111.17</v>
      </c>
      <c r="F352" s="254">
        <v>2647891.3899999997</v>
      </c>
      <c r="G352" s="254">
        <v>1698702</v>
      </c>
    </row>
    <row r="353" spans="2:7" x14ac:dyDescent="0.25">
      <c r="B353" s="291" t="s">
        <v>874</v>
      </c>
      <c r="C353" s="254">
        <v>191121879</v>
      </c>
      <c r="D353" s="254">
        <v>186121879</v>
      </c>
      <c r="E353" s="254">
        <v>6612197.4000000013</v>
      </c>
      <c r="F353" s="254">
        <v>25063713.760000002</v>
      </c>
      <c r="G353" s="254">
        <v>21516191.119999997</v>
      </c>
    </row>
    <row r="354" spans="2:7" x14ac:dyDescent="0.25">
      <c r="B354" s="291" t="s">
        <v>875</v>
      </c>
      <c r="C354" s="254">
        <v>191121879</v>
      </c>
      <c r="D354" s="254">
        <v>186121879</v>
      </c>
      <c r="E354" s="254">
        <v>6612197.4000000013</v>
      </c>
      <c r="F354" s="254">
        <v>25063713.760000002</v>
      </c>
      <c r="G354" s="254">
        <v>21516191.119999997</v>
      </c>
    </row>
    <row r="355" spans="2:7" x14ac:dyDescent="0.25">
      <c r="B355" s="291" t="s">
        <v>876</v>
      </c>
      <c r="C355" s="254">
        <v>49015134</v>
      </c>
      <c r="D355" s="254">
        <v>49015134</v>
      </c>
      <c r="E355" s="254">
        <v>6629400.4299999997</v>
      </c>
      <c r="F355" s="254">
        <v>3589316.1100000003</v>
      </c>
      <c r="G355" s="254">
        <v>3589316.1100000003</v>
      </c>
    </row>
    <row r="356" spans="2:7" x14ac:dyDescent="0.25">
      <c r="B356" s="291" t="s">
        <v>646</v>
      </c>
      <c r="C356" s="254">
        <v>49015134</v>
      </c>
      <c r="D356" s="254">
        <v>49015134</v>
      </c>
      <c r="E356" s="254">
        <v>6629400.4299999997</v>
      </c>
      <c r="F356" s="254">
        <v>3589316.1100000003</v>
      </c>
      <c r="G356" s="254">
        <v>3589316.1100000003</v>
      </c>
    </row>
    <row r="357" spans="2:7" x14ac:dyDescent="0.25">
      <c r="B357" s="291" t="s">
        <v>877</v>
      </c>
      <c r="C357" s="254">
        <v>186000000</v>
      </c>
      <c r="D357" s="254">
        <v>108000000</v>
      </c>
      <c r="E357" s="254">
        <v>7825000</v>
      </c>
      <c r="F357" s="254">
        <v>2763222.71</v>
      </c>
      <c r="G357" s="254">
        <v>2763222.71</v>
      </c>
    </row>
    <row r="358" spans="2:7" x14ac:dyDescent="0.25">
      <c r="B358" s="291" t="s">
        <v>646</v>
      </c>
      <c r="C358" s="254">
        <v>186000000</v>
      </c>
      <c r="D358" s="254">
        <v>108000000</v>
      </c>
      <c r="E358" s="254">
        <v>7825000</v>
      </c>
      <c r="F358" s="254">
        <v>2763222.71</v>
      </c>
      <c r="G358" s="254">
        <v>2763222.71</v>
      </c>
    </row>
    <row r="359" spans="2:7" x14ac:dyDescent="0.25">
      <c r="B359" s="291" t="s">
        <v>878</v>
      </c>
      <c r="C359" s="254">
        <v>85145723816</v>
      </c>
      <c r="D359" s="254">
        <v>72681235480.999969</v>
      </c>
      <c r="E359" s="254">
        <v>5497807710.7699986</v>
      </c>
      <c r="F359" s="254">
        <v>5780602279.0899992</v>
      </c>
      <c r="G359" s="254">
        <v>5475171250.7700014</v>
      </c>
    </row>
    <row r="360" spans="2:7" x14ac:dyDescent="0.25">
      <c r="B360" s="291" t="s">
        <v>879</v>
      </c>
      <c r="C360" s="254">
        <v>85145723816</v>
      </c>
      <c r="D360" s="254">
        <v>72681235480.999969</v>
      </c>
      <c r="E360" s="254">
        <v>5497807710.7699986</v>
      </c>
      <c r="F360" s="254">
        <v>5780602279.0899992</v>
      </c>
      <c r="G360" s="254">
        <v>5475171250.7700014</v>
      </c>
    </row>
    <row r="361" spans="2:7" x14ac:dyDescent="0.25">
      <c r="B361" s="291" t="s">
        <v>880</v>
      </c>
      <c r="C361" s="254">
        <v>66126298418</v>
      </c>
      <c r="D361" s="254">
        <v>54145313026.020012</v>
      </c>
      <c r="E361" s="254">
        <v>3561340036.0699992</v>
      </c>
      <c r="F361" s="254">
        <v>3640865201.6000004</v>
      </c>
      <c r="G361" s="254">
        <v>3412150099.0500002</v>
      </c>
    </row>
    <row r="362" spans="2:7" x14ac:dyDescent="0.25">
      <c r="B362" s="291" t="s">
        <v>646</v>
      </c>
      <c r="C362" s="254">
        <v>3536222965</v>
      </c>
      <c r="D362" s="254">
        <v>3829856797.4499998</v>
      </c>
      <c r="E362" s="254">
        <v>64558824.61999999</v>
      </c>
      <c r="F362" s="254">
        <v>409188039.69999981</v>
      </c>
      <c r="G362" s="254">
        <v>501572636.87</v>
      </c>
    </row>
    <row r="363" spans="2:7" x14ac:dyDescent="0.25">
      <c r="B363" s="291" t="s">
        <v>638</v>
      </c>
      <c r="C363" s="254">
        <v>1766206</v>
      </c>
      <c r="D363" s="254">
        <v>63679218.569999993</v>
      </c>
      <c r="E363" s="254">
        <v>1871724</v>
      </c>
      <c r="F363" s="254">
        <v>1871724</v>
      </c>
      <c r="G363" s="254">
        <v>235862</v>
      </c>
    </row>
    <row r="364" spans="2:7" x14ac:dyDescent="0.25">
      <c r="B364" s="291" t="s">
        <v>647</v>
      </c>
      <c r="C364" s="254">
        <v>5372376604</v>
      </c>
      <c r="D364" s="254">
        <v>7337796260</v>
      </c>
      <c r="E364" s="254">
        <v>495856014.31999999</v>
      </c>
      <c r="F364" s="254">
        <v>495856014.31999999</v>
      </c>
      <c r="G364" s="254">
        <v>452742814.63000005</v>
      </c>
    </row>
    <row r="365" spans="2:7" x14ac:dyDescent="0.25">
      <c r="B365" s="291" t="s">
        <v>881</v>
      </c>
      <c r="C365" s="254">
        <v>23585944700</v>
      </c>
      <c r="D365" s="254">
        <v>4677498910.0500011</v>
      </c>
      <c r="E365" s="254">
        <v>228082478.98999998</v>
      </c>
      <c r="F365" s="254">
        <v>204536460.65000004</v>
      </c>
      <c r="G365" s="254">
        <v>138066894.41999999</v>
      </c>
    </row>
    <row r="366" spans="2:7" x14ac:dyDescent="0.25">
      <c r="B366" s="291" t="s">
        <v>882</v>
      </c>
      <c r="C366" s="254">
        <v>23736284758</v>
      </c>
      <c r="D366" s="254">
        <v>18555172378.979996</v>
      </c>
      <c r="E366" s="254">
        <v>2043439509.78</v>
      </c>
      <c r="F366" s="254">
        <v>1778902406.9100001</v>
      </c>
      <c r="G366" s="254">
        <v>1277333309.6000001</v>
      </c>
    </row>
    <row r="367" spans="2:7" x14ac:dyDescent="0.25">
      <c r="B367" s="291" t="s">
        <v>883</v>
      </c>
      <c r="C367" s="254">
        <v>875120764</v>
      </c>
      <c r="D367" s="254">
        <v>7287480260.9200001</v>
      </c>
      <c r="E367" s="254">
        <v>119226076.94</v>
      </c>
      <c r="F367" s="254">
        <v>81866024.939999998</v>
      </c>
      <c r="G367" s="254">
        <v>332646028.50999999</v>
      </c>
    </row>
    <row r="368" spans="2:7" x14ac:dyDescent="0.25">
      <c r="B368" s="291" t="s">
        <v>884</v>
      </c>
      <c r="C368" s="254">
        <v>1316516397</v>
      </c>
      <c r="D368" s="254">
        <v>4136106230.1400003</v>
      </c>
      <c r="E368" s="254">
        <v>350453521.48000002</v>
      </c>
      <c r="F368" s="254">
        <v>350453521.48000002</v>
      </c>
      <c r="G368" s="254">
        <v>266077133.96000001</v>
      </c>
    </row>
    <row r="369" spans="2:7" x14ac:dyDescent="0.25">
      <c r="B369" s="291" t="s">
        <v>885</v>
      </c>
      <c r="C369" s="254">
        <v>3347482870</v>
      </c>
      <c r="D369" s="254">
        <v>2265929722.0099998</v>
      </c>
      <c r="E369" s="254">
        <v>151691295.49000001</v>
      </c>
      <c r="F369" s="254">
        <v>151691295.49000001</v>
      </c>
      <c r="G369" s="254">
        <v>260551333.66</v>
      </c>
    </row>
    <row r="370" spans="2:7" x14ac:dyDescent="0.25">
      <c r="B370" s="291" t="s">
        <v>886</v>
      </c>
      <c r="C370" s="254">
        <v>761102433</v>
      </c>
      <c r="D370" s="254">
        <v>148119015.61000001</v>
      </c>
      <c r="E370" s="254">
        <v>0</v>
      </c>
      <c r="F370" s="254">
        <v>0</v>
      </c>
      <c r="G370" s="254">
        <v>0</v>
      </c>
    </row>
    <row r="371" spans="2:7" x14ac:dyDescent="0.25">
      <c r="B371" s="291" t="s">
        <v>887</v>
      </c>
      <c r="C371" s="254">
        <v>739351789</v>
      </c>
      <c r="D371" s="254">
        <v>2486483170.0700002</v>
      </c>
      <c r="E371" s="254">
        <v>49920978.850000009</v>
      </c>
      <c r="F371" s="254">
        <v>46460575.880000003</v>
      </c>
      <c r="G371" s="254">
        <v>60081206.849999994</v>
      </c>
    </row>
    <row r="372" spans="2:7" x14ac:dyDescent="0.25">
      <c r="B372" s="291" t="s">
        <v>888</v>
      </c>
      <c r="C372" s="254">
        <v>1890528932</v>
      </c>
      <c r="D372" s="254">
        <v>2372758062.2200003</v>
      </c>
      <c r="E372" s="254">
        <v>52839611.600000001</v>
      </c>
      <c r="F372" s="254">
        <v>46053516.600000001</v>
      </c>
      <c r="G372" s="254">
        <v>48857256.920000002</v>
      </c>
    </row>
    <row r="373" spans="2:7" x14ac:dyDescent="0.25">
      <c r="B373" s="291" t="s">
        <v>889</v>
      </c>
      <c r="C373" s="254">
        <v>963600000</v>
      </c>
      <c r="D373" s="254">
        <v>984433000</v>
      </c>
      <c r="E373" s="254">
        <v>3400000</v>
      </c>
      <c r="F373" s="254">
        <v>73985621.629999995</v>
      </c>
      <c r="G373" s="254">
        <v>73985621.629999995</v>
      </c>
    </row>
    <row r="374" spans="2:7" x14ac:dyDescent="0.25">
      <c r="B374" s="291" t="s">
        <v>890</v>
      </c>
      <c r="C374" s="254">
        <v>392135778</v>
      </c>
      <c r="D374" s="254">
        <v>396235778</v>
      </c>
      <c r="E374" s="254">
        <v>1198354.8699999999</v>
      </c>
      <c r="F374" s="254">
        <v>39775354.429999992</v>
      </c>
      <c r="G374" s="254">
        <v>28192129.359999996</v>
      </c>
    </row>
    <row r="375" spans="2:7" x14ac:dyDescent="0.25">
      <c r="B375" s="291" t="s">
        <v>891</v>
      </c>
      <c r="C375" s="254">
        <v>392135778</v>
      </c>
      <c r="D375" s="254">
        <v>396235778</v>
      </c>
      <c r="E375" s="254">
        <v>1198354.8699999999</v>
      </c>
      <c r="F375" s="254">
        <v>39775354.429999992</v>
      </c>
      <c r="G375" s="254">
        <v>28192129.359999996</v>
      </c>
    </row>
    <row r="376" spans="2:7" x14ac:dyDescent="0.25">
      <c r="B376" s="291" t="s">
        <v>892</v>
      </c>
      <c r="C376" s="254">
        <v>17608637249</v>
      </c>
      <c r="D376" s="254">
        <v>16727195819</v>
      </c>
      <c r="E376" s="254">
        <v>1856979792.6199999</v>
      </c>
      <c r="F376" s="254">
        <v>2024350680.3299999</v>
      </c>
      <c r="G376" s="254">
        <v>1972957940.2200005</v>
      </c>
    </row>
    <row r="377" spans="2:7" x14ac:dyDescent="0.25">
      <c r="B377" s="291" t="s">
        <v>893</v>
      </c>
      <c r="C377" s="254">
        <v>17608637249</v>
      </c>
      <c r="D377" s="254">
        <v>16727195819</v>
      </c>
      <c r="E377" s="254">
        <v>1856979792.6199999</v>
      </c>
      <c r="F377" s="254">
        <v>2024350680.3299999</v>
      </c>
      <c r="G377" s="254">
        <v>1972957940.2200005</v>
      </c>
    </row>
    <row r="378" spans="2:7" x14ac:dyDescent="0.25">
      <c r="B378" s="290" t="s">
        <v>894</v>
      </c>
      <c r="C378" s="270">
        <v>177195695</v>
      </c>
      <c r="D378" s="270">
        <v>327632732.98000002</v>
      </c>
      <c r="E378" s="270">
        <v>31742095.809999995</v>
      </c>
      <c r="F378" s="270">
        <v>30133077.350000001</v>
      </c>
      <c r="G378" s="270">
        <v>25855343.599999998</v>
      </c>
    </row>
    <row r="379" spans="2:7" x14ac:dyDescent="0.25">
      <c r="B379" s="291" t="s">
        <v>887</v>
      </c>
      <c r="C379" s="254">
        <v>177195695</v>
      </c>
      <c r="D379" s="254">
        <v>327632732.98000002</v>
      </c>
      <c r="E379" s="254">
        <v>31742095.809999995</v>
      </c>
      <c r="F379" s="254">
        <v>30133077.350000001</v>
      </c>
      <c r="G379" s="254">
        <v>25855343.599999998</v>
      </c>
    </row>
    <row r="380" spans="2:7" x14ac:dyDescent="0.25">
      <c r="B380" s="291" t="s">
        <v>895</v>
      </c>
      <c r="C380" s="254">
        <v>245998207</v>
      </c>
      <c r="D380" s="254">
        <v>265998207</v>
      </c>
      <c r="E380" s="254">
        <v>31842976.659999996</v>
      </c>
      <c r="F380" s="254">
        <v>27564990.480000004</v>
      </c>
      <c r="G380" s="254">
        <v>17380195.48</v>
      </c>
    </row>
    <row r="381" spans="2:7" x14ac:dyDescent="0.25">
      <c r="B381" s="290" t="s">
        <v>896</v>
      </c>
      <c r="C381" s="270">
        <v>245998207</v>
      </c>
      <c r="D381" s="270">
        <v>265998207</v>
      </c>
      <c r="E381" s="270">
        <v>31842976.659999996</v>
      </c>
      <c r="F381" s="270">
        <v>27564990.480000004</v>
      </c>
      <c r="G381" s="270">
        <v>17380195.48</v>
      </c>
    </row>
    <row r="382" spans="2:7" x14ac:dyDescent="0.25">
      <c r="B382" s="291" t="s">
        <v>897</v>
      </c>
      <c r="C382" s="254">
        <v>81082204</v>
      </c>
      <c r="D382" s="254">
        <v>81082204</v>
      </c>
      <c r="E382" s="254">
        <v>1596243.1599999997</v>
      </c>
      <c r="F382" s="254">
        <v>4804763.3199999994</v>
      </c>
      <c r="G382" s="254">
        <v>4134000.1</v>
      </c>
    </row>
    <row r="383" spans="2:7" x14ac:dyDescent="0.25">
      <c r="B383" s="291" t="s">
        <v>898</v>
      </c>
      <c r="C383" s="254">
        <v>81082204</v>
      </c>
      <c r="D383" s="254">
        <v>81082204</v>
      </c>
      <c r="E383" s="254">
        <v>1596243.1599999997</v>
      </c>
      <c r="F383" s="254">
        <v>4804763.3199999994</v>
      </c>
      <c r="G383" s="254">
        <v>4134000.1</v>
      </c>
    </row>
    <row r="384" spans="2:7" x14ac:dyDescent="0.25">
      <c r="B384" s="291" t="s">
        <v>899</v>
      </c>
      <c r="C384" s="254">
        <v>514376265</v>
      </c>
      <c r="D384" s="254">
        <v>737777714</v>
      </c>
      <c r="E384" s="254">
        <v>13108211.58</v>
      </c>
      <c r="F384" s="254">
        <v>13108211.58</v>
      </c>
      <c r="G384" s="254">
        <v>14501542.959999999</v>
      </c>
    </row>
    <row r="385" spans="2:7" x14ac:dyDescent="0.25">
      <c r="B385" s="290" t="s">
        <v>900</v>
      </c>
      <c r="C385" s="270">
        <v>514376265</v>
      </c>
      <c r="D385" s="270">
        <v>737777714</v>
      </c>
      <c r="E385" s="270">
        <v>13108211.58</v>
      </c>
      <c r="F385" s="270">
        <v>13108211.58</v>
      </c>
      <c r="G385" s="270">
        <v>14501542.959999999</v>
      </c>
    </row>
    <row r="386" spans="2:7" x14ac:dyDescent="0.25">
      <c r="B386" s="291" t="s">
        <v>211</v>
      </c>
      <c r="C386" s="254">
        <v>22483984637</v>
      </c>
      <c r="D386" s="254">
        <v>29515277111.66</v>
      </c>
      <c r="E386" s="254">
        <v>1994481655.23</v>
      </c>
      <c r="F386" s="254">
        <v>2047988577.9699998</v>
      </c>
      <c r="G386" s="254">
        <v>1514638100.1899996</v>
      </c>
    </row>
    <row r="387" spans="2:7" x14ac:dyDescent="0.25">
      <c r="B387" s="291" t="s">
        <v>901</v>
      </c>
      <c r="C387" s="254">
        <v>22483984637</v>
      </c>
      <c r="D387" s="254">
        <v>29515277111.66</v>
      </c>
      <c r="E387" s="254">
        <v>1994481655.23</v>
      </c>
      <c r="F387" s="254">
        <v>2047988577.9699998</v>
      </c>
      <c r="G387" s="254">
        <v>1514638100.1899996</v>
      </c>
    </row>
    <row r="388" spans="2:7" x14ac:dyDescent="0.25">
      <c r="B388" s="290" t="s">
        <v>902</v>
      </c>
      <c r="C388" s="270">
        <v>21932536118</v>
      </c>
      <c r="D388" s="270">
        <v>28958186832.5</v>
      </c>
      <c r="E388" s="270">
        <v>1952050565.8400002</v>
      </c>
      <c r="F388" s="270">
        <v>1983495251.3199999</v>
      </c>
      <c r="G388" s="270">
        <v>1468359800.5</v>
      </c>
    </row>
    <row r="389" spans="2:7" x14ac:dyDescent="0.25">
      <c r="B389" s="291" t="s">
        <v>646</v>
      </c>
      <c r="C389" s="254">
        <v>3408415604</v>
      </c>
      <c r="D389" s="254">
        <v>2987503730.2199998</v>
      </c>
      <c r="E389" s="254">
        <v>189974176.46000001</v>
      </c>
      <c r="F389" s="254">
        <v>221371844.87999997</v>
      </c>
      <c r="G389" s="254">
        <v>178118073.80999994</v>
      </c>
    </row>
    <row r="390" spans="2:7" x14ac:dyDescent="0.25">
      <c r="B390" s="291" t="s">
        <v>638</v>
      </c>
      <c r="C390" s="254">
        <v>13938238578</v>
      </c>
      <c r="D390" s="254">
        <v>21297193578</v>
      </c>
      <c r="E390" s="254">
        <v>1389912648.5600002</v>
      </c>
      <c r="F390" s="254">
        <v>1371843683.1100001</v>
      </c>
      <c r="G390" s="254">
        <v>1030731680.3199999</v>
      </c>
    </row>
    <row r="391" spans="2:7" x14ac:dyDescent="0.25">
      <c r="B391" s="290" t="s">
        <v>647</v>
      </c>
      <c r="C391" s="270">
        <v>2353328873</v>
      </c>
      <c r="D391" s="270">
        <v>2395426873</v>
      </c>
      <c r="E391" s="270">
        <v>245491260.33000001</v>
      </c>
      <c r="F391" s="270">
        <v>245491260.33000001</v>
      </c>
      <c r="G391" s="270">
        <v>170063662.86000001</v>
      </c>
    </row>
    <row r="392" spans="2:7" x14ac:dyDescent="0.25">
      <c r="B392" s="291" t="s">
        <v>903</v>
      </c>
      <c r="C392" s="254">
        <v>137407056</v>
      </c>
      <c r="D392" s="254">
        <v>130346768.25</v>
      </c>
      <c r="E392" s="254">
        <v>12729497.939999999</v>
      </c>
      <c r="F392" s="254">
        <v>12578830.859999998</v>
      </c>
      <c r="G392" s="254">
        <v>7391251.4100000001</v>
      </c>
    </row>
    <row r="393" spans="2:7" x14ac:dyDescent="0.25">
      <c r="B393" s="291" t="s">
        <v>904</v>
      </c>
      <c r="C393" s="254">
        <v>1822299182</v>
      </c>
      <c r="D393" s="254">
        <v>1863400995.1900001</v>
      </c>
      <c r="E393" s="254">
        <v>93565141.310000002</v>
      </c>
      <c r="F393" s="254">
        <v>111926446.91</v>
      </c>
      <c r="G393" s="254">
        <v>71736329.089999974</v>
      </c>
    </row>
    <row r="394" spans="2:7" x14ac:dyDescent="0.25">
      <c r="B394" s="291" t="s">
        <v>905</v>
      </c>
      <c r="C394" s="254">
        <v>225422087</v>
      </c>
      <c r="D394" s="254">
        <v>246051167.06</v>
      </c>
      <c r="E394" s="254">
        <v>17561939.159999996</v>
      </c>
      <c r="F394" s="254">
        <v>17467283.149999999</v>
      </c>
      <c r="G394" s="254">
        <v>8822900.9300000016</v>
      </c>
    </row>
    <row r="395" spans="2:7" x14ac:dyDescent="0.25">
      <c r="B395" s="291" t="s">
        <v>906</v>
      </c>
      <c r="C395" s="254">
        <v>47424738</v>
      </c>
      <c r="D395" s="254">
        <v>38263720.780000001</v>
      </c>
      <c r="E395" s="254">
        <v>2815902.08</v>
      </c>
      <c r="F395" s="254">
        <v>2815902.08</v>
      </c>
      <c r="G395" s="254">
        <v>1495902.08</v>
      </c>
    </row>
    <row r="396" spans="2:7" x14ac:dyDescent="0.25">
      <c r="B396" s="290" t="s">
        <v>907</v>
      </c>
      <c r="C396" s="270">
        <v>234477905</v>
      </c>
      <c r="D396" s="270">
        <v>237477905</v>
      </c>
      <c r="E396" s="270">
        <v>7534333.4299999997</v>
      </c>
      <c r="F396" s="270">
        <v>25843024.669999994</v>
      </c>
      <c r="G396" s="270">
        <v>17316621.879999999</v>
      </c>
    </row>
    <row r="397" spans="2:7" x14ac:dyDescent="0.25">
      <c r="B397" s="291" t="s">
        <v>908</v>
      </c>
      <c r="C397" s="254">
        <v>234477905</v>
      </c>
      <c r="D397" s="254">
        <v>237477905</v>
      </c>
      <c r="E397" s="254">
        <v>7534333.4299999997</v>
      </c>
      <c r="F397" s="254">
        <v>25843024.669999994</v>
      </c>
      <c r="G397" s="254">
        <v>17316621.879999999</v>
      </c>
    </row>
    <row r="398" spans="2:7" x14ac:dyDescent="0.25">
      <c r="B398" s="291" t="s">
        <v>909</v>
      </c>
      <c r="C398" s="254">
        <v>170603388</v>
      </c>
      <c r="D398" s="254">
        <v>170603388</v>
      </c>
      <c r="E398" s="254">
        <v>15071171.32</v>
      </c>
      <c r="F398" s="254">
        <v>20906583.150000002</v>
      </c>
      <c r="G398" s="254">
        <v>16993195.25</v>
      </c>
    </row>
    <row r="399" spans="2:7" x14ac:dyDescent="0.25">
      <c r="B399" s="291" t="s">
        <v>904</v>
      </c>
      <c r="C399" s="254">
        <v>170603388</v>
      </c>
      <c r="D399" s="254">
        <v>170603388</v>
      </c>
      <c r="E399" s="254">
        <v>15071171.32</v>
      </c>
      <c r="F399" s="254">
        <v>20906583.150000002</v>
      </c>
      <c r="G399" s="254">
        <v>16993195.25</v>
      </c>
    </row>
    <row r="400" spans="2:7" x14ac:dyDescent="0.25">
      <c r="B400" s="291" t="s">
        <v>910</v>
      </c>
      <c r="C400" s="254">
        <v>62534600</v>
      </c>
      <c r="D400" s="254">
        <v>62534600.000000007</v>
      </c>
      <c r="E400" s="254">
        <v>5770017.2699999996</v>
      </c>
      <c r="F400" s="254">
        <v>3641436.8300000005</v>
      </c>
      <c r="G400" s="254">
        <v>2932980.25</v>
      </c>
    </row>
    <row r="401" spans="2:7" x14ac:dyDescent="0.25">
      <c r="B401" s="290" t="s">
        <v>904</v>
      </c>
      <c r="C401" s="270">
        <v>62534600</v>
      </c>
      <c r="D401" s="270">
        <v>62534600.000000007</v>
      </c>
      <c r="E401" s="270">
        <v>5770017.2699999996</v>
      </c>
      <c r="F401" s="270">
        <v>3641436.8300000005</v>
      </c>
      <c r="G401" s="270">
        <v>2932980.25</v>
      </c>
    </row>
    <row r="402" spans="2:7" x14ac:dyDescent="0.25">
      <c r="B402" s="291" t="s">
        <v>911</v>
      </c>
      <c r="C402" s="254">
        <v>83832626</v>
      </c>
      <c r="D402" s="254">
        <v>86474386.159999996</v>
      </c>
      <c r="E402" s="254">
        <v>14055567.369999999</v>
      </c>
      <c r="F402" s="254">
        <v>14102282</v>
      </c>
      <c r="G402" s="254">
        <v>9035502.3100000005</v>
      </c>
    </row>
    <row r="403" spans="2:7" x14ac:dyDescent="0.25">
      <c r="B403" s="291" t="s">
        <v>903</v>
      </c>
      <c r="C403" s="254">
        <v>83832626</v>
      </c>
      <c r="D403" s="254">
        <v>86474386.159999996</v>
      </c>
      <c r="E403" s="254">
        <v>14055567.369999999</v>
      </c>
      <c r="F403" s="254">
        <v>14102282</v>
      </c>
      <c r="G403" s="254">
        <v>9035502.3100000005</v>
      </c>
    </row>
    <row r="404" spans="2:7" x14ac:dyDescent="0.25">
      <c r="B404" s="291" t="s">
        <v>212</v>
      </c>
      <c r="C404" s="254">
        <v>10076578352</v>
      </c>
      <c r="D404" s="254">
        <v>9903368890</v>
      </c>
      <c r="E404" s="254">
        <v>643026370.01000011</v>
      </c>
      <c r="F404" s="254">
        <v>476595849.04999995</v>
      </c>
      <c r="G404" s="254">
        <v>494812235.28000009</v>
      </c>
    </row>
    <row r="405" spans="2:7" x14ac:dyDescent="0.25">
      <c r="B405" s="291" t="s">
        <v>912</v>
      </c>
      <c r="C405" s="254">
        <v>10076578352</v>
      </c>
      <c r="D405" s="254">
        <v>9903368890</v>
      </c>
      <c r="E405" s="254">
        <v>643026370.01000011</v>
      </c>
      <c r="F405" s="254">
        <v>476595849.04999995</v>
      </c>
      <c r="G405" s="254">
        <v>494812235.28000009</v>
      </c>
    </row>
    <row r="406" spans="2:7" x14ac:dyDescent="0.25">
      <c r="B406" s="290" t="s">
        <v>913</v>
      </c>
      <c r="C406" s="270">
        <v>4695487652</v>
      </c>
      <c r="D406" s="270">
        <v>4922278190</v>
      </c>
      <c r="E406" s="270">
        <v>394730610.04000002</v>
      </c>
      <c r="F406" s="270">
        <v>298477927.82000005</v>
      </c>
      <c r="G406" s="270">
        <v>310724820.70000005</v>
      </c>
    </row>
    <row r="407" spans="2:7" x14ac:dyDescent="0.25">
      <c r="B407" s="291" t="s">
        <v>646</v>
      </c>
      <c r="C407" s="254">
        <v>1306348641</v>
      </c>
      <c r="D407" s="254">
        <v>1034892961</v>
      </c>
      <c r="E407" s="254">
        <v>57678151.370000005</v>
      </c>
      <c r="F407" s="254">
        <v>57493125.110000007</v>
      </c>
      <c r="G407" s="254">
        <v>37026099.299999997</v>
      </c>
    </row>
    <row r="408" spans="2:7" x14ac:dyDescent="0.25">
      <c r="B408" s="291" t="s">
        <v>638</v>
      </c>
      <c r="C408" s="254">
        <v>243677860</v>
      </c>
      <c r="D408" s="254">
        <v>427508371</v>
      </c>
      <c r="E408" s="254">
        <v>99100000</v>
      </c>
      <c r="F408" s="254">
        <v>29571969.969999999</v>
      </c>
      <c r="G408" s="254">
        <v>17671767.969999999</v>
      </c>
    </row>
    <row r="409" spans="2:7" x14ac:dyDescent="0.25">
      <c r="B409" s="287" t="s">
        <v>914</v>
      </c>
      <c r="C409" s="288">
        <v>2895694052</v>
      </c>
      <c r="D409" s="288">
        <v>3208209759</v>
      </c>
      <c r="E409" s="288">
        <v>203829494.16</v>
      </c>
      <c r="F409" s="288">
        <v>171231547.41</v>
      </c>
      <c r="G409" s="288">
        <v>224054805.25999999</v>
      </c>
    </row>
    <row r="410" spans="2:7" x14ac:dyDescent="0.25">
      <c r="B410" s="289" t="s">
        <v>915</v>
      </c>
      <c r="C410" s="254">
        <v>249767099</v>
      </c>
      <c r="D410" s="254">
        <v>251667099</v>
      </c>
      <c r="E410" s="254">
        <v>34122964.510000005</v>
      </c>
      <c r="F410" s="254">
        <v>40181285.329999998</v>
      </c>
      <c r="G410" s="254">
        <v>31972148.170000002</v>
      </c>
    </row>
    <row r="411" spans="2:7" x14ac:dyDescent="0.25">
      <c r="B411" s="290" t="s">
        <v>916</v>
      </c>
      <c r="C411" s="270">
        <v>5381090700</v>
      </c>
      <c r="D411" s="270">
        <v>4981090700</v>
      </c>
      <c r="E411" s="270">
        <v>248295759.97000006</v>
      </c>
      <c r="F411" s="270">
        <v>178117921.22999999</v>
      </c>
      <c r="G411" s="270">
        <v>184087414.58000001</v>
      </c>
    </row>
    <row r="412" spans="2:7" x14ac:dyDescent="0.25">
      <c r="B412" s="291" t="s">
        <v>917</v>
      </c>
      <c r="C412" s="254">
        <v>5381090700</v>
      </c>
      <c r="D412" s="254">
        <v>4981090700</v>
      </c>
      <c r="E412" s="254">
        <v>248295759.97000006</v>
      </c>
      <c r="F412" s="254">
        <v>178117921.22999999</v>
      </c>
      <c r="G412" s="254">
        <v>184087414.58000001</v>
      </c>
    </row>
    <row r="413" spans="2:7" x14ac:dyDescent="0.25">
      <c r="B413" s="291" t="s">
        <v>918</v>
      </c>
      <c r="C413" s="254">
        <v>9648535941</v>
      </c>
      <c r="D413" s="254">
        <v>9648535941</v>
      </c>
      <c r="E413" s="254">
        <v>750227213.67000008</v>
      </c>
      <c r="F413" s="254">
        <v>750227213.67000008</v>
      </c>
      <c r="G413" s="254">
        <v>750227213.66999984</v>
      </c>
    </row>
    <row r="414" spans="2:7" x14ac:dyDescent="0.25">
      <c r="B414" s="291" t="s">
        <v>919</v>
      </c>
      <c r="C414" s="254">
        <v>9648535941</v>
      </c>
      <c r="D414" s="254">
        <v>9648535941</v>
      </c>
      <c r="E414" s="254">
        <v>750227213.67000008</v>
      </c>
      <c r="F414" s="254">
        <v>750227213.67000008</v>
      </c>
      <c r="G414" s="254">
        <v>750227213.66999984</v>
      </c>
    </row>
    <row r="415" spans="2:7" x14ac:dyDescent="0.25">
      <c r="B415" s="291" t="s">
        <v>920</v>
      </c>
      <c r="C415" s="254">
        <v>9648535941</v>
      </c>
      <c r="D415" s="254">
        <v>9648535941</v>
      </c>
      <c r="E415" s="254">
        <v>750227213.67000008</v>
      </c>
      <c r="F415" s="254">
        <v>750227213.67000008</v>
      </c>
      <c r="G415" s="254">
        <v>750227213.66999984</v>
      </c>
    </row>
    <row r="416" spans="2:7" x14ac:dyDescent="0.25">
      <c r="B416" s="291" t="s">
        <v>646</v>
      </c>
      <c r="C416" s="254">
        <v>1464760780</v>
      </c>
      <c r="D416" s="254">
        <v>1513270808.7599998</v>
      </c>
      <c r="E416" s="254">
        <v>126105900.72</v>
      </c>
      <c r="F416" s="254">
        <v>126105900.72</v>
      </c>
      <c r="G416" s="254">
        <v>126105900.72</v>
      </c>
    </row>
    <row r="417" spans="2:7" x14ac:dyDescent="0.25">
      <c r="B417" s="291" t="s">
        <v>921</v>
      </c>
      <c r="C417" s="254">
        <v>6681245916</v>
      </c>
      <c r="D417" s="254">
        <v>6632735887.2399998</v>
      </c>
      <c r="E417" s="254">
        <v>498910543.26000005</v>
      </c>
      <c r="F417" s="254">
        <v>498910543.26000005</v>
      </c>
      <c r="G417" s="254">
        <v>498910543.25999993</v>
      </c>
    </row>
    <row r="418" spans="2:7" x14ac:dyDescent="0.25">
      <c r="B418" s="291" t="s">
        <v>922</v>
      </c>
      <c r="C418" s="254">
        <v>1238576870</v>
      </c>
      <c r="D418" s="254">
        <v>1238576870</v>
      </c>
      <c r="E418" s="254">
        <v>103214738.44</v>
      </c>
      <c r="F418" s="254">
        <v>103214738.44</v>
      </c>
      <c r="G418" s="254">
        <v>103214738.44</v>
      </c>
    </row>
    <row r="419" spans="2:7" x14ac:dyDescent="0.25">
      <c r="B419" s="291" t="s">
        <v>923</v>
      </c>
      <c r="C419" s="254">
        <v>263952375</v>
      </c>
      <c r="D419" s="254">
        <v>263952375</v>
      </c>
      <c r="E419" s="254">
        <v>21996031.25</v>
      </c>
      <c r="F419" s="254">
        <v>21996031.25</v>
      </c>
      <c r="G419" s="254">
        <v>21996031.25</v>
      </c>
    </row>
    <row r="420" spans="2:7" x14ac:dyDescent="0.25">
      <c r="B420" s="291" t="s">
        <v>214</v>
      </c>
      <c r="C420" s="254">
        <v>1360249191</v>
      </c>
      <c r="D420" s="254">
        <v>1526492307.02</v>
      </c>
      <c r="E420" s="254">
        <v>82488782.399999991</v>
      </c>
      <c r="F420" s="254">
        <v>146801429.78000003</v>
      </c>
      <c r="G420" s="254">
        <v>112892124.45000003</v>
      </c>
    </row>
    <row r="421" spans="2:7" x14ac:dyDescent="0.25">
      <c r="B421" s="291" t="s">
        <v>924</v>
      </c>
      <c r="C421" s="254">
        <v>1360249191</v>
      </c>
      <c r="D421" s="254">
        <v>1526492307.02</v>
      </c>
      <c r="E421" s="254">
        <v>82488782.399999991</v>
      </c>
      <c r="F421" s="254">
        <v>146801429.78000003</v>
      </c>
      <c r="G421" s="254">
        <v>112892124.45000003</v>
      </c>
    </row>
    <row r="422" spans="2:7" x14ac:dyDescent="0.25">
      <c r="B422" s="291" t="s">
        <v>925</v>
      </c>
      <c r="C422" s="254">
        <v>1360249191</v>
      </c>
      <c r="D422" s="254">
        <v>1526492307.02</v>
      </c>
      <c r="E422" s="254">
        <v>82488782.399999991</v>
      </c>
      <c r="F422" s="254">
        <v>146801429.78000003</v>
      </c>
      <c r="G422" s="254">
        <v>112892124.45000003</v>
      </c>
    </row>
    <row r="423" spans="2:7" x14ac:dyDescent="0.25">
      <c r="B423" s="291" t="s">
        <v>646</v>
      </c>
      <c r="C423" s="254">
        <v>559008318</v>
      </c>
      <c r="D423" s="254">
        <v>574340704</v>
      </c>
      <c r="E423" s="254">
        <v>5482920.21</v>
      </c>
      <c r="F423" s="254">
        <v>65646215.590000018</v>
      </c>
      <c r="G423" s="254">
        <v>34315711.939999998</v>
      </c>
    </row>
    <row r="424" spans="2:7" x14ac:dyDescent="0.25">
      <c r="B424" s="291" t="s">
        <v>678</v>
      </c>
      <c r="C424" s="254">
        <v>24820000</v>
      </c>
      <c r="D424" s="254">
        <v>24820000</v>
      </c>
      <c r="E424" s="254">
        <v>2340293.7300000004</v>
      </c>
      <c r="F424" s="254">
        <v>3334554.37</v>
      </c>
      <c r="G424" s="254">
        <v>2063918.6500000001</v>
      </c>
    </row>
    <row r="425" spans="2:7" x14ac:dyDescent="0.25">
      <c r="B425" s="291" t="s">
        <v>638</v>
      </c>
      <c r="C425" s="254">
        <v>84292088</v>
      </c>
      <c r="D425" s="254">
        <v>84292088</v>
      </c>
      <c r="E425" s="254">
        <v>6383173.2999999998</v>
      </c>
      <c r="F425" s="254">
        <v>6383173.2999999998</v>
      </c>
      <c r="G425" s="254">
        <v>6383173.2999999998</v>
      </c>
    </row>
    <row r="426" spans="2:7" x14ac:dyDescent="0.25">
      <c r="B426" s="290" t="s">
        <v>926</v>
      </c>
      <c r="C426" s="270">
        <v>13347366</v>
      </c>
      <c r="D426" s="270">
        <v>12620389</v>
      </c>
      <c r="E426" s="270">
        <v>-52556</v>
      </c>
      <c r="F426" s="270">
        <v>2021954.3599999999</v>
      </c>
      <c r="G426" s="270">
        <v>521818.89999999997</v>
      </c>
    </row>
    <row r="427" spans="2:7" x14ac:dyDescent="0.25">
      <c r="B427" s="291" t="s">
        <v>927</v>
      </c>
      <c r="C427" s="254">
        <v>40537202</v>
      </c>
      <c r="D427" s="254">
        <v>36212615</v>
      </c>
      <c r="E427" s="254">
        <v>-1682169.06</v>
      </c>
      <c r="F427" s="254">
        <v>2671116.98</v>
      </c>
      <c r="G427" s="254">
        <v>1546226.29</v>
      </c>
    </row>
    <row r="428" spans="2:7" x14ac:dyDescent="0.25">
      <c r="B428" s="290" t="s">
        <v>928</v>
      </c>
      <c r="C428" s="270">
        <v>434284586</v>
      </c>
      <c r="D428" s="270">
        <v>712198346.05999994</v>
      </c>
      <c r="E428" s="270">
        <v>69962334</v>
      </c>
      <c r="F428" s="270">
        <v>65499020.199999988</v>
      </c>
      <c r="G428" s="270">
        <v>61127490.640000008</v>
      </c>
    </row>
    <row r="429" spans="2:7" x14ac:dyDescent="0.25">
      <c r="B429" s="291" t="s">
        <v>929</v>
      </c>
      <c r="C429" s="254">
        <v>203959631</v>
      </c>
      <c r="D429" s="254">
        <v>82008164.959999993</v>
      </c>
      <c r="E429" s="254">
        <v>54786.22</v>
      </c>
      <c r="F429" s="254">
        <v>1245394.98</v>
      </c>
      <c r="G429" s="254">
        <v>6933784.7300000004</v>
      </c>
    </row>
    <row r="430" spans="2:7" x14ac:dyDescent="0.25">
      <c r="B430" s="291" t="s">
        <v>215</v>
      </c>
      <c r="C430" s="254">
        <v>4168041298</v>
      </c>
      <c r="D430" s="254">
        <v>4189290984.5499997</v>
      </c>
      <c r="E430" s="254">
        <v>500749425.65999991</v>
      </c>
      <c r="F430" s="254">
        <v>537698817.76999998</v>
      </c>
      <c r="G430" s="254">
        <v>380804515.98000002</v>
      </c>
    </row>
    <row r="431" spans="2:7" x14ac:dyDescent="0.25">
      <c r="B431" s="291" t="s">
        <v>930</v>
      </c>
      <c r="C431" s="254">
        <v>4168041298</v>
      </c>
      <c r="D431" s="254">
        <v>4189290984.5499997</v>
      </c>
      <c r="E431" s="254">
        <v>500749425.65999991</v>
      </c>
      <c r="F431" s="254">
        <v>537698817.76999998</v>
      </c>
      <c r="G431" s="254">
        <v>380804515.98000002</v>
      </c>
    </row>
    <row r="432" spans="2:7" x14ac:dyDescent="0.25">
      <c r="B432" s="291" t="s">
        <v>931</v>
      </c>
      <c r="C432" s="254">
        <v>2818906675</v>
      </c>
      <c r="D432" s="254">
        <v>2744654849.9499998</v>
      </c>
      <c r="E432" s="254">
        <v>319118832.86999995</v>
      </c>
      <c r="F432" s="254">
        <v>361901536.02999991</v>
      </c>
      <c r="G432" s="254">
        <v>234418548.72999999</v>
      </c>
    </row>
    <row r="433" spans="2:7" x14ac:dyDescent="0.25">
      <c r="B433" s="291" t="s">
        <v>646</v>
      </c>
      <c r="C433" s="254">
        <v>1039442193</v>
      </c>
      <c r="D433" s="254">
        <v>980826465</v>
      </c>
      <c r="E433" s="254">
        <v>107391035.50999999</v>
      </c>
      <c r="F433" s="254">
        <v>109781521.77999999</v>
      </c>
      <c r="G433" s="254">
        <v>63273897.140000001</v>
      </c>
    </row>
    <row r="434" spans="2:7" x14ac:dyDescent="0.25">
      <c r="B434" s="291" t="s">
        <v>638</v>
      </c>
      <c r="C434" s="254">
        <v>396304446</v>
      </c>
      <c r="D434" s="254">
        <v>308742067</v>
      </c>
      <c r="E434" s="254">
        <v>30740026.699999999</v>
      </c>
      <c r="F434" s="254">
        <v>30740026.699999999</v>
      </c>
      <c r="G434" s="254">
        <v>30911076.699999999</v>
      </c>
    </row>
    <row r="435" spans="2:7" x14ac:dyDescent="0.25">
      <c r="B435" s="291" t="s">
        <v>647</v>
      </c>
      <c r="C435" s="254">
        <v>788155447</v>
      </c>
      <c r="D435" s="254">
        <v>792091046</v>
      </c>
      <c r="E435" s="254">
        <v>83180374.919999987</v>
      </c>
      <c r="F435" s="254">
        <v>83180374.919999987</v>
      </c>
      <c r="G435" s="254">
        <v>83180374.920000002</v>
      </c>
    </row>
    <row r="436" spans="2:7" x14ac:dyDescent="0.25">
      <c r="B436" s="291" t="s">
        <v>932</v>
      </c>
      <c r="C436" s="254">
        <v>179412957</v>
      </c>
      <c r="D436" s="254">
        <v>146323050.94999999</v>
      </c>
      <c r="E436" s="254">
        <v>12854508.100000001</v>
      </c>
      <c r="F436" s="254">
        <v>19570732</v>
      </c>
      <c r="G436" s="254">
        <v>6653055.3100000005</v>
      </c>
    </row>
    <row r="437" spans="2:7" x14ac:dyDescent="0.25">
      <c r="B437" s="291" t="s">
        <v>933</v>
      </c>
      <c r="C437" s="254">
        <v>415591632</v>
      </c>
      <c r="D437" s="254">
        <v>516672221</v>
      </c>
      <c r="E437" s="254">
        <v>84952887.640000001</v>
      </c>
      <c r="F437" s="254">
        <v>118628880.63</v>
      </c>
      <c r="G437" s="254">
        <v>50400144.659999996</v>
      </c>
    </row>
    <row r="438" spans="2:7" x14ac:dyDescent="0.25">
      <c r="B438" s="290" t="s">
        <v>934</v>
      </c>
      <c r="C438" s="270">
        <v>118324536</v>
      </c>
      <c r="D438" s="270">
        <v>121014842.60000001</v>
      </c>
      <c r="E438" s="270">
        <v>23839321.02</v>
      </c>
      <c r="F438" s="270">
        <v>22278266.670000002</v>
      </c>
      <c r="G438" s="270">
        <v>15915206.540000001</v>
      </c>
    </row>
    <row r="439" spans="2:7" x14ac:dyDescent="0.25">
      <c r="B439" s="291" t="s">
        <v>933</v>
      </c>
      <c r="C439" s="254">
        <v>118324536</v>
      </c>
      <c r="D439" s="254">
        <v>121014842.60000001</v>
      </c>
      <c r="E439" s="254">
        <v>23839321.02</v>
      </c>
      <c r="F439" s="254">
        <v>22278266.670000002</v>
      </c>
      <c r="G439" s="254">
        <v>15915206.540000001</v>
      </c>
    </row>
    <row r="440" spans="2:7" x14ac:dyDescent="0.25">
      <c r="B440" s="291" t="s">
        <v>935</v>
      </c>
      <c r="C440" s="254">
        <v>198118888</v>
      </c>
      <c r="D440" s="254">
        <v>213118888</v>
      </c>
      <c r="E440" s="254">
        <v>22323219.979999997</v>
      </c>
      <c r="F440" s="254">
        <v>21869226.049999997</v>
      </c>
      <c r="G440" s="254">
        <v>16965021.440000001</v>
      </c>
    </row>
    <row r="441" spans="2:7" x14ac:dyDescent="0.25">
      <c r="B441" s="290" t="s">
        <v>936</v>
      </c>
      <c r="C441" s="270">
        <v>198118888</v>
      </c>
      <c r="D441" s="270">
        <v>213118888</v>
      </c>
      <c r="E441" s="270">
        <v>22323219.979999997</v>
      </c>
      <c r="F441" s="270">
        <v>21869226.049999997</v>
      </c>
      <c r="G441" s="270">
        <v>16965021.440000001</v>
      </c>
    </row>
    <row r="442" spans="2:7" x14ac:dyDescent="0.25">
      <c r="B442" s="291" t="s">
        <v>937</v>
      </c>
      <c r="C442" s="254">
        <v>696521299</v>
      </c>
      <c r="D442" s="254">
        <v>766332504</v>
      </c>
      <c r="E442" s="254">
        <v>96948923.049999982</v>
      </c>
      <c r="F442" s="254">
        <v>91602689.029999986</v>
      </c>
      <c r="G442" s="254">
        <v>90089964.000000015</v>
      </c>
    </row>
    <row r="443" spans="2:7" x14ac:dyDescent="0.25">
      <c r="B443" s="291" t="s">
        <v>933</v>
      </c>
      <c r="C443" s="254">
        <v>696521299</v>
      </c>
      <c r="D443" s="254">
        <v>766332504</v>
      </c>
      <c r="E443" s="254">
        <v>96948923.049999982</v>
      </c>
      <c r="F443" s="254">
        <v>91602689.029999986</v>
      </c>
      <c r="G443" s="254">
        <v>90089964.000000015</v>
      </c>
    </row>
    <row r="444" spans="2:7" x14ac:dyDescent="0.25">
      <c r="B444" s="287" t="s">
        <v>938</v>
      </c>
      <c r="C444" s="288">
        <v>336169900</v>
      </c>
      <c r="D444" s="288">
        <v>344169900</v>
      </c>
      <c r="E444" s="288">
        <v>38519128.739999995</v>
      </c>
      <c r="F444" s="288">
        <v>40047099.990000002</v>
      </c>
      <c r="G444" s="288">
        <v>23415775.270000003</v>
      </c>
    </row>
    <row r="445" spans="2:7" x14ac:dyDescent="0.25">
      <c r="B445" s="289" t="s">
        <v>936</v>
      </c>
      <c r="C445" s="254">
        <v>336169900</v>
      </c>
      <c r="D445" s="254">
        <v>344169900</v>
      </c>
      <c r="E445" s="254">
        <v>38519128.739999995</v>
      </c>
      <c r="F445" s="254">
        <v>40047099.990000002</v>
      </c>
      <c r="G445" s="254">
        <v>23415775.270000003</v>
      </c>
    </row>
    <row r="446" spans="2:7" x14ac:dyDescent="0.25">
      <c r="B446" s="290" t="s">
        <v>216</v>
      </c>
      <c r="C446" s="270">
        <v>681242676</v>
      </c>
      <c r="D446" s="270">
        <v>691695121</v>
      </c>
      <c r="E446" s="270">
        <v>66942788.439999998</v>
      </c>
      <c r="F446" s="270">
        <v>90822953.329999998</v>
      </c>
      <c r="G446" s="270">
        <v>59546584.099999994</v>
      </c>
    </row>
    <row r="447" spans="2:7" x14ac:dyDescent="0.25">
      <c r="B447" s="291" t="s">
        <v>939</v>
      </c>
      <c r="C447" s="254">
        <v>681242676</v>
      </c>
      <c r="D447" s="254">
        <v>691695121</v>
      </c>
      <c r="E447" s="254">
        <v>66942788.439999998</v>
      </c>
      <c r="F447" s="254">
        <v>90822953.329999998</v>
      </c>
      <c r="G447" s="254">
        <v>59546584.099999994</v>
      </c>
    </row>
    <row r="448" spans="2:7" x14ac:dyDescent="0.25">
      <c r="B448" s="291" t="s">
        <v>940</v>
      </c>
      <c r="C448" s="254">
        <v>681242676</v>
      </c>
      <c r="D448" s="254">
        <v>691695121</v>
      </c>
      <c r="E448" s="254">
        <v>66942788.439999998</v>
      </c>
      <c r="F448" s="254">
        <v>90822953.329999998</v>
      </c>
      <c r="G448" s="254">
        <v>59546584.099999994</v>
      </c>
    </row>
    <row r="449" spans="2:7" x14ac:dyDescent="0.25">
      <c r="B449" s="291" t="s">
        <v>638</v>
      </c>
      <c r="C449" s="254">
        <v>10965680</v>
      </c>
      <c r="D449" s="254">
        <v>10965680</v>
      </c>
      <c r="E449" s="254">
        <v>1391666.65</v>
      </c>
      <c r="F449" s="254">
        <v>1391666.65</v>
      </c>
      <c r="G449" s="254">
        <v>1702253.32</v>
      </c>
    </row>
    <row r="450" spans="2:7" x14ac:dyDescent="0.25">
      <c r="B450" s="291" t="s">
        <v>941</v>
      </c>
      <c r="C450" s="254">
        <v>670276996</v>
      </c>
      <c r="D450" s="254">
        <v>680729441</v>
      </c>
      <c r="E450" s="254">
        <v>65551121.789999999</v>
      </c>
      <c r="F450" s="254">
        <v>89431286.679999992</v>
      </c>
      <c r="G450" s="254">
        <v>57844330.779999994</v>
      </c>
    </row>
    <row r="451" spans="2:7" x14ac:dyDescent="0.25">
      <c r="B451" s="291" t="s">
        <v>217</v>
      </c>
      <c r="C451" s="254">
        <v>15623942767</v>
      </c>
      <c r="D451" s="254">
        <v>18279486384</v>
      </c>
      <c r="E451" s="254">
        <v>263183684.81999996</v>
      </c>
      <c r="F451" s="254">
        <v>980960637.65999985</v>
      </c>
      <c r="G451" s="254">
        <v>1249351457.7599998</v>
      </c>
    </row>
    <row r="452" spans="2:7" x14ac:dyDescent="0.25">
      <c r="B452" s="291" t="s">
        <v>942</v>
      </c>
      <c r="C452" s="254">
        <v>15623942767</v>
      </c>
      <c r="D452" s="254">
        <v>18279486384</v>
      </c>
      <c r="E452" s="254">
        <v>263183684.81999996</v>
      </c>
      <c r="F452" s="254">
        <v>980960637.65999985</v>
      </c>
      <c r="G452" s="254">
        <v>1249351457.7599998</v>
      </c>
    </row>
    <row r="453" spans="2:7" x14ac:dyDescent="0.25">
      <c r="B453" s="291" t="s">
        <v>943</v>
      </c>
      <c r="C453" s="254">
        <v>14220604221</v>
      </c>
      <c r="D453" s="254">
        <v>16876147838</v>
      </c>
      <c r="E453" s="254">
        <v>258540107.61999997</v>
      </c>
      <c r="F453" s="254">
        <v>946594458.71999991</v>
      </c>
      <c r="G453" s="254">
        <v>1205997440.6599998</v>
      </c>
    </row>
    <row r="454" spans="2:7" x14ac:dyDescent="0.25">
      <c r="B454" s="291" t="s">
        <v>646</v>
      </c>
      <c r="C454" s="254">
        <v>1946930133</v>
      </c>
      <c r="D454" s="254">
        <v>2236432150.3499999</v>
      </c>
      <c r="E454" s="254">
        <v>116874845.05000001</v>
      </c>
      <c r="F454" s="254">
        <v>117744488.13</v>
      </c>
      <c r="G454" s="254">
        <v>181573205.54999998</v>
      </c>
    </row>
    <row r="455" spans="2:7" x14ac:dyDescent="0.25">
      <c r="B455" s="291" t="s">
        <v>638</v>
      </c>
      <c r="C455" s="254">
        <v>603650723</v>
      </c>
      <c r="D455" s="254">
        <v>1661410850</v>
      </c>
      <c r="E455" s="254">
        <v>0</v>
      </c>
      <c r="F455" s="254">
        <v>39825986.979999997</v>
      </c>
      <c r="G455" s="254">
        <v>100121236.98</v>
      </c>
    </row>
    <row r="456" spans="2:7" x14ac:dyDescent="0.25">
      <c r="B456" s="291" t="s">
        <v>647</v>
      </c>
      <c r="C456" s="254">
        <v>7556476761</v>
      </c>
      <c r="D456" s="254">
        <v>9669812278.6000004</v>
      </c>
      <c r="E456" s="254">
        <v>6388356.9700000007</v>
      </c>
      <c r="F456" s="254">
        <v>598848229.31999993</v>
      </c>
      <c r="G456" s="254">
        <v>606424394.28999972</v>
      </c>
    </row>
    <row r="457" spans="2:7" x14ac:dyDescent="0.25">
      <c r="B457" s="290" t="s">
        <v>944</v>
      </c>
      <c r="C457" s="270">
        <v>234739379</v>
      </c>
      <c r="D457" s="270">
        <v>206546470</v>
      </c>
      <c r="E457" s="270">
        <v>9016341</v>
      </c>
      <c r="F457" s="270">
        <v>11329206.67</v>
      </c>
      <c r="G457" s="270">
        <v>18716473.219999999</v>
      </c>
    </row>
    <row r="458" spans="2:7" x14ac:dyDescent="0.25">
      <c r="B458" s="291" t="s">
        <v>945</v>
      </c>
      <c r="C458" s="254">
        <v>671528320</v>
      </c>
      <c r="D458" s="254">
        <v>671513442</v>
      </c>
      <c r="E458" s="254">
        <v>25067602.539999999</v>
      </c>
      <c r="F458" s="254">
        <v>49227688.629999995</v>
      </c>
      <c r="G458" s="254">
        <v>70280798.889999986</v>
      </c>
    </row>
    <row r="459" spans="2:7" x14ac:dyDescent="0.25">
      <c r="B459" s="291" t="s">
        <v>946</v>
      </c>
      <c r="C459" s="254">
        <v>1129409723</v>
      </c>
      <c r="D459" s="254">
        <v>1255543071</v>
      </c>
      <c r="E459" s="254">
        <v>43059824.380000003</v>
      </c>
      <c r="F459" s="254">
        <v>86996339.669999987</v>
      </c>
      <c r="G459" s="254">
        <v>140937190.51000002</v>
      </c>
    </row>
    <row r="460" spans="2:7" x14ac:dyDescent="0.25">
      <c r="B460" s="290" t="s">
        <v>947</v>
      </c>
      <c r="C460" s="270">
        <v>1326043089</v>
      </c>
      <c r="D460" s="270">
        <v>628135022</v>
      </c>
      <c r="E460" s="270">
        <v>20170956.370000001</v>
      </c>
      <c r="F460" s="270">
        <v>12364145.299999997</v>
      </c>
      <c r="G460" s="270">
        <v>43701729.799999997</v>
      </c>
    </row>
    <row r="461" spans="2:7" x14ac:dyDescent="0.25">
      <c r="B461" s="291" t="s">
        <v>948</v>
      </c>
      <c r="C461" s="254">
        <v>223967679</v>
      </c>
      <c r="D461" s="254">
        <v>168540985</v>
      </c>
      <c r="E461" s="254">
        <v>17043090.699999999</v>
      </c>
      <c r="F461" s="254">
        <v>11463874.200000001</v>
      </c>
      <c r="G461" s="254">
        <v>19127902.979999997</v>
      </c>
    </row>
    <row r="462" spans="2:7" x14ac:dyDescent="0.25">
      <c r="B462" s="291" t="s">
        <v>949</v>
      </c>
      <c r="C462" s="254">
        <v>357822835</v>
      </c>
      <c r="D462" s="254">
        <v>273283197</v>
      </c>
      <c r="E462" s="254">
        <v>16457681.57</v>
      </c>
      <c r="F462" s="254">
        <v>13625519.739999998</v>
      </c>
      <c r="G462" s="254">
        <v>17799622.209999997</v>
      </c>
    </row>
    <row r="463" spans="2:7" x14ac:dyDescent="0.25">
      <c r="B463" s="291" t="s">
        <v>950</v>
      </c>
      <c r="C463" s="254">
        <v>170035579</v>
      </c>
      <c r="D463" s="254">
        <v>104930372.05</v>
      </c>
      <c r="E463" s="254">
        <v>4461409.04</v>
      </c>
      <c r="F463" s="254">
        <v>5168980.0799999991</v>
      </c>
      <c r="G463" s="254">
        <v>7314886.2299999995</v>
      </c>
    </row>
    <row r="464" spans="2:7" x14ac:dyDescent="0.25">
      <c r="B464" s="287" t="s">
        <v>951</v>
      </c>
      <c r="C464" s="288">
        <v>1403338546</v>
      </c>
      <c r="D464" s="288">
        <v>1403338546.0000002</v>
      </c>
      <c r="E464" s="288">
        <v>4643577.2000000011</v>
      </c>
      <c r="F464" s="288">
        <v>34366178.940000005</v>
      </c>
      <c r="G464" s="288">
        <v>43354017.100000001</v>
      </c>
    </row>
    <row r="465" spans="2:7" x14ac:dyDescent="0.25">
      <c r="B465" s="289" t="s">
        <v>947</v>
      </c>
      <c r="C465" s="254">
        <v>1403338546</v>
      </c>
      <c r="D465" s="254">
        <v>1403338546.0000002</v>
      </c>
      <c r="E465" s="254">
        <v>4643577.2000000011</v>
      </c>
      <c r="F465" s="254">
        <v>34366178.940000005</v>
      </c>
      <c r="G465" s="254">
        <v>43354017.100000001</v>
      </c>
    </row>
    <row r="466" spans="2:7" x14ac:dyDescent="0.25">
      <c r="B466" s="290" t="s">
        <v>218</v>
      </c>
      <c r="C466" s="270">
        <v>20784213877</v>
      </c>
      <c r="D466" s="270">
        <v>21024827557.060001</v>
      </c>
      <c r="E466" s="270">
        <v>2977074489.9299998</v>
      </c>
      <c r="F466" s="270">
        <v>3013169726.0499997</v>
      </c>
      <c r="G466" s="270">
        <v>2777429526.5999999</v>
      </c>
    </row>
    <row r="467" spans="2:7" x14ac:dyDescent="0.25">
      <c r="B467" s="291" t="s">
        <v>952</v>
      </c>
      <c r="C467" s="254">
        <v>20784213877</v>
      </c>
      <c r="D467" s="254">
        <v>21024827557.060001</v>
      </c>
      <c r="E467" s="254">
        <v>2977074489.9299998</v>
      </c>
      <c r="F467" s="254">
        <v>3013169726.0499997</v>
      </c>
      <c r="G467" s="254">
        <v>2777429526.5999999</v>
      </c>
    </row>
    <row r="468" spans="2:7" x14ac:dyDescent="0.25">
      <c r="B468" s="291" t="s">
        <v>953</v>
      </c>
      <c r="C468" s="254">
        <v>19030863935</v>
      </c>
      <c r="D468" s="254">
        <v>19102890170.060001</v>
      </c>
      <c r="E468" s="254">
        <v>2786412245.6400003</v>
      </c>
      <c r="F468" s="254">
        <v>2792778410.1700001</v>
      </c>
      <c r="G468" s="254">
        <v>2580214062.2399998</v>
      </c>
    </row>
    <row r="469" spans="2:7" x14ac:dyDescent="0.25">
      <c r="B469" s="291" t="s">
        <v>646</v>
      </c>
      <c r="C469" s="254">
        <v>625688288</v>
      </c>
      <c r="D469" s="254">
        <v>597891531.89999998</v>
      </c>
      <c r="E469" s="254">
        <v>71458010.390000001</v>
      </c>
      <c r="F469" s="254">
        <v>56257864.050000004</v>
      </c>
      <c r="G469" s="254">
        <v>34075384.910000004</v>
      </c>
    </row>
    <row r="470" spans="2:7" x14ac:dyDescent="0.25">
      <c r="B470" s="291" t="s">
        <v>638</v>
      </c>
      <c r="C470" s="254">
        <v>832393437</v>
      </c>
      <c r="D470" s="254">
        <v>832393437</v>
      </c>
      <c r="E470" s="254">
        <v>81221421.209999993</v>
      </c>
      <c r="F470" s="254">
        <v>81221421.209999993</v>
      </c>
      <c r="G470" s="254">
        <v>70725036.390000001</v>
      </c>
    </row>
    <row r="471" spans="2:7" x14ac:dyDescent="0.25">
      <c r="B471" s="291" t="s">
        <v>647</v>
      </c>
      <c r="C471" s="254">
        <v>14119966539</v>
      </c>
      <c r="D471" s="254">
        <v>14134966539</v>
      </c>
      <c r="E471" s="254">
        <v>2176241181.46</v>
      </c>
      <c r="F471" s="254">
        <v>2176241181.46</v>
      </c>
      <c r="G471" s="254">
        <v>2149584523.8800001</v>
      </c>
    </row>
    <row r="472" spans="2:7" x14ac:dyDescent="0.25">
      <c r="B472" s="291" t="s">
        <v>954</v>
      </c>
      <c r="C472" s="254">
        <v>3034418462</v>
      </c>
      <c r="D472" s="254">
        <v>3133027093.6300006</v>
      </c>
      <c r="E472" s="254">
        <v>396866064.64000005</v>
      </c>
      <c r="F472" s="254">
        <v>424922212.2899999</v>
      </c>
      <c r="G472" s="254">
        <v>289124564.98000002</v>
      </c>
    </row>
    <row r="473" spans="2:7" x14ac:dyDescent="0.25">
      <c r="B473" s="291" t="s">
        <v>955</v>
      </c>
      <c r="C473" s="254">
        <v>418397209</v>
      </c>
      <c r="D473" s="254">
        <v>404611568.52999997</v>
      </c>
      <c r="E473" s="254">
        <v>60625567.940000005</v>
      </c>
      <c r="F473" s="254">
        <v>54135731.159999996</v>
      </c>
      <c r="G473" s="254">
        <v>36704552.080000006</v>
      </c>
    </row>
    <row r="474" spans="2:7" x14ac:dyDescent="0.25">
      <c r="B474" s="291" t="s">
        <v>956</v>
      </c>
      <c r="C474" s="254">
        <v>1084688136</v>
      </c>
      <c r="D474" s="254">
        <v>1151008136</v>
      </c>
      <c r="E474" s="254">
        <v>165060356.47999999</v>
      </c>
      <c r="F474" s="254">
        <v>141610800.12000003</v>
      </c>
      <c r="G474" s="254">
        <v>125621643.13000003</v>
      </c>
    </row>
    <row r="475" spans="2:7" x14ac:dyDescent="0.25">
      <c r="B475" s="291" t="s">
        <v>955</v>
      </c>
      <c r="C475" s="254">
        <v>1084688136</v>
      </c>
      <c r="D475" s="254">
        <v>1151008136</v>
      </c>
      <c r="E475" s="254">
        <v>165060356.47999999</v>
      </c>
      <c r="F475" s="254">
        <v>141610800.12000003</v>
      </c>
      <c r="G475" s="254">
        <v>125621643.13000003</v>
      </c>
    </row>
    <row r="476" spans="2:7" x14ac:dyDescent="0.25">
      <c r="B476" s="287" t="s">
        <v>957</v>
      </c>
      <c r="C476" s="288">
        <v>628078914</v>
      </c>
      <c r="D476" s="288">
        <v>730342359</v>
      </c>
      <c r="E476" s="288">
        <v>21291016.23</v>
      </c>
      <c r="F476" s="288">
        <v>76146876.48999998</v>
      </c>
      <c r="G476" s="288">
        <v>68715946.540000007</v>
      </c>
    </row>
    <row r="477" spans="2:7" x14ac:dyDescent="0.25">
      <c r="B477" s="289" t="s">
        <v>954</v>
      </c>
      <c r="C477" s="254">
        <v>628078914</v>
      </c>
      <c r="D477" s="254">
        <v>730342359</v>
      </c>
      <c r="E477" s="254">
        <v>21291016.23</v>
      </c>
      <c r="F477" s="254">
        <v>76146876.48999998</v>
      </c>
      <c r="G477" s="254">
        <v>68715946.540000007</v>
      </c>
    </row>
    <row r="478" spans="2:7" x14ac:dyDescent="0.25">
      <c r="B478" s="290" t="s">
        <v>958</v>
      </c>
      <c r="C478" s="270">
        <v>40582892</v>
      </c>
      <c r="D478" s="270">
        <v>40586892</v>
      </c>
      <c r="E478" s="270">
        <v>4310871.58</v>
      </c>
      <c r="F478" s="270">
        <v>2633639.2699999996</v>
      </c>
      <c r="G478" s="270">
        <v>2877874.69</v>
      </c>
    </row>
    <row r="479" spans="2:7" x14ac:dyDescent="0.25">
      <c r="B479" s="291" t="s">
        <v>955</v>
      </c>
      <c r="C479" s="254">
        <v>40582892</v>
      </c>
      <c r="D479" s="254">
        <v>40586892</v>
      </c>
      <c r="E479" s="254">
        <v>4310871.58</v>
      </c>
      <c r="F479" s="254">
        <v>2633639.2699999996</v>
      </c>
      <c r="G479" s="254">
        <v>2877874.69</v>
      </c>
    </row>
    <row r="480" spans="2:7" x14ac:dyDescent="0.25">
      <c r="B480" s="291" t="s">
        <v>959</v>
      </c>
      <c r="C480" s="254">
        <v>3702713047</v>
      </c>
      <c r="D480" s="254">
        <v>3706654703.6300001</v>
      </c>
      <c r="E480" s="254">
        <v>105553518.49000001</v>
      </c>
      <c r="F480" s="254">
        <v>325496043.54000002</v>
      </c>
      <c r="G480" s="254">
        <v>198404757.24000004</v>
      </c>
    </row>
    <row r="481" spans="2:8" x14ac:dyDescent="0.25">
      <c r="B481" s="291" t="s">
        <v>960</v>
      </c>
      <c r="C481" s="254">
        <v>3702713047</v>
      </c>
      <c r="D481" s="254">
        <v>3706654703.6300001</v>
      </c>
      <c r="E481" s="254">
        <v>105553518.49000001</v>
      </c>
      <c r="F481" s="254">
        <v>325496043.54000002</v>
      </c>
      <c r="G481" s="254">
        <v>198404757.24000004</v>
      </c>
    </row>
    <row r="482" spans="2:8" x14ac:dyDescent="0.25">
      <c r="B482" s="291" t="s">
        <v>961</v>
      </c>
      <c r="C482" s="254">
        <v>2352329352</v>
      </c>
      <c r="D482" s="254">
        <v>2397295934.4299998</v>
      </c>
      <c r="E482" s="254">
        <v>40076627.270000011</v>
      </c>
      <c r="F482" s="254">
        <v>218339007.52000001</v>
      </c>
      <c r="G482" s="254">
        <v>126360620.72000003</v>
      </c>
    </row>
    <row r="483" spans="2:8" x14ac:dyDescent="0.25">
      <c r="B483" s="291" t="s">
        <v>646</v>
      </c>
      <c r="C483" s="254">
        <v>1438469479</v>
      </c>
      <c r="D483" s="254">
        <v>1378395461.4200001</v>
      </c>
      <c r="E483" s="254">
        <v>21218161.050000012</v>
      </c>
      <c r="F483" s="254">
        <v>121671024.96000001</v>
      </c>
      <c r="G483" s="254">
        <v>83488404.800000012</v>
      </c>
    </row>
    <row r="484" spans="2:8" x14ac:dyDescent="0.25">
      <c r="B484" s="291" t="s">
        <v>638</v>
      </c>
      <c r="C484" s="254">
        <v>67713517</v>
      </c>
      <c r="D484" s="254">
        <v>243073517</v>
      </c>
      <c r="E484" s="254">
        <v>-1970050</v>
      </c>
      <c r="F484" s="254">
        <v>7397210.5899999999</v>
      </c>
      <c r="G484" s="254">
        <v>114450</v>
      </c>
    </row>
    <row r="485" spans="2:8" x14ac:dyDescent="0.25">
      <c r="B485" s="291" t="s">
        <v>647</v>
      </c>
      <c r="C485" s="254">
        <v>214738727</v>
      </c>
      <c r="D485" s="254">
        <v>214738727</v>
      </c>
      <c r="E485" s="254">
        <v>0</v>
      </c>
      <c r="F485" s="254">
        <v>26820149.739999998</v>
      </c>
      <c r="G485" s="254">
        <v>11559682.969999999</v>
      </c>
    </row>
    <row r="486" spans="2:8" x14ac:dyDescent="0.25">
      <c r="B486" s="291" t="s">
        <v>962</v>
      </c>
      <c r="C486" s="254">
        <v>84974604</v>
      </c>
      <c r="D486" s="254">
        <v>82913849.959999993</v>
      </c>
      <c r="E486" s="254">
        <v>889364.94000000006</v>
      </c>
      <c r="F486" s="254">
        <v>10347278.990000002</v>
      </c>
      <c r="G486" s="254">
        <v>5743059.5300000003</v>
      </c>
    </row>
    <row r="487" spans="2:8" x14ac:dyDescent="0.25">
      <c r="B487" s="291" t="s">
        <v>963</v>
      </c>
      <c r="C487" s="254">
        <v>304307396</v>
      </c>
      <c r="D487" s="254">
        <v>233733453.77999997</v>
      </c>
      <c r="E487" s="254">
        <v>11439659.319999998</v>
      </c>
      <c r="F487" s="254">
        <v>22550875.18</v>
      </c>
      <c r="G487" s="254">
        <v>11722386.270000003</v>
      </c>
    </row>
    <row r="488" spans="2:8" x14ac:dyDescent="0.25">
      <c r="B488" s="291" t="s">
        <v>964</v>
      </c>
      <c r="C488" s="254">
        <v>120235363</v>
      </c>
      <c r="D488" s="254">
        <v>130612946.13</v>
      </c>
      <c r="E488" s="254">
        <v>-65508.04000000091</v>
      </c>
      <c r="F488" s="254">
        <v>15224104.200000001</v>
      </c>
      <c r="G488" s="254">
        <v>7083312.4700000007</v>
      </c>
    </row>
    <row r="489" spans="2:8" x14ac:dyDescent="0.25">
      <c r="B489" s="291" t="s">
        <v>965</v>
      </c>
      <c r="C489" s="254">
        <v>121890266</v>
      </c>
      <c r="D489" s="254">
        <v>113827979.14</v>
      </c>
      <c r="E489" s="254">
        <v>8565000</v>
      </c>
      <c r="F489" s="254">
        <v>14328363.859999999</v>
      </c>
      <c r="G489" s="254">
        <v>6649324.6799999997</v>
      </c>
    </row>
    <row r="490" spans="2:8" x14ac:dyDescent="0.25">
      <c r="B490" s="291" t="s">
        <v>966</v>
      </c>
      <c r="C490" s="254">
        <v>407538073</v>
      </c>
      <c r="D490" s="254">
        <v>289699823</v>
      </c>
      <c r="E490" s="254">
        <v>0</v>
      </c>
      <c r="F490" s="254">
        <v>0</v>
      </c>
      <c r="G490" s="254">
        <v>0</v>
      </c>
    </row>
    <row r="491" spans="2:8" x14ac:dyDescent="0.25">
      <c r="B491" s="291" t="s">
        <v>964</v>
      </c>
      <c r="C491" s="254">
        <v>407538073</v>
      </c>
      <c r="D491" s="254">
        <v>289699823</v>
      </c>
      <c r="E491" s="254">
        <v>0</v>
      </c>
      <c r="F491" s="254">
        <v>0</v>
      </c>
      <c r="G491" s="254">
        <v>0</v>
      </c>
    </row>
    <row r="492" spans="2:8" x14ac:dyDescent="0.25">
      <c r="B492" s="291" t="s">
        <v>967</v>
      </c>
      <c r="C492" s="254">
        <v>570048148</v>
      </c>
      <c r="D492" s="254">
        <v>622504219.20000005</v>
      </c>
      <c r="E492" s="254">
        <v>23479245.649999995</v>
      </c>
      <c r="F492" s="254">
        <v>62950800.659999996</v>
      </c>
      <c r="G492" s="254">
        <v>41898046.089999996</v>
      </c>
    </row>
    <row r="493" spans="2:8" x14ac:dyDescent="0.25">
      <c r="B493" s="291" t="s">
        <v>968</v>
      </c>
      <c r="C493" s="254">
        <v>570048148</v>
      </c>
      <c r="D493" s="254">
        <v>622504219.20000005</v>
      </c>
      <c r="E493" s="254">
        <v>23479245.649999995</v>
      </c>
      <c r="F493" s="254">
        <v>62950800.659999996</v>
      </c>
      <c r="G493" s="254">
        <v>41898046.089999996</v>
      </c>
    </row>
    <row r="494" spans="2:8" x14ac:dyDescent="0.25">
      <c r="B494" s="290" t="s">
        <v>969</v>
      </c>
      <c r="C494" s="270">
        <v>55775734</v>
      </c>
      <c r="D494" s="270">
        <v>65622987</v>
      </c>
      <c r="E494" s="270">
        <v>4704785.4000000004</v>
      </c>
      <c r="F494" s="270">
        <v>5835413.3500000015</v>
      </c>
      <c r="G494" s="270">
        <v>3649831.82</v>
      </c>
      <c r="H494" s="297"/>
    </row>
    <row r="495" spans="2:8" x14ac:dyDescent="0.25">
      <c r="B495" s="291" t="s">
        <v>646</v>
      </c>
      <c r="C495" s="254">
        <v>55775734</v>
      </c>
      <c r="D495" s="254">
        <v>65622987</v>
      </c>
      <c r="E495" s="254">
        <v>4704785.4000000004</v>
      </c>
      <c r="F495" s="254">
        <v>5835413.3500000015</v>
      </c>
      <c r="G495" s="254">
        <v>3649831.82</v>
      </c>
    </row>
    <row r="496" spans="2:8" x14ac:dyDescent="0.25">
      <c r="B496" s="291" t="s">
        <v>970</v>
      </c>
      <c r="C496" s="254">
        <v>317021740</v>
      </c>
      <c r="D496" s="254">
        <v>331531740</v>
      </c>
      <c r="E496" s="254">
        <v>37292860.170000002</v>
      </c>
      <c r="F496" s="254">
        <v>38370822.010000005</v>
      </c>
      <c r="G496" s="254">
        <v>26496258.610000003</v>
      </c>
    </row>
    <row r="497" spans="2:7" x14ac:dyDescent="0.25">
      <c r="B497" s="291" t="s">
        <v>962</v>
      </c>
      <c r="C497" s="254">
        <v>317021740</v>
      </c>
      <c r="D497" s="254">
        <v>331531740</v>
      </c>
      <c r="E497" s="254">
        <v>37292860.170000002</v>
      </c>
      <c r="F497" s="254">
        <v>38370822.010000005</v>
      </c>
      <c r="G497" s="254">
        <v>26496258.610000003</v>
      </c>
    </row>
    <row r="498" spans="2:7" x14ac:dyDescent="0.25">
      <c r="B498" s="291" t="s">
        <v>971</v>
      </c>
      <c r="C498" s="254">
        <v>2541411258</v>
      </c>
      <c r="D498" s="254">
        <v>2716819740</v>
      </c>
      <c r="E498" s="254">
        <v>183322723.37000003</v>
      </c>
      <c r="F498" s="254">
        <v>224379806.83000004</v>
      </c>
      <c r="G498" s="254">
        <v>208348632.83000001</v>
      </c>
    </row>
    <row r="499" spans="2:7" x14ac:dyDescent="0.25">
      <c r="B499" s="291" t="s">
        <v>972</v>
      </c>
      <c r="C499" s="254">
        <v>2541411258</v>
      </c>
      <c r="D499" s="254">
        <v>2716819740</v>
      </c>
      <c r="E499" s="254">
        <v>183322723.37000003</v>
      </c>
      <c r="F499" s="254">
        <v>224379806.83000004</v>
      </c>
      <c r="G499" s="254">
        <v>208348632.83000001</v>
      </c>
    </row>
    <row r="500" spans="2:7" x14ac:dyDescent="0.25">
      <c r="B500" s="291" t="s">
        <v>973</v>
      </c>
      <c r="C500" s="254">
        <v>1129405244</v>
      </c>
      <c r="D500" s="254">
        <v>937905217.00000012</v>
      </c>
      <c r="E500" s="254">
        <v>45350140.810000002</v>
      </c>
      <c r="F500" s="254">
        <v>87277316.090000004</v>
      </c>
      <c r="G500" s="254">
        <v>83530143.930000007</v>
      </c>
    </row>
    <row r="501" spans="2:7" x14ac:dyDescent="0.25">
      <c r="B501" s="291" t="s">
        <v>646</v>
      </c>
      <c r="C501" s="254">
        <v>710449988</v>
      </c>
      <c r="D501" s="254">
        <v>567667584.83000004</v>
      </c>
      <c r="E501" s="254">
        <v>38368246.07</v>
      </c>
      <c r="F501" s="254">
        <v>51613320.549999997</v>
      </c>
      <c r="G501" s="254">
        <v>55510675.960000001</v>
      </c>
    </row>
    <row r="502" spans="2:7" x14ac:dyDescent="0.25">
      <c r="B502" s="291" t="s">
        <v>638</v>
      </c>
      <c r="C502" s="254">
        <v>21700000</v>
      </c>
      <c r="D502" s="254">
        <v>23300000</v>
      </c>
      <c r="E502" s="254">
        <v>1317475</v>
      </c>
      <c r="F502" s="254">
        <v>1317475</v>
      </c>
      <c r="G502" s="254">
        <v>1317475</v>
      </c>
    </row>
    <row r="503" spans="2:7" x14ac:dyDescent="0.25">
      <c r="B503" s="291" t="s">
        <v>974</v>
      </c>
      <c r="C503" s="254">
        <v>397255256</v>
      </c>
      <c r="D503" s="254">
        <v>346937632.17000002</v>
      </c>
      <c r="E503" s="254">
        <v>5664419.7400000002</v>
      </c>
      <c r="F503" s="254">
        <v>34346520.540000007</v>
      </c>
      <c r="G503" s="254">
        <v>26701992.970000003</v>
      </c>
    </row>
    <row r="504" spans="2:7" x14ac:dyDescent="0.25">
      <c r="B504" s="290" t="s">
        <v>975</v>
      </c>
      <c r="C504" s="270">
        <v>234606226</v>
      </c>
      <c r="D504" s="270">
        <v>303454707.99999994</v>
      </c>
      <c r="E504" s="270">
        <v>13614119.250000002</v>
      </c>
      <c r="F504" s="270">
        <v>20766144.789999995</v>
      </c>
      <c r="G504" s="270">
        <v>15952305.860000003</v>
      </c>
    </row>
    <row r="505" spans="2:7" x14ac:dyDescent="0.25">
      <c r="B505" s="291" t="s">
        <v>976</v>
      </c>
      <c r="C505" s="254">
        <v>234606226</v>
      </c>
      <c r="D505" s="254">
        <v>303454707.99999994</v>
      </c>
      <c r="E505" s="254">
        <v>13614119.250000002</v>
      </c>
      <c r="F505" s="254">
        <v>20766144.789999995</v>
      </c>
      <c r="G505" s="254">
        <v>15952305.860000003</v>
      </c>
    </row>
    <row r="506" spans="2:7" x14ac:dyDescent="0.25">
      <c r="B506" s="290" t="s">
        <v>977</v>
      </c>
      <c r="C506" s="270">
        <v>1177399788</v>
      </c>
      <c r="D506" s="270">
        <v>1475459815</v>
      </c>
      <c r="E506" s="270">
        <v>124358463.31000002</v>
      </c>
      <c r="F506" s="270">
        <v>116336345.95000003</v>
      </c>
      <c r="G506" s="270">
        <v>108866183.04000002</v>
      </c>
    </row>
    <row r="507" spans="2:7" x14ac:dyDescent="0.25">
      <c r="B507" s="291" t="s">
        <v>978</v>
      </c>
      <c r="C507" s="254">
        <v>1177399788</v>
      </c>
      <c r="D507" s="254">
        <v>1475459815</v>
      </c>
      <c r="E507" s="254">
        <v>124358463.31000002</v>
      </c>
      <c r="F507" s="254">
        <v>116336345.95000003</v>
      </c>
      <c r="G507" s="254">
        <v>108866183.04000002</v>
      </c>
    </row>
    <row r="508" spans="2:7" x14ac:dyDescent="0.25">
      <c r="B508" s="291" t="s">
        <v>221</v>
      </c>
      <c r="C508" s="254">
        <v>5610590710</v>
      </c>
      <c r="D508" s="254">
        <v>3750432757.5599999</v>
      </c>
      <c r="E508" s="254">
        <v>57710462.110000007</v>
      </c>
      <c r="F508" s="254">
        <v>339575500.81</v>
      </c>
      <c r="G508" s="254">
        <v>245773319.62999997</v>
      </c>
    </row>
    <row r="509" spans="2:7" x14ac:dyDescent="0.25">
      <c r="B509" s="291" t="s">
        <v>979</v>
      </c>
      <c r="C509" s="254">
        <v>5610590710</v>
      </c>
      <c r="D509" s="254">
        <v>3750432757.5599999</v>
      </c>
      <c r="E509" s="254">
        <v>57710462.110000007</v>
      </c>
      <c r="F509" s="254">
        <v>339575500.81</v>
      </c>
      <c r="G509" s="254">
        <v>245773319.62999997</v>
      </c>
    </row>
    <row r="510" spans="2:7" x14ac:dyDescent="0.25">
      <c r="B510" s="291" t="s">
        <v>980</v>
      </c>
      <c r="C510" s="254">
        <v>5427342125</v>
      </c>
      <c r="D510" s="254">
        <v>3567184172.5599999</v>
      </c>
      <c r="E510" s="254">
        <v>57354775.470000006</v>
      </c>
      <c r="F510" s="254">
        <v>327890216.00000006</v>
      </c>
      <c r="G510" s="254">
        <v>225323441.70999995</v>
      </c>
    </row>
    <row r="511" spans="2:7" x14ac:dyDescent="0.25">
      <c r="B511" s="290" t="s">
        <v>646</v>
      </c>
      <c r="C511" s="270">
        <v>1730050931</v>
      </c>
      <c r="D511" s="270">
        <v>1620594564.4200001</v>
      </c>
      <c r="E511" s="270">
        <v>12655749.950000001</v>
      </c>
      <c r="F511" s="270">
        <v>207314363.53</v>
      </c>
      <c r="G511" s="270">
        <v>159063742.07999998</v>
      </c>
    </row>
    <row r="512" spans="2:7" x14ac:dyDescent="0.25">
      <c r="B512" s="291" t="s">
        <v>638</v>
      </c>
      <c r="C512" s="254">
        <v>461230009</v>
      </c>
      <c r="D512" s="254">
        <v>475030009</v>
      </c>
      <c r="E512" s="254">
        <v>0</v>
      </c>
      <c r="F512" s="254">
        <v>34804669.32</v>
      </c>
      <c r="G512" s="254">
        <v>36155603.350000001</v>
      </c>
    </row>
    <row r="513" spans="2:8" x14ac:dyDescent="0.25">
      <c r="B513" s="290" t="s">
        <v>647</v>
      </c>
      <c r="C513" s="270">
        <v>69500000</v>
      </c>
      <c r="D513" s="270">
        <v>72017200</v>
      </c>
      <c r="E513" s="270">
        <v>2517200</v>
      </c>
      <c r="F513" s="270">
        <v>30953036</v>
      </c>
      <c r="G513" s="270">
        <v>0</v>
      </c>
    </row>
    <row r="514" spans="2:8" x14ac:dyDescent="0.25">
      <c r="B514" s="291" t="s">
        <v>981</v>
      </c>
      <c r="C514" s="254">
        <v>147898158</v>
      </c>
      <c r="D514" s="254">
        <v>299004990</v>
      </c>
      <c r="E514" s="254">
        <v>22848202.180000003</v>
      </c>
      <c r="F514" s="254">
        <v>6275671.6499999994</v>
      </c>
      <c r="G514" s="254">
        <v>10693552.539999999</v>
      </c>
    </row>
    <row r="515" spans="2:8" x14ac:dyDescent="0.25">
      <c r="B515" s="287" t="s">
        <v>982</v>
      </c>
      <c r="C515" s="288">
        <v>2990455903</v>
      </c>
      <c r="D515" s="288">
        <v>1073019199.1399999</v>
      </c>
      <c r="E515" s="288">
        <v>18075145.16</v>
      </c>
      <c r="F515" s="288">
        <v>47291335.400000006</v>
      </c>
      <c r="G515" s="288">
        <v>18159403.640000001</v>
      </c>
    </row>
    <row r="516" spans="2:8" x14ac:dyDescent="0.25">
      <c r="B516" s="289" t="s">
        <v>983</v>
      </c>
      <c r="C516" s="254">
        <v>28207124</v>
      </c>
      <c r="D516" s="254">
        <v>27518210</v>
      </c>
      <c r="E516" s="254">
        <v>1258478.18</v>
      </c>
      <c r="F516" s="254">
        <v>1251140.1000000001</v>
      </c>
      <c r="G516" s="254">
        <v>1251140.1000000001</v>
      </c>
    </row>
    <row r="517" spans="2:8" x14ac:dyDescent="0.25">
      <c r="B517" s="290" t="s">
        <v>984</v>
      </c>
      <c r="C517" s="270">
        <v>183248585</v>
      </c>
      <c r="D517" s="270">
        <v>183248585</v>
      </c>
      <c r="E517" s="270">
        <v>355686.6399999999</v>
      </c>
      <c r="F517" s="270">
        <v>11685284.809999999</v>
      </c>
      <c r="G517" s="270">
        <v>20449877.919999998</v>
      </c>
    </row>
    <row r="518" spans="2:8" x14ac:dyDescent="0.25">
      <c r="B518" s="291" t="s">
        <v>981</v>
      </c>
      <c r="C518" s="254">
        <v>183248585</v>
      </c>
      <c r="D518" s="254">
        <v>183248585</v>
      </c>
      <c r="E518" s="254">
        <v>355686.6399999999</v>
      </c>
      <c r="F518" s="254">
        <v>11685284.809999999</v>
      </c>
      <c r="G518" s="254">
        <v>20449877.919999998</v>
      </c>
      <c r="H518" s="292"/>
    </row>
    <row r="519" spans="2:8" x14ac:dyDescent="0.25">
      <c r="B519" s="291" t="s">
        <v>222</v>
      </c>
      <c r="C519" s="254">
        <v>13772254962</v>
      </c>
      <c r="D519" s="254">
        <v>20485204962</v>
      </c>
      <c r="E519" s="254">
        <v>1619029009.3900001</v>
      </c>
      <c r="F519" s="254">
        <v>1677435217.5800002</v>
      </c>
      <c r="G519" s="254">
        <v>1786394676.6700001</v>
      </c>
      <c r="H519" s="292"/>
    </row>
    <row r="520" spans="2:8" x14ac:dyDescent="0.25">
      <c r="B520" s="291" t="s">
        <v>985</v>
      </c>
      <c r="C520" s="254">
        <v>13772254962</v>
      </c>
      <c r="D520" s="254">
        <v>20485204962</v>
      </c>
      <c r="E520" s="254">
        <v>1619029009.3900001</v>
      </c>
      <c r="F520" s="254">
        <v>1677435217.5800002</v>
      </c>
      <c r="G520" s="254">
        <v>1786394676.6700001</v>
      </c>
      <c r="H520" s="292"/>
    </row>
    <row r="521" spans="2:8" x14ac:dyDescent="0.25">
      <c r="B521" s="291" t="s">
        <v>986</v>
      </c>
      <c r="C521" s="254">
        <v>13772254962</v>
      </c>
      <c r="D521" s="254">
        <v>20485204962</v>
      </c>
      <c r="E521" s="254">
        <v>1619029009.3900001</v>
      </c>
      <c r="F521" s="254">
        <v>1677435217.5800002</v>
      </c>
      <c r="G521" s="254">
        <v>1786394676.6700001</v>
      </c>
      <c r="H521" s="292"/>
    </row>
    <row r="522" spans="2:8" x14ac:dyDescent="0.25">
      <c r="B522" s="291" t="s">
        <v>646</v>
      </c>
      <c r="C522" s="254">
        <v>3867892478</v>
      </c>
      <c r="D522" s="254">
        <v>3561162478</v>
      </c>
      <c r="E522" s="254">
        <v>191040634.10000002</v>
      </c>
      <c r="F522" s="254">
        <v>186421898.79000002</v>
      </c>
      <c r="G522" s="254">
        <v>156946785.99000001</v>
      </c>
      <c r="H522" s="292"/>
    </row>
    <row r="523" spans="2:8" x14ac:dyDescent="0.25">
      <c r="B523" s="291" t="s">
        <v>638</v>
      </c>
      <c r="C523" s="254">
        <v>40000000</v>
      </c>
      <c r="D523" s="254">
        <v>40000000</v>
      </c>
      <c r="E523" s="254">
        <v>5000000</v>
      </c>
      <c r="F523" s="254">
        <v>5000000</v>
      </c>
      <c r="G523" s="254">
        <v>0</v>
      </c>
      <c r="H523" s="292"/>
    </row>
    <row r="524" spans="2:8" x14ac:dyDescent="0.25">
      <c r="B524" s="291" t="s">
        <v>987</v>
      </c>
      <c r="C524" s="254">
        <v>2653513392</v>
      </c>
      <c r="D524" s="254">
        <v>4708242185.75</v>
      </c>
      <c r="E524" s="254">
        <v>630658732.86000013</v>
      </c>
      <c r="F524" s="254">
        <v>671013346.43000007</v>
      </c>
      <c r="G524" s="254">
        <v>576405071.27999985</v>
      </c>
      <c r="H524" s="292"/>
    </row>
    <row r="525" spans="2:8" x14ac:dyDescent="0.25">
      <c r="B525" s="291" t="s">
        <v>988</v>
      </c>
      <c r="C525" s="254">
        <v>7210849092</v>
      </c>
      <c r="D525" s="254">
        <v>12175800298.25</v>
      </c>
      <c r="E525" s="254">
        <v>792329642.42999995</v>
      </c>
      <c r="F525" s="254">
        <v>814999972.36000013</v>
      </c>
      <c r="G525" s="254">
        <v>1053042819.4000001</v>
      </c>
      <c r="H525" s="292"/>
    </row>
    <row r="526" spans="2:8" x14ac:dyDescent="0.25">
      <c r="B526" s="291" t="s">
        <v>224</v>
      </c>
      <c r="C526" s="254">
        <v>8623324578</v>
      </c>
      <c r="D526" s="254">
        <v>9544324578</v>
      </c>
      <c r="E526" s="254">
        <v>718466143.99000001</v>
      </c>
      <c r="F526" s="254">
        <v>718466143.99000001</v>
      </c>
      <c r="G526" s="254">
        <v>718466143.98999989</v>
      </c>
      <c r="H526" s="292"/>
    </row>
    <row r="527" spans="2:8" x14ac:dyDescent="0.25">
      <c r="B527" s="291" t="s">
        <v>989</v>
      </c>
      <c r="C527" s="254">
        <v>8623324578</v>
      </c>
      <c r="D527" s="254">
        <v>9544324578</v>
      </c>
      <c r="E527" s="254">
        <v>718466143.99000001</v>
      </c>
      <c r="F527" s="254">
        <v>718466143.99000001</v>
      </c>
      <c r="G527" s="254">
        <v>718466143.98999989</v>
      </c>
      <c r="H527" s="292"/>
    </row>
    <row r="528" spans="2:8" x14ac:dyDescent="0.25">
      <c r="B528" s="291" t="s">
        <v>990</v>
      </c>
      <c r="C528" s="254">
        <v>8623324578</v>
      </c>
      <c r="D528" s="254">
        <v>9544324578</v>
      </c>
      <c r="E528" s="254">
        <v>718466143.99000001</v>
      </c>
      <c r="F528" s="254">
        <v>718466143.99000001</v>
      </c>
      <c r="G528" s="254">
        <v>718466143.98999989</v>
      </c>
      <c r="H528" s="292"/>
    </row>
    <row r="529" spans="2:8" x14ac:dyDescent="0.25">
      <c r="B529" s="291" t="s">
        <v>638</v>
      </c>
      <c r="C529" s="254">
        <v>383633960</v>
      </c>
      <c r="D529" s="254">
        <v>383633960</v>
      </c>
      <c r="E529" s="254">
        <v>31969485.399999999</v>
      </c>
      <c r="F529" s="254">
        <v>31969485.399999999</v>
      </c>
      <c r="G529" s="254">
        <v>31969485.399999999</v>
      </c>
      <c r="H529" s="292"/>
    </row>
    <row r="530" spans="2:8" x14ac:dyDescent="0.25">
      <c r="B530" s="291" t="s">
        <v>991</v>
      </c>
      <c r="C530" s="254">
        <v>8239690618</v>
      </c>
      <c r="D530" s="254">
        <v>9160690618</v>
      </c>
      <c r="E530" s="254">
        <v>686496658.59000003</v>
      </c>
      <c r="F530" s="254">
        <v>686496658.59000003</v>
      </c>
      <c r="G530" s="254">
        <v>686496658.58999991</v>
      </c>
      <c r="H530" s="292"/>
    </row>
    <row r="531" spans="2:8" x14ac:dyDescent="0.25">
      <c r="B531" s="291" t="s">
        <v>226</v>
      </c>
      <c r="C531" s="254">
        <v>11771691737</v>
      </c>
      <c r="D531" s="254">
        <v>15822262836</v>
      </c>
      <c r="E531" s="254">
        <v>336395634</v>
      </c>
      <c r="F531" s="254">
        <v>336395634</v>
      </c>
      <c r="G531" s="254">
        <v>336395634</v>
      </c>
      <c r="H531" s="292"/>
    </row>
    <row r="532" spans="2:8" x14ac:dyDescent="0.25">
      <c r="B532" s="291" t="s">
        <v>992</v>
      </c>
      <c r="C532" s="254">
        <v>11771691737</v>
      </c>
      <c r="D532" s="254">
        <v>15822262836</v>
      </c>
      <c r="E532" s="254">
        <v>336395634</v>
      </c>
      <c r="F532" s="254">
        <v>336395634</v>
      </c>
      <c r="G532" s="254">
        <v>336395634</v>
      </c>
      <c r="H532" s="292"/>
    </row>
    <row r="533" spans="2:8" x14ac:dyDescent="0.25">
      <c r="B533" s="291" t="s">
        <v>993</v>
      </c>
      <c r="C533" s="254">
        <v>11771691737</v>
      </c>
      <c r="D533" s="254">
        <v>15822262836</v>
      </c>
      <c r="E533" s="254">
        <v>336395634</v>
      </c>
      <c r="F533" s="254">
        <v>336395634</v>
      </c>
      <c r="G533" s="254">
        <v>336395634</v>
      </c>
      <c r="H533" s="292"/>
    </row>
    <row r="534" spans="2:8" x14ac:dyDescent="0.25">
      <c r="B534" s="291" t="s">
        <v>646</v>
      </c>
      <c r="C534" s="254">
        <v>3544528837</v>
      </c>
      <c r="D534" s="254">
        <v>4155290553</v>
      </c>
      <c r="E534" s="254">
        <v>330748453</v>
      </c>
      <c r="F534" s="254">
        <v>330748453</v>
      </c>
      <c r="G534" s="254">
        <v>330748453</v>
      </c>
    </row>
    <row r="535" spans="2:8" x14ac:dyDescent="0.25">
      <c r="B535" s="291" t="s">
        <v>638</v>
      </c>
      <c r="C535" s="254">
        <v>2520800000</v>
      </c>
      <c r="D535" s="254">
        <v>5041600000</v>
      </c>
      <c r="E535" s="254"/>
      <c r="F535" s="254"/>
      <c r="G535" s="254"/>
    </row>
    <row r="536" spans="2:8" x14ac:dyDescent="0.25">
      <c r="B536" s="291" t="s">
        <v>994</v>
      </c>
      <c r="C536" s="254">
        <v>2500000000</v>
      </c>
      <c r="D536" s="254">
        <v>4515342943</v>
      </c>
      <c r="E536" s="254"/>
      <c r="F536" s="254"/>
      <c r="G536" s="254"/>
    </row>
    <row r="537" spans="2:8" x14ac:dyDescent="0.25">
      <c r="B537" s="291" t="s">
        <v>995</v>
      </c>
      <c r="C537" s="254">
        <v>2012387500</v>
      </c>
      <c r="D537" s="254">
        <v>1304510564</v>
      </c>
      <c r="E537" s="254">
        <v>2261068</v>
      </c>
      <c r="F537" s="254">
        <v>2261068</v>
      </c>
      <c r="G537" s="254">
        <v>2261068</v>
      </c>
    </row>
    <row r="538" spans="2:8" x14ac:dyDescent="0.25">
      <c r="B538" s="291" t="s">
        <v>996</v>
      </c>
      <c r="C538" s="254">
        <v>1193975400</v>
      </c>
      <c r="D538" s="254">
        <v>805518776</v>
      </c>
      <c r="E538" s="254">
        <v>3386113</v>
      </c>
      <c r="F538" s="254">
        <v>3386113</v>
      </c>
      <c r="G538" s="254">
        <v>3386113</v>
      </c>
    </row>
    <row r="539" spans="2:8" x14ac:dyDescent="0.25">
      <c r="B539" s="291" t="s">
        <v>227</v>
      </c>
      <c r="C539" s="254">
        <v>1524248087</v>
      </c>
      <c r="D539" s="254">
        <v>1524248087</v>
      </c>
      <c r="E539" s="254">
        <v>115347865.87</v>
      </c>
      <c r="F539" s="254">
        <v>115347865.87</v>
      </c>
      <c r="G539" s="254">
        <v>115347865.87</v>
      </c>
    </row>
    <row r="540" spans="2:8" x14ac:dyDescent="0.25">
      <c r="B540" s="291" t="s">
        <v>997</v>
      </c>
      <c r="C540" s="254">
        <v>1524248087</v>
      </c>
      <c r="D540" s="254">
        <v>1524248087</v>
      </c>
      <c r="E540" s="254">
        <v>115347865.87</v>
      </c>
      <c r="F540" s="254">
        <v>115347865.87</v>
      </c>
      <c r="G540" s="254">
        <v>115347865.87</v>
      </c>
    </row>
    <row r="541" spans="2:8" x14ac:dyDescent="0.25">
      <c r="B541" s="291" t="s">
        <v>998</v>
      </c>
      <c r="C541" s="254">
        <v>1524248087</v>
      </c>
      <c r="D541" s="254">
        <v>1524248087</v>
      </c>
      <c r="E541" s="254">
        <v>115347865.87</v>
      </c>
      <c r="F541" s="254">
        <v>115347865.87</v>
      </c>
      <c r="G541" s="254">
        <v>115347865.87</v>
      </c>
    </row>
    <row r="542" spans="2:8" x14ac:dyDescent="0.25">
      <c r="B542" s="291" t="s">
        <v>638</v>
      </c>
      <c r="C542" s="254">
        <v>2369800</v>
      </c>
      <c r="D542" s="254">
        <v>2369800</v>
      </c>
      <c r="E542" s="254"/>
      <c r="F542" s="254"/>
      <c r="G542" s="254"/>
    </row>
    <row r="543" spans="2:8" x14ac:dyDescent="0.25">
      <c r="B543" s="291" t="s">
        <v>999</v>
      </c>
      <c r="C543" s="254">
        <v>1521878287</v>
      </c>
      <c r="D543" s="254">
        <v>1521878287</v>
      </c>
      <c r="E543" s="254">
        <v>115347865.87</v>
      </c>
      <c r="F543" s="254">
        <v>115347865.87</v>
      </c>
      <c r="G543" s="254">
        <v>115347865.87</v>
      </c>
    </row>
    <row r="544" spans="2:8" x14ac:dyDescent="0.25">
      <c r="B544" s="290" t="s">
        <v>228</v>
      </c>
      <c r="C544" s="270">
        <v>1825371875</v>
      </c>
      <c r="D544" s="270">
        <v>1825371875</v>
      </c>
      <c r="E544" s="270">
        <v>150999999.91</v>
      </c>
      <c r="F544" s="270">
        <v>150999999.91</v>
      </c>
      <c r="G544" s="270">
        <v>150999999.91</v>
      </c>
    </row>
    <row r="545" spans="2:8" x14ac:dyDescent="0.25">
      <c r="B545" s="291" t="s">
        <v>1000</v>
      </c>
      <c r="C545" s="254">
        <v>1825371875</v>
      </c>
      <c r="D545" s="254">
        <v>1825371875</v>
      </c>
      <c r="E545" s="254">
        <v>150999999.91</v>
      </c>
      <c r="F545" s="254">
        <v>150999999.91</v>
      </c>
      <c r="G545" s="254">
        <v>150999999.91</v>
      </c>
    </row>
    <row r="546" spans="2:8" x14ac:dyDescent="0.25">
      <c r="B546" s="291" t="s">
        <v>1001</v>
      </c>
      <c r="C546" s="254">
        <v>1825371875</v>
      </c>
      <c r="D546" s="254">
        <v>1825371875</v>
      </c>
      <c r="E546" s="254">
        <v>150999999.91</v>
      </c>
      <c r="F546" s="254">
        <v>150999999.91</v>
      </c>
      <c r="G546" s="254">
        <v>150999999.91</v>
      </c>
    </row>
    <row r="547" spans="2:8" x14ac:dyDescent="0.25">
      <c r="B547" s="291" t="s">
        <v>638</v>
      </c>
      <c r="C547" s="254">
        <v>139590000</v>
      </c>
      <c r="D547" s="254">
        <v>139590000</v>
      </c>
      <c r="E547" s="254">
        <v>11632500</v>
      </c>
      <c r="F547" s="254">
        <v>11632500</v>
      </c>
      <c r="G547" s="254">
        <v>11632500</v>
      </c>
    </row>
    <row r="548" spans="2:8" x14ac:dyDescent="0.25">
      <c r="B548" s="290" t="s">
        <v>1002</v>
      </c>
      <c r="C548" s="270">
        <v>1685781875</v>
      </c>
      <c r="D548" s="270">
        <v>1685781875</v>
      </c>
      <c r="E548" s="270">
        <v>139367499.91</v>
      </c>
      <c r="F548" s="270">
        <v>139367499.91</v>
      </c>
      <c r="G548" s="270">
        <v>139367499.91</v>
      </c>
    </row>
    <row r="549" spans="2:8" x14ac:dyDescent="0.25">
      <c r="B549" s="291" t="s">
        <v>229</v>
      </c>
      <c r="C549" s="254">
        <v>337728228</v>
      </c>
      <c r="D549" s="254">
        <v>402089713</v>
      </c>
      <c r="E549" s="254">
        <v>30442764.88000001</v>
      </c>
      <c r="F549" s="254">
        <v>30822322.379999999</v>
      </c>
      <c r="G549" s="254">
        <v>29597168.259999998</v>
      </c>
    </row>
    <row r="550" spans="2:8" x14ac:dyDescent="0.25">
      <c r="B550" s="291" t="s">
        <v>1003</v>
      </c>
      <c r="C550" s="254">
        <v>337728228</v>
      </c>
      <c r="D550" s="254">
        <v>402089713</v>
      </c>
      <c r="E550" s="254">
        <v>30442764.88000001</v>
      </c>
      <c r="F550" s="254">
        <v>30822322.379999999</v>
      </c>
      <c r="G550" s="254">
        <v>29597168.259999998</v>
      </c>
    </row>
    <row r="551" spans="2:8" x14ac:dyDescent="0.25">
      <c r="B551" s="291" t="s">
        <v>1004</v>
      </c>
      <c r="C551" s="254">
        <v>337728228</v>
      </c>
      <c r="D551" s="254">
        <v>402089713</v>
      </c>
      <c r="E551" s="254">
        <v>30442764.88000001</v>
      </c>
      <c r="F551" s="254">
        <v>30822322.379999999</v>
      </c>
      <c r="G551" s="254">
        <v>29597168.259999998</v>
      </c>
    </row>
    <row r="552" spans="2:8" x14ac:dyDescent="0.25">
      <c r="B552" s="291" t="s">
        <v>638</v>
      </c>
      <c r="C552" s="254">
        <v>3514600</v>
      </c>
      <c r="D552" s="254">
        <v>5914600</v>
      </c>
      <c r="E552" s="254">
        <v>325000</v>
      </c>
      <c r="F552" s="254">
        <v>325000</v>
      </c>
      <c r="G552" s="254">
        <v>325000</v>
      </c>
    </row>
    <row r="553" spans="2:8" x14ac:dyDescent="0.25">
      <c r="B553" s="290" t="s">
        <v>1005</v>
      </c>
      <c r="C553" s="270">
        <v>334213628</v>
      </c>
      <c r="D553" s="270">
        <v>396175113</v>
      </c>
      <c r="E553" s="270">
        <v>30117764.88000001</v>
      </c>
      <c r="F553" s="270">
        <v>30497322.379999999</v>
      </c>
      <c r="G553" s="270">
        <v>29272168.259999998</v>
      </c>
    </row>
    <row r="554" spans="2:8" x14ac:dyDescent="0.25">
      <c r="B554" s="291" t="s">
        <v>1006</v>
      </c>
      <c r="C554" s="254">
        <v>1172006944</v>
      </c>
      <c r="D554" s="254">
        <v>1172006944</v>
      </c>
      <c r="E554" s="254">
        <v>79323471.980000019</v>
      </c>
      <c r="F554" s="254">
        <v>79323471.980000019</v>
      </c>
      <c r="G554" s="254">
        <v>79323471.980000004</v>
      </c>
    </row>
    <row r="555" spans="2:8" x14ac:dyDescent="0.25">
      <c r="B555" s="291" t="s">
        <v>1007</v>
      </c>
      <c r="C555" s="254">
        <v>1172006944</v>
      </c>
      <c r="D555" s="254">
        <v>1172006944</v>
      </c>
      <c r="E555" s="254">
        <v>79323471.980000019</v>
      </c>
      <c r="F555" s="254">
        <v>79323471.980000019</v>
      </c>
      <c r="G555" s="254">
        <v>79323471.980000004</v>
      </c>
    </row>
    <row r="556" spans="2:8" x14ac:dyDescent="0.25">
      <c r="B556" s="291" t="s">
        <v>1008</v>
      </c>
      <c r="C556" s="254">
        <v>1172006944</v>
      </c>
      <c r="D556" s="254">
        <v>1172006944</v>
      </c>
      <c r="E556" s="254">
        <v>79323471.980000019</v>
      </c>
      <c r="F556" s="254">
        <v>79323471.980000019</v>
      </c>
      <c r="G556" s="254">
        <v>79323471.980000004</v>
      </c>
    </row>
    <row r="557" spans="2:8" x14ac:dyDescent="0.25">
      <c r="B557" s="290" t="s">
        <v>638</v>
      </c>
      <c r="C557" s="270">
        <v>699984</v>
      </c>
      <c r="D557" s="270">
        <v>699984</v>
      </c>
      <c r="E557" s="270">
        <v>250181</v>
      </c>
      <c r="F557" s="270">
        <v>250181</v>
      </c>
      <c r="G557" s="270">
        <v>250181</v>
      </c>
    </row>
    <row r="558" spans="2:8" x14ac:dyDescent="0.25">
      <c r="B558" s="291" t="s">
        <v>1009</v>
      </c>
      <c r="C558" s="254">
        <v>1171306960</v>
      </c>
      <c r="D558" s="254">
        <v>1171306960</v>
      </c>
      <c r="E558" s="254">
        <v>79073290.980000019</v>
      </c>
      <c r="F558" s="254">
        <v>79073290.980000019</v>
      </c>
      <c r="G558" s="254">
        <v>79073290.980000004</v>
      </c>
    </row>
    <row r="559" spans="2:8" x14ac:dyDescent="0.25">
      <c r="B559" s="291" t="s">
        <v>1010</v>
      </c>
      <c r="C559" s="254">
        <v>696669483</v>
      </c>
      <c r="D559" s="254">
        <v>981232147.12</v>
      </c>
      <c r="E559" s="254">
        <v>60519971.480000004</v>
      </c>
      <c r="F559" s="254">
        <v>58112966.509999998</v>
      </c>
      <c r="G559" s="254">
        <v>52654207.359999999</v>
      </c>
    </row>
    <row r="560" spans="2:8" x14ac:dyDescent="0.25">
      <c r="B560" s="291" t="s">
        <v>1011</v>
      </c>
      <c r="C560" s="254">
        <v>696669483</v>
      </c>
      <c r="D560" s="254">
        <v>981232147.12</v>
      </c>
      <c r="E560" s="254">
        <v>60519971.480000004</v>
      </c>
      <c r="F560" s="254">
        <v>58112966.509999998</v>
      </c>
      <c r="G560" s="254">
        <v>52654207.359999999</v>
      </c>
      <c r="H560" s="292"/>
    </row>
    <row r="561" spans="2:7" x14ac:dyDescent="0.25">
      <c r="B561" s="290" t="s">
        <v>1012</v>
      </c>
      <c r="C561" s="270">
        <v>696669483</v>
      </c>
      <c r="D561" s="270">
        <v>981232147.12</v>
      </c>
      <c r="E561" s="270">
        <v>60519971.480000004</v>
      </c>
      <c r="F561" s="270">
        <v>58112966.509999998</v>
      </c>
      <c r="G561" s="270">
        <v>52654207.359999999</v>
      </c>
    </row>
    <row r="562" spans="2:7" x14ac:dyDescent="0.25">
      <c r="B562" s="291" t="s">
        <v>1013</v>
      </c>
      <c r="C562" s="254">
        <v>696669483</v>
      </c>
      <c r="D562" s="254">
        <v>981232147.12</v>
      </c>
      <c r="E562" s="254">
        <v>60519971.480000004</v>
      </c>
      <c r="F562" s="254">
        <v>58112966.509999998</v>
      </c>
      <c r="G562" s="254">
        <v>52654207.359999999</v>
      </c>
    </row>
    <row r="563" spans="2:7" x14ac:dyDescent="0.25">
      <c r="B563" s="291" t="s">
        <v>233</v>
      </c>
      <c r="C563" s="254">
        <v>294634030542</v>
      </c>
      <c r="D563" s="254">
        <v>294634030542</v>
      </c>
      <c r="E563" s="254">
        <v>39232019123.029999</v>
      </c>
      <c r="F563" s="254">
        <v>33476589041.589993</v>
      </c>
      <c r="G563" s="254">
        <v>19604940719.690006</v>
      </c>
    </row>
    <row r="564" spans="2:7" x14ac:dyDescent="0.25">
      <c r="B564" s="290" t="s">
        <v>1014</v>
      </c>
      <c r="C564" s="270">
        <v>294634030542</v>
      </c>
      <c r="D564" s="270">
        <v>294634030542</v>
      </c>
      <c r="E564" s="270">
        <v>39232019123.029999</v>
      </c>
      <c r="F564" s="270">
        <v>33476589041.589993</v>
      </c>
      <c r="G564" s="270">
        <v>19604940719.690006</v>
      </c>
    </row>
    <row r="565" spans="2:7" x14ac:dyDescent="0.25">
      <c r="B565" s="291" t="s">
        <v>1015</v>
      </c>
      <c r="C565" s="254">
        <v>294634030542</v>
      </c>
      <c r="D565" s="254">
        <v>294634030542</v>
      </c>
      <c r="E565" s="254">
        <v>39232019123.029999</v>
      </c>
      <c r="F565" s="254">
        <v>33476589041.589993</v>
      </c>
      <c r="G565" s="254">
        <v>19604940719.690006</v>
      </c>
    </row>
    <row r="566" spans="2:7" x14ac:dyDescent="0.25">
      <c r="B566" s="291" t="s">
        <v>1016</v>
      </c>
      <c r="C566" s="254">
        <v>294634030542</v>
      </c>
      <c r="D566" s="254">
        <v>294634030542</v>
      </c>
      <c r="E566" s="254">
        <v>39232019123.029999</v>
      </c>
      <c r="F566" s="254">
        <v>33476589041.589993</v>
      </c>
      <c r="G566" s="254">
        <v>19604940719.690006</v>
      </c>
    </row>
    <row r="567" spans="2:7" x14ac:dyDescent="0.25">
      <c r="B567" s="287" t="s">
        <v>234</v>
      </c>
      <c r="C567" s="288">
        <v>131888519077</v>
      </c>
      <c r="D567" s="288">
        <v>142152888093.75</v>
      </c>
      <c r="E567" s="288">
        <v>7129652065.0599995</v>
      </c>
      <c r="F567" s="288">
        <v>10868906448.92</v>
      </c>
      <c r="G567" s="288">
        <v>10869311375.07</v>
      </c>
    </row>
    <row r="568" spans="2:7" x14ac:dyDescent="0.25">
      <c r="B568" s="289" t="s">
        <v>1017</v>
      </c>
      <c r="C568" s="254">
        <v>131888519077</v>
      </c>
      <c r="D568" s="254">
        <v>142152888093.75</v>
      </c>
      <c r="E568" s="254">
        <v>7129652065.0599995</v>
      </c>
      <c r="F568" s="254">
        <v>10868906448.92</v>
      </c>
      <c r="G568" s="254">
        <v>10869311375.07</v>
      </c>
    </row>
    <row r="569" spans="2:7" x14ac:dyDescent="0.25">
      <c r="B569" s="290" t="s">
        <v>1018</v>
      </c>
      <c r="C569" s="270">
        <v>131888519077</v>
      </c>
      <c r="D569" s="270">
        <v>142152888093.75</v>
      </c>
      <c r="E569" s="270">
        <v>7129652065.0599995</v>
      </c>
      <c r="F569" s="270">
        <v>10868906448.92</v>
      </c>
      <c r="G569" s="270">
        <v>10869311375.07</v>
      </c>
    </row>
    <row r="570" spans="2:7" x14ac:dyDescent="0.25">
      <c r="B570" s="291" t="s">
        <v>638</v>
      </c>
      <c r="C570" s="254">
        <v>43127947245</v>
      </c>
      <c r="D570" s="254">
        <v>47502947245</v>
      </c>
      <c r="E570" s="254">
        <v>6378920.6899999995</v>
      </c>
      <c r="F570" s="254">
        <v>3745633304.5499997</v>
      </c>
      <c r="G570" s="254">
        <v>3745633304.5500002</v>
      </c>
    </row>
    <row r="571" spans="2:7" x14ac:dyDescent="0.25">
      <c r="B571" s="291" t="s">
        <v>647</v>
      </c>
      <c r="C571" s="254">
        <v>2363898120</v>
      </c>
      <c r="D571" s="254">
        <v>2253267136.75</v>
      </c>
      <c r="E571" s="254"/>
      <c r="F571" s="254"/>
      <c r="G571" s="254"/>
    </row>
    <row r="572" spans="2:7" x14ac:dyDescent="0.25">
      <c r="B572" s="291" t="s">
        <v>1019</v>
      </c>
      <c r="C572" s="254">
        <v>3701712</v>
      </c>
      <c r="D572" s="254">
        <v>3701712</v>
      </c>
      <c r="E572" s="254">
        <v>387228.37</v>
      </c>
      <c r="F572" s="254">
        <v>387228.37</v>
      </c>
      <c r="G572" s="254">
        <v>792154.52</v>
      </c>
    </row>
    <row r="573" spans="2:7" x14ac:dyDescent="0.25">
      <c r="B573" s="291" t="s">
        <v>1020</v>
      </c>
      <c r="C573" s="254">
        <v>86392972000</v>
      </c>
      <c r="D573" s="254">
        <v>92392972000</v>
      </c>
      <c r="E573" s="254">
        <v>7122885916</v>
      </c>
      <c r="F573" s="254">
        <v>7122885916</v>
      </c>
      <c r="G573" s="254">
        <v>7122885916</v>
      </c>
    </row>
    <row r="574" spans="2:7" x14ac:dyDescent="0.25">
      <c r="B574" s="291" t="s">
        <v>1021</v>
      </c>
      <c r="C574" s="254">
        <v>0</v>
      </c>
      <c r="D574" s="254">
        <v>0</v>
      </c>
      <c r="E574" s="254"/>
      <c r="F574" s="254"/>
      <c r="G574" s="254"/>
    </row>
    <row r="575" spans="2:7" x14ac:dyDescent="0.25">
      <c r="B575" s="291" t="s">
        <v>1022</v>
      </c>
      <c r="C575" s="254">
        <v>0</v>
      </c>
      <c r="D575" s="254">
        <v>0</v>
      </c>
      <c r="E575" s="254"/>
      <c r="F575" s="254"/>
      <c r="G575" s="254"/>
    </row>
    <row r="576" spans="2:7" x14ac:dyDescent="0.25">
      <c r="B576" s="291" t="s">
        <v>1023</v>
      </c>
      <c r="C576" s="254">
        <v>0</v>
      </c>
      <c r="D576" s="254">
        <v>0</v>
      </c>
      <c r="E576" s="254"/>
      <c r="F576" s="254"/>
      <c r="G576" s="254"/>
    </row>
    <row r="577" spans="1:8" ht="15.75" thickBot="1" x14ac:dyDescent="0.3">
      <c r="B577" s="298" t="s">
        <v>505</v>
      </c>
      <c r="C577" s="299">
        <v>1418686514950</v>
      </c>
      <c r="D577" s="299">
        <v>1461440196912.5698</v>
      </c>
      <c r="E577" s="299">
        <v>126826019543.22011</v>
      </c>
      <c r="F577" s="299">
        <v>140971449255.96997</v>
      </c>
      <c r="G577" s="299">
        <v>127149385998.64001</v>
      </c>
    </row>
    <row r="578" spans="1:8" x14ac:dyDescent="0.25">
      <c r="B578" s="262" t="s">
        <v>235</v>
      </c>
    </row>
    <row r="579" spans="1:8" x14ac:dyDescent="0.25">
      <c r="B579" s="263" t="s">
        <v>607</v>
      </c>
    </row>
    <row r="580" spans="1:8" ht="44.25" customHeight="1" x14ac:dyDescent="0.25">
      <c r="A580" s="263"/>
      <c r="B580" s="390" t="s">
        <v>1031</v>
      </c>
      <c r="C580" s="390"/>
      <c r="D580" s="390"/>
      <c r="E580" s="390"/>
      <c r="F580" s="390"/>
      <c r="G580" s="390"/>
      <c r="H580" s="373"/>
    </row>
    <row r="581" spans="1:8" x14ac:dyDescent="0.25">
      <c r="B581" s="262" t="s">
        <v>34</v>
      </c>
    </row>
  </sheetData>
  <mergeCells count="13">
    <mergeCell ref="B580:G580"/>
    <mergeCell ref="G11:G13"/>
    <mergeCell ref="B2:G2"/>
    <mergeCell ref="B3:G3"/>
    <mergeCell ref="B4:G4"/>
    <mergeCell ref="B6:G6"/>
    <mergeCell ref="B7:G7"/>
    <mergeCell ref="B8:G8"/>
    <mergeCell ref="B11:B12"/>
    <mergeCell ref="C11:C12"/>
    <mergeCell ref="D11:D13"/>
    <mergeCell ref="E11:E13"/>
    <mergeCell ref="F11:F13"/>
  </mergeCells>
  <pageMargins left="0.7" right="0.7" top="0.75" bottom="0.75" header="0.3" footer="0.3"/>
  <pageSetup orientation="portrait"/>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7426B-888A-4C78-A07F-6FFBB625E463}">
  <dimension ref="B2:H160"/>
  <sheetViews>
    <sheetView showGridLines="0" zoomScale="85" zoomScaleNormal="85" workbookViewId="0">
      <selection activeCell="I24" sqref="I24"/>
    </sheetView>
  </sheetViews>
  <sheetFormatPr baseColWidth="10" defaultColWidth="9.140625" defaultRowHeight="15" x14ac:dyDescent="0.25"/>
  <cols>
    <col min="1" max="1" width="9.140625" style="301"/>
    <col min="2" max="2" width="137.28515625" style="301" customWidth="1"/>
    <col min="3" max="3" width="27.7109375" style="301" customWidth="1"/>
    <col min="4" max="4" width="23" style="301" customWidth="1"/>
    <col min="5" max="5" width="19.42578125" style="301" customWidth="1"/>
    <col min="6" max="6" width="21.7109375" style="301" customWidth="1"/>
    <col min="7" max="7" width="14.85546875" style="301" customWidth="1"/>
    <col min="8" max="8" width="18.42578125" style="301" customWidth="1"/>
    <col min="9" max="9" width="18" style="301" customWidth="1"/>
    <col min="10" max="10" width="17.140625" style="301" customWidth="1"/>
    <col min="11" max="11" width="17.7109375" style="301" customWidth="1"/>
    <col min="12" max="12" width="24.42578125" style="301" bestFit="1" customWidth="1"/>
    <col min="13" max="13" width="25.5703125" style="301" bestFit="1" customWidth="1"/>
    <col min="14" max="14" width="24.85546875" style="301" bestFit="1" customWidth="1"/>
    <col min="15" max="16384" width="9.140625" style="301"/>
  </cols>
  <sheetData>
    <row r="2" spans="2:8" ht="13.15" customHeight="1" x14ac:dyDescent="0.25">
      <c r="B2" s="501" t="s">
        <v>0</v>
      </c>
      <c r="C2" s="501"/>
      <c r="D2" s="501"/>
      <c r="E2" s="501"/>
      <c r="F2" s="501"/>
      <c r="G2" s="501"/>
      <c r="H2" s="300"/>
    </row>
    <row r="3" spans="2:8" x14ac:dyDescent="0.25">
      <c r="B3" s="501" t="s">
        <v>1</v>
      </c>
      <c r="C3" s="501"/>
      <c r="D3" s="501"/>
      <c r="E3" s="501"/>
      <c r="F3" s="501"/>
      <c r="G3" s="501"/>
      <c r="H3" s="300"/>
    </row>
    <row r="4" spans="2:8" x14ac:dyDescent="0.25">
      <c r="B4" s="502" t="s">
        <v>2</v>
      </c>
      <c r="C4" s="502"/>
      <c r="D4" s="502"/>
      <c r="E4" s="502"/>
      <c r="F4" s="502"/>
      <c r="G4" s="502"/>
      <c r="H4" s="302"/>
    </row>
    <row r="6" spans="2:8" ht="15.75" x14ac:dyDescent="0.25">
      <c r="B6" s="503" t="s">
        <v>1024</v>
      </c>
      <c r="C6" s="503"/>
      <c r="D6" s="503"/>
      <c r="E6" s="503"/>
      <c r="F6" s="503"/>
      <c r="G6" s="503"/>
    </row>
    <row r="7" spans="2:8" ht="16.5" thickBot="1" x14ac:dyDescent="0.3">
      <c r="B7" s="504" t="s">
        <v>265</v>
      </c>
      <c r="C7" s="504"/>
      <c r="D7" s="504"/>
      <c r="E7" s="504"/>
      <c r="F7" s="504"/>
      <c r="G7" s="504"/>
    </row>
    <row r="8" spans="2:8" ht="15" customHeight="1" x14ac:dyDescent="0.25"/>
    <row r="9" spans="2:8" ht="15" customHeight="1" x14ac:dyDescent="0.25"/>
    <row r="11" spans="2:8" x14ac:dyDescent="0.25">
      <c r="B11" s="505" t="s">
        <v>36</v>
      </c>
      <c r="C11" s="498" t="s">
        <v>37</v>
      </c>
      <c r="D11" s="498" t="s">
        <v>500</v>
      </c>
      <c r="E11" s="498" t="s">
        <v>501</v>
      </c>
      <c r="F11" s="498" t="s">
        <v>462</v>
      </c>
      <c r="G11" s="498" t="s">
        <v>502</v>
      </c>
      <c r="H11" s="303"/>
    </row>
    <row r="12" spans="2:8" x14ac:dyDescent="0.25">
      <c r="B12" s="506"/>
      <c r="C12" s="507"/>
      <c r="D12" s="508"/>
      <c r="E12" s="508"/>
      <c r="F12" s="499"/>
      <c r="G12" s="499"/>
      <c r="H12" s="303"/>
    </row>
    <row r="13" spans="2:8" ht="15.75" thickBot="1" x14ac:dyDescent="0.3">
      <c r="B13" s="304" t="s">
        <v>506</v>
      </c>
      <c r="C13" s="305" t="s">
        <v>504</v>
      </c>
      <c r="D13" s="509"/>
      <c r="E13" s="509"/>
      <c r="F13" s="500"/>
      <c r="G13" s="500"/>
      <c r="H13" s="303"/>
    </row>
    <row r="14" spans="2:8" x14ac:dyDescent="0.25">
      <c r="B14" s="306" t="s">
        <v>40</v>
      </c>
      <c r="C14" s="307">
        <v>219411356799</v>
      </c>
      <c r="D14" s="307">
        <v>239894333124.2901</v>
      </c>
      <c r="E14" s="307">
        <v>17831681415.149994</v>
      </c>
      <c r="F14" s="307">
        <v>21695091051.810001</v>
      </c>
      <c r="G14" s="307">
        <v>16804035342.420002</v>
      </c>
    </row>
    <row r="15" spans="2:8" x14ac:dyDescent="0.25">
      <c r="B15" s="308" t="s">
        <v>41</v>
      </c>
      <c r="C15" s="254">
        <v>95815120187</v>
      </c>
      <c r="D15" s="254">
        <v>102851608167.46005</v>
      </c>
      <c r="E15" s="254">
        <v>6677201439.6399994</v>
      </c>
      <c r="F15" s="254">
        <v>7844408838.6099987</v>
      </c>
      <c r="G15" s="254">
        <v>6719440761.9200001</v>
      </c>
    </row>
    <row r="16" spans="2:8" x14ac:dyDescent="0.25">
      <c r="B16" s="309" t="s">
        <v>507</v>
      </c>
      <c r="C16" s="254">
        <v>8026720875</v>
      </c>
      <c r="D16" s="254">
        <v>8512261515.3299999</v>
      </c>
      <c r="E16" s="254">
        <v>682523099.13</v>
      </c>
      <c r="F16" s="254">
        <v>682523099.13</v>
      </c>
      <c r="G16" s="254">
        <v>682523099.13</v>
      </c>
    </row>
    <row r="17" spans="2:7" x14ac:dyDescent="0.25">
      <c r="B17" s="309" t="s">
        <v>508</v>
      </c>
      <c r="C17" s="254">
        <v>51147763556</v>
      </c>
      <c r="D17" s="254">
        <v>53206075076.45002</v>
      </c>
      <c r="E17" s="254">
        <v>2886583546.1799998</v>
      </c>
      <c r="F17" s="254">
        <v>3988283081.0499983</v>
      </c>
      <c r="G17" s="254">
        <v>3694366949.8599997</v>
      </c>
    </row>
    <row r="18" spans="2:7" ht="14.25" customHeight="1" x14ac:dyDescent="0.25">
      <c r="B18" s="309" t="s">
        <v>509</v>
      </c>
      <c r="C18" s="254">
        <v>24002440666</v>
      </c>
      <c r="D18" s="254">
        <v>26084173686.050026</v>
      </c>
      <c r="E18" s="254">
        <v>2768774893.4300003</v>
      </c>
      <c r="F18" s="254">
        <v>2768774893.4300003</v>
      </c>
      <c r="G18" s="254">
        <v>1973684295</v>
      </c>
    </row>
    <row r="19" spans="2:7" x14ac:dyDescent="0.25">
      <c r="B19" s="309" t="s">
        <v>510</v>
      </c>
      <c r="C19" s="254">
        <v>11763309937</v>
      </c>
      <c r="D19" s="254">
        <v>14286994748</v>
      </c>
      <c r="E19" s="254">
        <v>336357684</v>
      </c>
      <c r="F19" s="254">
        <v>336357684</v>
      </c>
      <c r="G19" s="254">
        <v>336357684</v>
      </c>
    </row>
    <row r="20" spans="2:7" x14ac:dyDescent="0.25">
      <c r="B20" s="309" t="s">
        <v>42</v>
      </c>
      <c r="C20" s="254">
        <v>874885153</v>
      </c>
      <c r="D20" s="254">
        <v>762103141.63</v>
      </c>
      <c r="E20" s="254">
        <v>13962215.57</v>
      </c>
      <c r="F20" s="254">
        <v>79470079.669999987</v>
      </c>
      <c r="G20" s="254">
        <v>43508732.600000009</v>
      </c>
    </row>
    <row r="21" spans="2:7" x14ac:dyDescent="0.25">
      <c r="B21" s="308" t="s">
        <v>511</v>
      </c>
      <c r="C21" s="254">
        <v>13511032861</v>
      </c>
      <c r="D21" s="254">
        <v>13263982359</v>
      </c>
      <c r="E21" s="254">
        <v>1007690138.03</v>
      </c>
      <c r="F21" s="254">
        <v>1082971656.3599999</v>
      </c>
      <c r="G21" s="254">
        <v>821263925.34000003</v>
      </c>
    </row>
    <row r="22" spans="2:7" x14ac:dyDescent="0.25">
      <c r="B22" s="309" t="s">
        <v>512</v>
      </c>
      <c r="C22" s="254">
        <v>4815783416</v>
      </c>
      <c r="D22" s="254">
        <v>4555550904.3400002</v>
      </c>
      <c r="E22" s="254">
        <v>147314708.22999999</v>
      </c>
      <c r="F22" s="254">
        <v>264890579.62999997</v>
      </c>
      <c r="G22" s="254">
        <v>208463810.22</v>
      </c>
    </row>
    <row r="23" spans="2:7" x14ac:dyDescent="0.25">
      <c r="B23" s="309" t="s">
        <v>513</v>
      </c>
      <c r="C23" s="254">
        <v>8695249445</v>
      </c>
      <c r="D23" s="254">
        <v>8708431454.6599998</v>
      </c>
      <c r="E23" s="254">
        <v>860375429.79999995</v>
      </c>
      <c r="F23" s="254">
        <v>818081076.73000002</v>
      </c>
      <c r="G23" s="254">
        <v>612800115.12</v>
      </c>
    </row>
    <row r="24" spans="2:7" x14ac:dyDescent="0.25">
      <c r="B24" s="308" t="s">
        <v>479</v>
      </c>
      <c r="C24" s="254">
        <v>49384238726</v>
      </c>
      <c r="D24" s="254">
        <v>53757252553.590027</v>
      </c>
      <c r="E24" s="254">
        <v>3237851940.769999</v>
      </c>
      <c r="F24" s="254">
        <v>7035270620.3600016</v>
      </c>
      <c r="G24" s="254">
        <v>4166474229.0000005</v>
      </c>
    </row>
    <row r="25" spans="2:7" x14ac:dyDescent="0.25">
      <c r="B25" s="309" t="s">
        <v>514</v>
      </c>
      <c r="C25" s="254">
        <v>45493198732</v>
      </c>
      <c r="D25" s="254">
        <v>49444613262.610023</v>
      </c>
      <c r="E25" s="254">
        <v>2913920871.809999</v>
      </c>
      <c r="F25" s="254">
        <v>6303060467.4000006</v>
      </c>
      <c r="G25" s="254">
        <v>3620669209.0600004</v>
      </c>
    </row>
    <row r="26" spans="2:7" x14ac:dyDescent="0.25">
      <c r="B26" s="309" t="s">
        <v>515</v>
      </c>
      <c r="C26" s="254">
        <v>3641414862</v>
      </c>
      <c r="D26" s="254">
        <v>3910328995.9999995</v>
      </c>
      <c r="E26" s="254">
        <v>289314333.44000006</v>
      </c>
      <c r="F26" s="254">
        <v>691159965.84000003</v>
      </c>
      <c r="G26" s="254">
        <v>511980900.65000004</v>
      </c>
    </row>
    <row r="27" spans="2:7" x14ac:dyDescent="0.25">
      <c r="B27" s="309" t="s">
        <v>516</v>
      </c>
      <c r="C27" s="254">
        <v>1000000</v>
      </c>
      <c r="D27" s="254">
        <v>1000000</v>
      </c>
      <c r="E27" s="254"/>
      <c r="F27" s="254"/>
      <c r="G27" s="254"/>
    </row>
    <row r="28" spans="2:7" x14ac:dyDescent="0.25">
      <c r="B28" s="309" t="s">
        <v>517</v>
      </c>
      <c r="C28" s="254">
        <v>177195695</v>
      </c>
      <c r="D28" s="254">
        <v>327632732.98000002</v>
      </c>
      <c r="E28" s="254">
        <v>31742095.809999999</v>
      </c>
      <c r="F28" s="254">
        <v>30133077.349999998</v>
      </c>
      <c r="G28" s="254">
        <v>25855343.599999998</v>
      </c>
    </row>
    <row r="29" spans="2:7" x14ac:dyDescent="0.25">
      <c r="B29" s="309" t="s">
        <v>518</v>
      </c>
      <c r="C29" s="254">
        <v>71429437</v>
      </c>
      <c r="D29" s="254">
        <v>73677562</v>
      </c>
      <c r="E29" s="254">
        <v>2874639.71</v>
      </c>
      <c r="F29" s="254">
        <v>10917109.77</v>
      </c>
      <c r="G29" s="254">
        <v>7968775.6899999995</v>
      </c>
    </row>
    <row r="30" spans="2:7" x14ac:dyDescent="0.25">
      <c r="B30" s="308" t="s">
        <v>43</v>
      </c>
      <c r="C30" s="254">
        <v>60700965025</v>
      </c>
      <c r="D30" s="254">
        <v>70021490044.240005</v>
      </c>
      <c r="E30" s="254">
        <v>6908937896.7099981</v>
      </c>
      <c r="F30" s="254">
        <v>5732439936.4799995</v>
      </c>
      <c r="G30" s="254">
        <v>5096856426.1600008</v>
      </c>
    </row>
    <row r="31" spans="2:7" x14ac:dyDescent="0.25">
      <c r="B31" s="309" t="s">
        <v>519</v>
      </c>
      <c r="C31" s="254">
        <v>30411775911</v>
      </c>
      <c r="D31" s="254">
        <v>35293239482.260002</v>
      </c>
      <c r="E31" s="254">
        <v>4362438031.2099991</v>
      </c>
      <c r="F31" s="254">
        <v>3192148795.48</v>
      </c>
      <c r="G31" s="254">
        <v>2809206106.2000008</v>
      </c>
    </row>
    <row r="32" spans="2:7" x14ac:dyDescent="0.25">
      <c r="B32" s="309" t="s">
        <v>69</v>
      </c>
      <c r="C32" s="254">
        <v>1533425455</v>
      </c>
      <c r="D32" s="254">
        <v>1091953356.0000002</v>
      </c>
      <c r="E32" s="254">
        <v>121180363.95000002</v>
      </c>
      <c r="F32" s="254">
        <v>92110519.390000015</v>
      </c>
      <c r="G32" s="254">
        <v>42613566.139999993</v>
      </c>
    </row>
    <row r="33" spans="2:7" x14ac:dyDescent="0.25">
      <c r="B33" s="309" t="s">
        <v>520</v>
      </c>
      <c r="C33" s="254">
        <v>20384001723</v>
      </c>
      <c r="D33" s="254">
        <v>22981061628.130001</v>
      </c>
      <c r="E33" s="254">
        <v>1632051985.1799998</v>
      </c>
      <c r="F33" s="254">
        <v>1636639179.3400004</v>
      </c>
      <c r="G33" s="254">
        <v>1624701342.2</v>
      </c>
    </row>
    <row r="34" spans="2:7" x14ac:dyDescent="0.25">
      <c r="B34" s="309" t="s">
        <v>521</v>
      </c>
      <c r="C34" s="254">
        <v>1357523044</v>
      </c>
      <c r="D34" s="254">
        <v>1913722961.3900003</v>
      </c>
      <c r="E34" s="254">
        <v>105770228.44</v>
      </c>
      <c r="F34" s="254">
        <v>110916789.97</v>
      </c>
      <c r="G34" s="254">
        <v>106569328.53</v>
      </c>
    </row>
    <row r="35" spans="2:7" x14ac:dyDescent="0.25">
      <c r="B35" s="309" t="s">
        <v>522</v>
      </c>
      <c r="C35" s="254">
        <v>3043332414</v>
      </c>
      <c r="D35" s="254">
        <v>3930098149.3600001</v>
      </c>
      <c r="E35" s="254">
        <v>284854478.50999999</v>
      </c>
      <c r="F35" s="254">
        <v>288603317.11000001</v>
      </c>
      <c r="G35" s="254">
        <v>176383174.25000003</v>
      </c>
    </row>
    <row r="36" spans="2:7" x14ac:dyDescent="0.25">
      <c r="B36" s="309" t="s">
        <v>44</v>
      </c>
      <c r="C36" s="254">
        <v>74079168</v>
      </c>
      <c r="D36" s="254">
        <v>74079168</v>
      </c>
      <c r="E36" s="254">
        <v>5790345</v>
      </c>
      <c r="F36" s="254">
        <v>5790345</v>
      </c>
      <c r="G36" s="254">
        <v>5790345</v>
      </c>
    </row>
    <row r="37" spans="2:7" x14ac:dyDescent="0.25">
      <c r="B37" s="309" t="s">
        <v>523</v>
      </c>
      <c r="C37" s="254">
        <v>3896827310</v>
      </c>
      <c r="D37" s="254">
        <v>4737335299.1000004</v>
      </c>
      <c r="E37" s="254">
        <v>396852464.41999996</v>
      </c>
      <c r="F37" s="254">
        <v>406230990.18999994</v>
      </c>
      <c r="G37" s="254">
        <v>331592563.83999997</v>
      </c>
    </row>
    <row r="38" spans="2:7" x14ac:dyDescent="0.25">
      <c r="B38" s="306" t="s">
        <v>45</v>
      </c>
      <c r="C38" s="307">
        <v>268623884854</v>
      </c>
      <c r="D38" s="307">
        <v>269312918877.73004</v>
      </c>
      <c r="E38" s="307">
        <v>17554457052.539997</v>
      </c>
      <c r="F38" s="307">
        <v>18549766380.409996</v>
      </c>
      <c r="G38" s="307">
        <v>25370370009.869995</v>
      </c>
    </row>
    <row r="39" spans="2:7" x14ac:dyDescent="0.25">
      <c r="B39" s="308" t="s">
        <v>46</v>
      </c>
      <c r="C39" s="254">
        <v>24181094950</v>
      </c>
      <c r="D39" s="254">
        <v>31204894002.769993</v>
      </c>
      <c r="E39" s="254">
        <v>2195761303.27</v>
      </c>
      <c r="F39" s="254">
        <v>2224166553.9900002</v>
      </c>
      <c r="G39" s="254">
        <v>1710459743.2</v>
      </c>
    </row>
    <row r="40" spans="2:7" x14ac:dyDescent="0.25">
      <c r="B40" s="309" t="s">
        <v>524</v>
      </c>
      <c r="C40" s="254">
        <v>22306765070</v>
      </c>
      <c r="D40" s="254">
        <v>29265745308.819996</v>
      </c>
      <c r="E40" s="254">
        <v>2045479288.3199999</v>
      </c>
      <c r="F40" s="254">
        <v>2055561290.1500001</v>
      </c>
      <c r="G40" s="254">
        <v>1533155547.8</v>
      </c>
    </row>
    <row r="41" spans="2:7" x14ac:dyDescent="0.25">
      <c r="B41" s="309" t="s">
        <v>525</v>
      </c>
      <c r="C41" s="254">
        <v>1632201836</v>
      </c>
      <c r="D41" s="254">
        <v>1641815436.8299997</v>
      </c>
      <c r="E41" s="254">
        <v>142478534.18999997</v>
      </c>
      <c r="F41" s="254">
        <v>141896145.53999999</v>
      </c>
      <c r="G41" s="254">
        <v>159668298.63999999</v>
      </c>
    </row>
    <row r="42" spans="2:7" x14ac:dyDescent="0.25">
      <c r="B42" s="309" t="s">
        <v>47</v>
      </c>
      <c r="C42" s="254">
        <v>242128044</v>
      </c>
      <c r="D42" s="254">
        <v>297333257.12000006</v>
      </c>
      <c r="E42" s="254">
        <v>7803480.7599999998</v>
      </c>
      <c r="F42" s="254">
        <v>26709118.300000001</v>
      </c>
      <c r="G42" s="254">
        <v>17635896.759999998</v>
      </c>
    </row>
    <row r="43" spans="2:7" x14ac:dyDescent="0.25">
      <c r="B43" s="308" t="s">
        <v>70</v>
      </c>
      <c r="C43" s="254">
        <v>18352875264</v>
      </c>
      <c r="D43" s="254">
        <v>21357504739.299999</v>
      </c>
      <c r="E43" s="254">
        <v>1884590376.1299999</v>
      </c>
      <c r="F43" s="254">
        <v>1867362589.2200003</v>
      </c>
      <c r="G43" s="254">
        <v>1683908129.3300004</v>
      </c>
    </row>
    <row r="44" spans="2:7" x14ac:dyDescent="0.25">
      <c r="B44" s="309" t="s">
        <v>526</v>
      </c>
      <c r="C44" s="254">
        <v>10685424905</v>
      </c>
      <c r="D44" s="254">
        <v>16214910225.759998</v>
      </c>
      <c r="E44" s="254">
        <v>1292393887.8499999</v>
      </c>
      <c r="F44" s="254">
        <v>1272715821.4900002</v>
      </c>
      <c r="G44" s="254">
        <v>1331483893.1700003</v>
      </c>
    </row>
    <row r="45" spans="2:7" x14ac:dyDescent="0.25">
      <c r="B45" s="309" t="s">
        <v>527</v>
      </c>
      <c r="C45" s="254">
        <v>186316699</v>
      </c>
      <c r="D45" s="254">
        <v>219197448.56</v>
      </c>
      <c r="E45" s="254">
        <v>12910804</v>
      </c>
      <c r="F45" s="254">
        <v>12910804</v>
      </c>
      <c r="G45" s="254">
        <v>12910804</v>
      </c>
    </row>
    <row r="46" spans="2:7" ht="15.6" customHeight="1" x14ac:dyDescent="0.25">
      <c r="B46" s="309" t="s">
        <v>71</v>
      </c>
      <c r="C46" s="254">
        <v>168700000</v>
      </c>
      <c r="D46" s="254">
        <v>300590000</v>
      </c>
      <c r="E46" s="254"/>
      <c r="F46" s="254"/>
      <c r="G46" s="254"/>
    </row>
    <row r="47" spans="2:7" ht="15.6" customHeight="1" x14ac:dyDescent="0.25">
      <c r="B47" s="309" t="s">
        <v>72</v>
      </c>
      <c r="C47" s="254">
        <v>482534089</v>
      </c>
      <c r="D47" s="254">
        <v>348574129</v>
      </c>
      <c r="E47" s="254">
        <v>22988807.379999999</v>
      </c>
      <c r="F47" s="254">
        <v>20217970.34</v>
      </c>
      <c r="G47" s="254">
        <v>28593599.159999996</v>
      </c>
    </row>
    <row r="48" spans="2:7" ht="15.6" customHeight="1" x14ac:dyDescent="0.25">
      <c r="B48" s="309" t="s">
        <v>528</v>
      </c>
      <c r="C48" s="254">
        <v>6829899571</v>
      </c>
      <c r="D48" s="254">
        <v>4274232935.98</v>
      </c>
      <c r="E48" s="254">
        <v>556296876.89999986</v>
      </c>
      <c r="F48" s="254">
        <v>561517993.38999999</v>
      </c>
      <c r="G48" s="254">
        <v>310919833</v>
      </c>
    </row>
    <row r="49" spans="2:7" ht="15.6" customHeight="1" x14ac:dyDescent="0.25">
      <c r="B49" s="308" t="s">
        <v>529</v>
      </c>
      <c r="C49" s="254">
        <v>7309972466</v>
      </c>
      <c r="D49" s="254">
        <v>9819894973.9500008</v>
      </c>
      <c r="E49" s="254">
        <v>13000554.369999999</v>
      </c>
      <c r="F49" s="254">
        <v>553874444.6500001</v>
      </c>
      <c r="G49" s="254">
        <v>541535822.17999995</v>
      </c>
    </row>
    <row r="50" spans="2:7" ht="15.6" customHeight="1" x14ac:dyDescent="0.25">
      <c r="B50" s="309" t="s">
        <v>530</v>
      </c>
      <c r="C50" s="254">
        <v>7309972466</v>
      </c>
      <c r="D50" s="254">
        <v>9819894973.9500008</v>
      </c>
      <c r="E50" s="254">
        <v>13000554.369999999</v>
      </c>
      <c r="F50" s="254">
        <v>553874444.6500001</v>
      </c>
      <c r="G50" s="254">
        <v>541535822.17999995</v>
      </c>
    </row>
    <row r="51" spans="2:7" ht="15.6" customHeight="1" x14ac:dyDescent="0.25">
      <c r="B51" s="308" t="s">
        <v>73</v>
      </c>
      <c r="C51" s="254">
        <v>92264417778</v>
      </c>
      <c r="D51" s="254">
        <v>96706204114.139999</v>
      </c>
      <c r="E51" s="254">
        <v>7176563845.6700001</v>
      </c>
      <c r="F51" s="254">
        <v>7421204296.249999</v>
      </c>
      <c r="G51" s="254">
        <v>7331885360.04</v>
      </c>
    </row>
    <row r="52" spans="2:7" ht="15.6" customHeight="1" x14ac:dyDescent="0.25">
      <c r="B52" s="309" t="s">
        <v>74</v>
      </c>
      <c r="C52" s="254">
        <v>612761765</v>
      </c>
      <c r="D52" s="254">
        <v>665808738</v>
      </c>
      <c r="E52" s="254">
        <v>22994179.140000001</v>
      </c>
      <c r="F52" s="254">
        <v>42241345.329999998</v>
      </c>
      <c r="G52" s="254">
        <v>29004028.300000004</v>
      </c>
    </row>
    <row r="53" spans="2:7" ht="15.6" customHeight="1" x14ac:dyDescent="0.25">
      <c r="B53" s="309" t="s">
        <v>75</v>
      </c>
      <c r="C53" s="254">
        <v>89379551278</v>
      </c>
      <c r="D53" s="254">
        <v>93707486155.139999</v>
      </c>
      <c r="E53" s="254">
        <v>7126328656.2299995</v>
      </c>
      <c r="F53" s="254">
        <v>7126328656.2299995</v>
      </c>
      <c r="G53" s="254">
        <v>7126328656.2299995</v>
      </c>
    </row>
    <row r="54" spans="2:7" ht="15.6" customHeight="1" x14ac:dyDescent="0.25">
      <c r="B54" s="309" t="s">
        <v>76</v>
      </c>
      <c r="C54" s="254">
        <v>3431474</v>
      </c>
      <c r="D54" s="254">
        <v>83206353</v>
      </c>
      <c r="E54" s="254">
        <v>0</v>
      </c>
      <c r="F54" s="254">
        <v>11237014.98</v>
      </c>
      <c r="G54" s="254">
        <v>0</v>
      </c>
    </row>
    <row r="55" spans="2:7" ht="15.6" customHeight="1" x14ac:dyDescent="0.25">
      <c r="B55" s="309" t="s">
        <v>77</v>
      </c>
      <c r="C55" s="254">
        <v>2268673261</v>
      </c>
      <c r="D55" s="254">
        <v>2249702868</v>
      </c>
      <c r="E55" s="254">
        <v>27241010.300000001</v>
      </c>
      <c r="F55" s="254">
        <v>241397279.71000004</v>
      </c>
      <c r="G55" s="254">
        <v>176552675.51000005</v>
      </c>
    </row>
    <row r="56" spans="2:7" ht="15.6" customHeight="1" x14ac:dyDescent="0.25">
      <c r="B56" s="308" t="s">
        <v>78</v>
      </c>
      <c r="C56" s="254">
        <v>762083921</v>
      </c>
      <c r="D56" s="254">
        <v>940992302.72000003</v>
      </c>
      <c r="E56" s="254">
        <v>25114129.439999998</v>
      </c>
      <c r="F56" s="254">
        <v>81946279.250000015</v>
      </c>
      <c r="G56" s="254">
        <v>64175717.25</v>
      </c>
    </row>
    <row r="57" spans="2:7" ht="15.6" customHeight="1" x14ac:dyDescent="0.25">
      <c r="B57" s="309" t="s">
        <v>79</v>
      </c>
      <c r="C57" s="254">
        <v>749450836</v>
      </c>
      <c r="D57" s="254">
        <v>938998547.89999998</v>
      </c>
      <c r="E57" s="254">
        <v>25114129.439999998</v>
      </c>
      <c r="F57" s="254">
        <v>81946279.250000015</v>
      </c>
      <c r="G57" s="254">
        <v>64175717.25</v>
      </c>
    </row>
    <row r="58" spans="2:7" ht="15.6" customHeight="1" x14ac:dyDescent="0.25">
      <c r="B58" s="309" t="s">
        <v>531</v>
      </c>
      <c r="C58" s="254">
        <v>12633085</v>
      </c>
      <c r="D58" s="254">
        <v>1993754.8199999984</v>
      </c>
      <c r="E58" s="254"/>
      <c r="F58" s="254"/>
      <c r="G58" s="254"/>
    </row>
    <row r="59" spans="2:7" ht="15.6" customHeight="1" x14ac:dyDescent="0.25">
      <c r="B59" s="308" t="s">
        <v>80</v>
      </c>
      <c r="C59" s="254">
        <v>115004347968</v>
      </c>
      <c r="D59" s="254">
        <v>97744894849.000076</v>
      </c>
      <c r="E59" s="254">
        <v>5590599586.5599976</v>
      </c>
      <c r="F59" s="254">
        <v>5818167785.3099985</v>
      </c>
      <c r="G59" s="254">
        <v>13464152798.159998</v>
      </c>
    </row>
    <row r="60" spans="2:7" ht="15.6" customHeight="1" x14ac:dyDescent="0.25">
      <c r="B60" s="309" t="s">
        <v>532</v>
      </c>
      <c r="C60" s="254">
        <v>63779679346</v>
      </c>
      <c r="D60" s="254">
        <v>47736019851.130074</v>
      </c>
      <c r="E60" s="254">
        <v>3654356514.5799985</v>
      </c>
      <c r="F60" s="254">
        <v>3366716090.3799987</v>
      </c>
      <c r="G60" s="254">
        <v>2970986678.0099993</v>
      </c>
    </row>
    <row r="61" spans="2:7" ht="15.6" customHeight="1" x14ac:dyDescent="0.25">
      <c r="B61" s="309" t="s">
        <v>533</v>
      </c>
      <c r="C61" s="254">
        <v>91082204</v>
      </c>
      <c r="D61" s="254">
        <v>81245633.400000006</v>
      </c>
      <c r="E61" s="254">
        <v>1596243.16</v>
      </c>
      <c r="F61" s="254">
        <v>4804763.32</v>
      </c>
      <c r="G61" s="254">
        <v>4134000.1</v>
      </c>
    </row>
    <row r="62" spans="2:7" ht="15.6" customHeight="1" x14ac:dyDescent="0.25">
      <c r="B62" s="309" t="s">
        <v>81</v>
      </c>
      <c r="C62" s="254">
        <v>46244887249</v>
      </c>
      <c r="D62" s="254">
        <v>43585440324.139999</v>
      </c>
      <c r="E62" s="254">
        <v>1765473972.4699998</v>
      </c>
      <c r="F62" s="254">
        <v>1933917260.1799998</v>
      </c>
      <c r="G62" s="254">
        <v>9945434630.6799984</v>
      </c>
    </row>
    <row r="63" spans="2:7" ht="15.6" customHeight="1" x14ac:dyDescent="0.25">
      <c r="B63" s="309" t="s">
        <v>534</v>
      </c>
      <c r="C63" s="254">
        <v>905376265</v>
      </c>
      <c r="D63" s="254">
        <v>2006033216.8599999</v>
      </c>
      <c r="E63" s="254">
        <v>104614031.73</v>
      </c>
      <c r="F63" s="254">
        <v>103541631.73</v>
      </c>
      <c r="G63" s="254">
        <v>42024852.5</v>
      </c>
    </row>
    <row r="64" spans="2:7" ht="15.6" customHeight="1" x14ac:dyDescent="0.25">
      <c r="B64" s="309" t="s">
        <v>535</v>
      </c>
      <c r="C64" s="254">
        <v>3983322904</v>
      </c>
      <c r="D64" s="254">
        <v>4336155823.4699993</v>
      </c>
      <c r="E64" s="254">
        <v>64558824.619999997</v>
      </c>
      <c r="F64" s="254">
        <v>409188039.69999999</v>
      </c>
      <c r="G64" s="254">
        <v>501572636.87</v>
      </c>
    </row>
    <row r="65" spans="2:7" ht="15.6" customHeight="1" x14ac:dyDescent="0.25">
      <c r="B65" s="308" t="s">
        <v>536</v>
      </c>
      <c r="C65" s="254">
        <v>2319162116</v>
      </c>
      <c r="D65" s="254">
        <v>3605196403</v>
      </c>
      <c r="E65" s="254">
        <v>167339233.31</v>
      </c>
      <c r="F65" s="254">
        <v>159317115.95000002</v>
      </c>
      <c r="G65" s="254">
        <v>130683491.03999999</v>
      </c>
    </row>
    <row r="66" spans="2:7" ht="15.6" customHeight="1" x14ac:dyDescent="0.25">
      <c r="B66" s="309" t="s">
        <v>537</v>
      </c>
      <c r="C66" s="254">
        <v>2319162116</v>
      </c>
      <c r="D66" s="254">
        <v>3605196403</v>
      </c>
      <c r="E66" s="254">
        <v>167339233.31</v>
      </c>
      <c r="F66" s="254">
        <v>159317115.95000002</v>
      </c>
      <c r="G66" s="254">
        <v>130683491.03999999</v>
      </c>
    </row>
    <row r="67" spans="2:7" ht="15.6" customHeight="1" x14ac:dyDescent="0.25">
      <c r="B67" s="308" t="s">
        <v>538</v>
      </c>
      <c r="C67" s="254">
        <v>149703020</v>
      </c>
      <c r="D67" s="254">
        <v>149703020</v>
      </c>
      <c r="E67" s="254">
        <v>12475251.67</v>
      </c>
      <c r="F67" s="254">
        <v>12475251.67</v>
      </c>
      <c r="G67" s="254">
        <v>12475251.67</v>
      </c>
    </row>
    <row r="68" spans="2:7" ht="15.6" customHeight="1" x14ac:dyDescent="0.25">
      <c r="B68" s="309" t="s">
        <v>539</v>
      </c>
      <c r="C68" s="254">
        <v>149703020</v>
      </c>
      <c r="D68" s="254">
        <v>149703020</v>
      </c>
      <c r="E68" s="254">
        <v>12475251.67</v>
      </c>
      <c r="F68" s="254">
        <v>12475251.67</v>
      </c>
      <c r="G68" s="254">
        <v>12475251.67</v>
      </c>
    </row>
    <row r="69" spans="2:7" ht="15.6" customHeight="1" x14ac:dyDescent="0.25">
      <c r="B69" s="308" t="s">
        <v>476</v>
      </c>
      <c r="C69" s="254">
        <v>8280227371</v>
      </c>
      <c r="D69" s="254">
        <v>7783634472.8499985</v>
      </c>
      <c r="E69" s="254">
        <v>489012772.11999995</v>
      </c>
      <c r="F69" s="254">
        <v>411252064.11999989</v>
      </c>
      <c r="G69" s="254">
        <v>431093697.00000006</v>
      </c>
    </row>
    <row r="70" spans="2:7" ht="15.6" customHeight="1" x14ac:dyDescent="0.25">
      <c r="B70" s="309" t="s">
        <v>540</v>
      </c>
      <c r="C70" s="254">
        <v>38137005</v>
      </c>
      <c r="D70" s="254">
        <v>71473940</v>
      </c>
      <c r="E70" s="254">
        <v>0</v>
      </c>
      <c r="F70" s="254">
        <v>0</v>
      </c>
      <c r="G70" s="254">
        <v>0</v>
      </c>
    </row>
    <row r="71" spans="2:7" ht="15.6" customHeight="1" x14ac:dyDescent="0.25">
      <c r="B71" s="309" t="s">
        <v>541</v>
      </c>
      <c r="C71" s="254">
        <v>0</v>
      </c>
      <c r="D71" s="254">
        <v>4307931.34</v>
      </c>
      <c r="E71" s="254"/>
      <c r="F71" s="254"/>
      <c r="G71" s="254"/>
    </row>
    <row r="72" spans="2:7" ht="15.6" customHeight="1" x14ac:dyDescent="0.25">
      <c r="B72" s="309" t="s">
        <v>542</v>
      </c>
      <c r="C72" s="254">
        <v>8068419109</v>
      </c>
      <c r="D72" s="254">
        <v>7534181344.5099983</v>
      </c>
      <c r="E72" s="254">
        <v>474540167.36999995</v>
      </c>
      <c r="F72" s="254">
        <v>396779459.36999989</v>
      </c>
      <c r="G72" s="254">
        <v>416621092.25000006</v>
      </c>
    </row>
    <row r="73" spans="2:7" ht="15.6" customHeight="1" x14ac:dyDescent="0.25">
      <c r="B73" s="309" t="s">
        <v>543</v>
      </c>
      <c r="C73" s="254">
        <v>173671257</v>
      </c>
      <c r="D73" s="254">
        <v>173671257</v>
      </c>
      <c r="E73" s="254">
        <v>14472604.75</v>
      </c>
      <c r="F73" s="254">
        <v>14472604.75</v>
      </c>
      <c r="G73" s="254">
        <v>14472604.75</v>
      </c>
    </row>
    <row r="74" spans="2:7" ht="15.6" customHeight="1" x14ac:dyDescent="0.25">
      <c r="B74" s="306" t="s">
        <v>82</v>
      </c>
      <c r="C74" s="307">
        <v>9784245470</v>
      </c>
      <c r="D74" s="307">
        <v>9656338564.6600018</v>
      </c>
      <c r="E74" s="307">
        <v>308654483.44999987</v>
      </c>
      <c r="F74" s="307">
        <v>522495437.83999985</v>
      </c>
      <c r="G74" s="307">
        <v>750868057.17999995</v>
      </c>
    </row>
    <row r="75" spans="2:7" ht="15.6" customHeight="1" x14ac:dyDescent="0.25">
      <c r="B75" s="308" t="s">
        <v>83</v>
      </c>
      <c r="C75" s="254">
        <v>900977565</v>
      </c>
      <c r="D75" s="254">
        <v>1046188672.13</v>
      </c>
      <c r="E75" s="254">
        <v>11475831.940000001</v>
      </c>
      <c r="F75" s="254">
        <v>44258312.729999997</v>
      </c>
      <c r="G75" s="254">
        <v>66160888.090000004</v>
      </c>
    </row>
    <row r="76" spans="2:7" ht="15.6" customHeight="1" x14ac:dyDescent="0.25">
      <c r="B76" s="309" t="s">
        <v>84</v>
      </c>
      <c r="C76" s="254">
        <v>240045174</v>
      </c>
      <c r="D76" s="254">
        <v>518045174</v>
      </c>
      <c r="E76" s="254">
        <v>0</v>
      </c>
      <c r="F76" s="254">
        <v>37839375.140000001</v>
      </c>
      <c r="G76" s="254">
        <v>29134625.140000001</v>
      </c>
    </row>
    <row r="77" spans="2:7" ht="15.6" customHeight="1" x14ac:dyDescent="0.25">
      <c r="B77" s="309" t="s">
        <v>544</v>
      </c>
      <c r="C77" s="254">
        <v>469841946</v>
      </c>
      <c r="D77" s="254">
        <v>404102021</v>
      </c>
      <c r="E77" s="254">
        <v>4778277</v>
      </c>
      <c r="F77" s="254">
        <v>1263970.72</v>
      </c>
      <c r="G77" s="254">
        <v>29356025.699999999</v>
      </c>
    </row>
    <row r="78" spans="2:7" ht="15.6" customHeight="1" x14ac:dyDescent="0.25">
      <c r="B78" s="309" t="s">
        <v>545</v>
      </c>
      <c r="C78" s="254">
        <v>16170945</v>
      </c>
      <c r="D78" s="254">
        <v>31625779.030000001</v>
      </c>
      <c r="E78" s="254"/>
      <c r="F78" s="254"/>
      <c r="G78" s="254"/>
    </row>
    <row r="79" spans="2:7" ht="15.6" customHeight="1" x14ac:dyDescent="0.25">
      <c r="B79" s="309" t="s">
        <v>85</v>
      </c>
      <c r="C79" s="254">
        <v>174919500</v>
      </c>
      <c r="D79" s="254">
        <v>92415698.099999994</v>
      </c>
      <c r="E79" s="254">
        <v>6697554.9400000004</v>
      </c>
      <c r="F79" s="254">
        <v>5154966.8699999992</v>
      </c>
      <c r="G79" s="254">
        <v>7670237.25</v>
      </c>
    </row>
    <row r="80" spans="2:7" ht="15.6" customHeight="1" x14ac:dyDescent="0.25">
      <c r="B80" s="308" t="s">
        <v>86</v>
      </c>
      <c r="C80" s="254">
        <v>8164325450</v>
      </c>
      <c r="D80" s="254">
        <v>7792187794.000001</v>
      </c>
      <c r="E80" s="254">
        <v>243758581.2299999</v>
      </c>
      <c r="F80" s="254">
        <v>414065285.4199999</v>
      </c>
      <c r="G80" s="254">
        <v>641016685.24999988</v>
      </c>
    </row>
    <row r="81" spans="2:7" ht="15.6" customHeight="1" x14ac:dyDescent="0.25">
      <c r="B81" s="309" t="s">
        <v>87</v>
      </c>
      <c r="C81" s="254">
        <v>973791002</v>
      </c>
      <c r="D81" s="254">
        <v>289432166</v>
      </c>
      <c r="E81" s="254">
        <v>11907751.370000001</v>
      </c>
      <c r="F81" s="254">
        <v>13609409.060000001</v>
      </c>
      <c r="G81" s="254">
        <v>12593925.129999999</v>
      </c>
    </row>
    <row r="82" spans="2:7" ht="15.6" customHeight="1" x14ac:dyDescent="0.25">
      <c r="B82" s="309" t="s">
        <v>546</v>
      </c>
      <c r="C82" s="254">
        <v>793665</v>
      </c>
      <c r="D82" s="254">
        <v>2081685</v>
      </c>
      <c r="E82" s="254">
        <v>0</v>
      </c>
      <c r="F82" s="254">
        <v>0</v>
      </c>
      <c r="G82" s="254">
        <v>0</v>
      </c>
    </row>
    <row r="83" spans="2:7" ht="15.6" customHeight="1" x14ac:dyDescent="0.25">
      <c r="B83" s="309" t="s">
        <v>88</v>
      </c>
      <c r="C83" s="254">
        <v>168156337</v>
      </c>
      <c r="D83" s="254">
        <v>173849337</v>
      </c>
      <c r="E83" s="254">
        <v>0</v>
      </c>
      <c r="F83" s="254">
        <v>20796322.120000001</v>
      </c>
      <c r="G83" s="254">
        <v>20796322.120000001</v>
      </c>
    </row>
    <row r="84" spans="2:7" ht="15.6" customHeight="1" x14ac:dyDescent="0.25">
      <c r="B84" s="309" t="s">
        <v>547</v>
      </c>
      <c r="C84" s="254">
        <v>8548244</v>
      </c>
      <c r="D84" s="254">
        <v>2717654</v>
      </c>
      <c r="E84" s="254">
        <v>67464.070000000007</v>
      </c>
      <c r="F84" s="254">
        <v>64590</v>
      </c>
      <c r="G84" s="254">
        <v>195500</v>
      </c>
    </row>
    <row r="85" spans="2:7" ht="15.6" customHeight="1" x14ac:dyDescent="0.25">
      <c r="B85" s="309" t="s">
        <v>89</v>
      </c>
      <c r="C85" s="254">
        <v>35876056</v>
      </c>
      <c r="D85" s="254">
        <v>30130777</v>
      </c>
      <c r="E85" s="254">
        <v>762940</v>
      </c>
      <c r="F85" s="254">
        <v>738640.74</v>
      </c>
      <c r="G85" s="254">
        <v>1994000.7</v>
      </c>
    </row>
    <row r="86" spans="2:7" ht="15.6" customHeight="1" x14ac:dyDescent="0.25">
      <c r="B86" s="309" t="s">
        <v>548</v>
      </c>
      <c r="C86" s="254">
        <v>133100000</v>
      </c>
      <c r="D86" s="254">
        <v>167100000</v>
      </c>
      <c r="E86" s="254">
        <v>0</v>
      </c>
      <c r="F86" s="254">
        <v>25042403.590000004</v>
      </c>
      <c r="G86" s="254">
        <v>41409668.390000001</v>
      </c>
    </row>
    <row r="87" spans="2:7" x14ac:dyDescent="0.25">
      <c r="B87" s="309" t="s">
        <v>549</v>
      </c>
      <c r="C87" s="254">
        <v>103477325</v>
      </c>
      <c r="D87" s="254">
        <v>81925740</v>
      </c>
      <c r="E87" s="254">
        <v>6144996.2599999998</v>
      </c>
      <c r="F87" s="254">
        <v>4552540.2</v>
      </c>
      <c r="G87" s="254">
        <v>6566195.9699999997</v>
      </c>
    </row>
    <row r="88" spans="2:7" x14ac:dyDescent="0.25">
      <c r="B88" s="309" t="s">
        <v>90</v>
      </c>
      <c r="C88" s="254">
        <v>901641995</v>
      </c>
      <c r="D88" s="254">
        <v>889522168</v>
      </c>
      <c r="E88" s="254">
        <v>50129791.089999996</v>
      </c>
      <c r="F88" s="254">
        <v>71867362.319999993</v>
      </c>
      <c r="G88" s="254">
        <v>90983250.040000021</v>
      </c>
    </row>
    <row r="89" spans="2:7" x14ac:dyDescent="0.25">
      <c r="B89" s="309" t="s">
        <v>91</v>
      </c>
      <c r="C89" s="254">
        <v>631898544</v>
      </c>
      <c r="D89" s="254">
        <v>884738680</v>
      </c>
      <c r="E89" s="254">
        <v>17599252</v>
      </c>
      <c r="F89" s="254">
        <v>64482857.07</v>
      </c>
      <c r="G89" s="254">
        <v>109879442.91</v>
      </c>
    </row>
    <row r="90" spans="2:7" x14ac:dyDescent="0.25">
      <c r="B90" s="309" t="s">
        <v>92</v>
      </c>
      <c r="C90" s="254">
        <v>113761553</v>
      </c>
      <c r="D90" s="254">
        <v>106411553</v>
      </c>
      <c r="E90" s="254">
        <v>10615848.27</v>
      </c>
      <c r="F90" s="254">
        <v>11005278.5</v>
      </c>
      <c r="G90" s="254">
        <v>7644306.7599999998</v>
      </c>
    </row>
    <row r="91" spans="2:7" x14ac:dyDescent="0.25">
      <c r="B91" s="309" t="s">
        <v>93</v>
      </c>
      <c r="C91" s="254">
        <v>9649264</v>
      </c>
      <c r="D91" s="254">
        <v>3155189</v>
      </c>
      <c r="E91" s="254">
        <v>0</v>
      </c>
      <c r="F91" s="254">
        <v>56964.44</v>
      </c>
      <c r="G91" s="254">
        <v>4967.95</v>
      </c>
    </row>
    <row r="92" spans="2:7" x14ac:dyDescent="0.25">
      <c r="B92" s="309" t="s">
        <v>94</v>
      </c>
      <c r="C92" s="254">
        <v>84934884</v>
      </c>
      <c r="D92" s="254">
        <v>66405836</v>
      </c>
      <c r="E92" s="254">
        <v>2948251</v>
      </c>
      <c r="F92" s="254">
        <v>953007.69</v>
      </c>
      <c r="G92" s="254">
        <v>1879427.8699999999</v>
      </c>
    </row>
    <row r="93" spans="2:7" x14ac:dyDescent="0.25">
      <c r="B93" s="309" t="s">
        <v>1025</v>
      </c>
      <c r="C93" s="254">
        <v>12000000</v>
      </c>
      <c r="D93" s="254">
        <v>15000000</v>
      </c>
      <c r="E93" s="254"/>
      <c r="F93" s="254"/>
      <c r="G93" s="254"/>
    </row>
    <row r="94" spans="2:7" x14ac:dyDescent="0.25">
      <c r="B94" s="309" t="s">
        <v>96</v>
      </c>
      <c r="C94" s="254">
        <v>4986696581</v>
      </c>
      <c r="D94" s="254">
        <v>5079717009.000001</v>
      </c>
      <c r="E94" s="254">
        <v>143582287.16999993</v>
      </c>
      <c r="F94" s="254">
        <v>200895909.68999991</v>
      </c>
      <c r="G94" s="254">
        <v>347069677.40999991</v>
      </c>
    </row>
    <row r="95" spans="2:7" x14ac:dyDescent="0.25">
      <c r="B95" s="308" t="s">
        <v>97</v>
      </c>
      <c r="C95" s="254">
        <v>718942455</v>
      </c>
      <c r="D95" s="254">
        <v>817962098.52999997</v>
      </c>
      <c r="E95" s="254">
        <v>53420070.280000001</v>
      </c>
      <c r="F95" s="254">
        <v>64171839.690000013</v>
      </c>
      <c r="G95" s="254">
        <v>43690483.840000004</v>
      </c>
    </row>
    <row r="96" spans="2:7" x14ac:dyDescent="0.25">
      <c r="B96" s="309" t="s">
        <v>98</v>
      </c>
      <c r="C96" s="254">
        <v>282064978</v>
      </c>
      <c r="D96" s="254">
        <v>264153187.03999999</v>
      </c>
      <c r="E96" s="254">
        <v>22876099.140000001</v>
      </c>
      <c r="F96" s="254">
        <v>23167600.559999999</v>
      </c>
      <c r="G96" s="254">
        <v>14202380.189999999</v>
      </c>
    </row>
    <row r="97" spans="2:7" x14ac:dyDescent="0.25">
      <c r="B97" s="309" t="s">
        <v>99</v>
      </c>
      <c r="C97" s="254">
        <v>4538111</v>
      </c>
      <c r="D97" s="254">
        <v>4990969.5</v>
      </c>
      <c r="E97" s="254">
        <v>295000</v>
      </c>
      <c r="F97" s="254">
        <v>674878.51</v>
      </c>
      <c r="G97" s="254">
        <v>379878.51</v>
      </c>
    </row>
    <row r="98" spans="2:7" x14ac:dyDescent="0.25">
      <c r="B98" s="309" t="s">
        <v>100</v>
      </c>
      <c r="C98" s="254">
        <v>149278972</v>
      </c>
      <c r="D98" s="254">
        <v>164278455.86999997</v>
      </c>
      <c r="E98" s="254">
        <v>18005046.34</v>
      </c>
      <c r="F98" s="254">
        <v>20781613.879999999</v>
      </c>
      <c r="G98" s="254">
        <v>7989573.3500000006</v>
      </c>
    </row>
    <row r="99" spans="2:7" x14ac:dyDescent="0.25">
      <c r="B99" s="309" t="s">
        <v>101</v>
      </c>
      <c r="C99" s="254">
        <v>16000000</v>
      </c>
      <c r="D99" s="254">
        <v>14617416.469999999</v>
      </c>
      <c r="E99" s="254">
        <v>237559.85</v>
      </c>
      <c r="F99" s="254">
        <v>237559.85</v>
      </c>
      <c r="G99" s="254">
        <v>4493894.7300000004</v>
      </c>
    </row>
    <row r="100" spans="2:7" x14ac:dyDescent="0.25">
      <c r="B100" s="309" t="s">
        <v>102</v>
      </c>
      <c r="C100" s="254">
        <v>62669184</v>
      </c>
      <c r="D100" s="254">
        <v>183567966.15000001</v>
      </c>
      <c r="E100" s="254">
        <v>3066746</v>
      </c>
      <c r="F100" s="254">
        <v>3527866.3800000004</v>
      </c>
      <c r="G100" s="254">
        <v>4857994.669999999</v>
      </c>
    </row>
    <row r="101" spans="2:7" x14ac:dyDescent="0.25">
      <c r="B101" s="309" t="s">
        <v>103</v>
      </c>
      <c r="C101" s="254">
        <v>1688957</v>
      </c>
      <c r="D101" s="254">
        <v>1389006</v>
      </c>
      <c r="E101" s="254"/>
      <c r="F101" s="254"/>
      <c r="G101" s="254"/>
    </row>
    <row r="102" spans="2:7" x14ac:dyDescent="0.25">
      <c r="B102" s="309" t="s">
        <v>104</v>
      </c>
      <c r="C102" s="254">
        <v>6552322</v>
      </c>
      <c r="D102" s="254">
        <v>6550451</v>
      </c>
      <c r="E102" s="254">
        <v>390000</v>
      </c>
      <c r="F102" s="254">
        <v>838584.02</v>
      </c>
      <c r="G102" s="254">
        <v>448584.02</v>
      </c>
    </row>
    <row r="103" spans="2:7" x14ac:dyDescent="0.25">
      <c r="B103" s="309" t="s">
        <v>105</v>
      </c>
      <c r="C103" s="254">
        <v>196149931</v>
      </c>
      <c r="D103" s="254">
        <v>178414646.50000003</v>
      </c>
      <c r="E103" s="254">
        <v>8549618.9499999993</v>
      </c>
      <c r="F103" s="254">
        <v>14943736.489999998</v>
      </c>
      <c r="G103" s="254">
        <v>11318178.370000001</v>
      </c>
    </row>
    <row r="104" spans="2:7" x14ac:dyDescent="0.25">
      <c r="B104" s="306" t="s">
        <v>48</v>
      </c>
      <c r="C104" s="307">
        <v>626232997285</v>
      </c>
      <c r="D104" s="307">
        <v>647732446053.40002</v>
      </c>
      <c r="E104" s="307">
        <v>51899207469.04998</v>
      </c>
      <c r="F104" s="307">
        <v>66727507344.319977</v>
      </c>
      <c r="G104" s="307">
        <v>64619171869.479988</v>
      </c>
    </row>
    <row r="105" spans="2:7" x14ac:dyDescent="0.25">
      <c r="B105" s="308" t="s">
        <v>468</v>
      </c>
      <c r="C105" s="254">
        <v>26591527885</v>
      </c>
      <c r="D105" s="254">
        <v>32074147717.27</v>
      </c>
      <c r="E105" s="254">
        <v>2352164022.9399996</v>
      </c>
      <c r="F105" s="254">
        <v>2456960711.3599997</v>
      </c>
      <c r="G105" s="254">
        <v>2604839350.6900001</v>
      </c>
    </row>
    <row r="106" spans="2:7" x14ac:dyDescent="0.25">
      <c r="B106" s="309" t="s">
        <v>550</v>
      </c>
      <c r="C106" s="254">
        <v>3603255154</v>
      </c>
      <c r="D106" s="254">
        <v>5376615309.5800009</v>
      </c>
      <c r="E106" s="254">
        <v>637567552.28999996</v>
      </c>
      <c r="F106" s="254">
        <v>707500285.47000003</v>
      </c>
      <c r="G106" s="254">
        <v>591213218.41000009</v>
      </c>
    </row>
    <row r="107" spans="2:7" x14ac:dyDescent="0.25">
      <c r="B107" s="309" t="s">
        <v>551</v>
      </c>
      <c r="C107" s="254">
        <v>1105454000</v>
      </c>
      <c r="D107" s="254">
        <v>922501499.69000041</v>
      </c>
      <c r="E107" s="254">
        <v>40940161.660000004</v>
      </c>
      <c r="F107" s="254">
        <v>73804116.900000006</v>
      </c>
      <c r="G107" s="254">
        <v>68207757.010000005</v>
      </c>
    </row>
    <row r="108" spans="2:7" x14ac:dyDescent="0.25">
      <c r="B108" s="309" t="s">
        <v>552</v>
      </c>
      <c r="C108" s="254">
        <v>21882818731</v>
      </c>
      <c r="D108" s="254">
        <v>25765070908</v>
      </c>
      <c r="E108" s="254">
        <v>1675656308.9899998</v>
      </c>
      <c r="F108" s="254">
        <v>1675656308.9899998</v>
      </c>
      <c r="G108" s="254">
        <v>1945418375.27</v>
      </c>
    </row>
    <row r="109" spans="2:7" x14ac:dyDescent="0.25">
      <c r="B109" s="309" t="s">
        <v>553</v>
      </c>
      <c r="C109" s="254">
        <v>0</v>
      </c>
      <c r="D109" s="254">
        <v>9960000</v>
      </c>
      <c r="E109" s="254">
        <v>-2000000</v>
      </c>
      <c r="F109" s="254">
        <v>0</v>
      </c>
      <c r="G109" s="254">
        <v>0</v>
      </c>
    </row>
    <row r="110" spans="2:7" x14ac:dyDescent="0.25">
      <c r="B110" s="308" t="s">
        <v>49</v>
      </c>
      <c r="C110" s="254">
        <v>133160839893</v>
      </c>
      <c r="D110" s="254">
        <v>139027716757.86002</v>
      </c>
      <c r="E110" s="254">
        <v>12801765210.469999</v>
      </c>
      <c r="F110" s="254">
        <v>14318413763.699999</v>
      </c>
      <c r="G110" s="254">
        <v>16097339131.34</v>
      </c>
    </row>
    <row r="111" spans="2:7" x14ac:dyDescent="0.25">
      <c r="B111" s="309" t="s">
        <v>554</v>
      </c>
      <c r="C111" s="254">
        <v>161555740</v>
      </c>
      <c r="D111" s="254">
        <v>168657480.63999999</v>
      </c>
      <c r="E111" s="254">
        <v>32799228</v>
      </c>
      <c r="F111" s="254">
        <v>32799228</v>
      </c>
      <c r="G111" s="254">
        <v>32799228</v>
      </c>
    </row>
    <row r="112" spans="2:7" x14ac:dyDescent="0.25">
      <c r="B112" s="309" t="s">
        <v>555</v>
      </c>
      <c r="C112" s="254">
        <v>12981049711</v>
      </c>
      <c r="D112" s="254">
        <v>14109884159.809998</v>
      </c>
      <c r="E112" s="254">
        <v>1509111315.1299999</v>
      </c>
      <c r="F112" s="254">
        <v>1785598955.5500002</v>
      </c>
      <c r="G112" s="254">
        <v>1589420359.26</v>
      </c>
    </row>
    <row r="113" spans="2:7" x14ac:dyDescent="0.25">
      <c r="B113" s="309" t="s">
        <v>556</v>
      </c>
      <c r="C113" s="254">
        <v>11127355992</v>
      </c>
      <c r="D113" s="254">
        <v>11949435354.490002</v>
      </c>
      <c r="E113" s="254">
        <v>1040299243.41</v>
      </c>
      <c r="F113" s="254">
        <v>1042833233.09</v>
      </c>
      <c r="G113" s="254">
        <v>1106521083.8300002</v>
      </c>
    </row>
    <row r="114" spans="2:7" x14ac:dyDescent="0.25">
      <c r="B114" s="309" t="s">
        <v>50</v>
      </c>
      <c r="C114" s="254">
        <v>30270000</v>
      </c>
      <c r="D114" s="254">
        <v>58481150.020000003</v>
      </c>
      <c r="E114" s="254">
        <v>2934010.39</v>
      </c>
      <c r="F114" s="254">
        <v>3500078.37</v>
      </c>
      <c r="G114" s="254">
        <v>2276694.65</v>
      </c>
    </row>
    <row r="115" spans="2:7" x14ac:dyDescent="0.25">
      <c r="B115" s="309" t="s">
        <v>557</v>
      </c>
      <c r="C115" s="254">
        <v>9521296</v>
      </c>
      <c r="D115" s="254">
        <v>10407884</v>
      </c>
      <c r="E115" s="254">
        <v>616781.48</v>
      </c>
      <c r="F115" s="254">
        <v>956712.31</v>
      </c>
      <c r="G115" s="254">
        <v>645726.38</v>
      </c>
    </row>
    <row r="116" spans="2:7" x14ac:dyDescent="0.25">
      <c r="B116" s="309" t="s">
        <v>558</v>
      </c>
      <c r="C116" s="254">
        <v>108851087154</v>
      </c>
      <c r="D116" s="254">
        <v>112730850728.90002</v>
      </c>
      <c r="E116" s="254">
        <v>10216004632.059999</v>
      </c>
      <c r="F116" s="254">
        <v>11452725556.379999</v>
      </c>
      <c r="G116" s="254">
        <v>13365676039.219999</v>
      </c>
    </row>
    <row r="117" spans="2:7" x14ac:dyDescent="0.25">
      <c r="B117" s="308" t="s">
        <v>469</v>
      </c>
      <c r="C117" s="254">
        <v>9752583104</v>
      </c>
      <c r="D117" s="254">
        <v>12978572676.229998</v>
      </c>
      <c r="E117" s="254">
        <v>1098115325.8900001</v>
      </c>
      <c r="F117" s="254">
        <v>1129997153.6199999</v>
      </c>
      <c r="G117" s="254">
        <v>875640090.48000002</v>
      </c>
    </row>
    <row r="118" spans="2:7" x14ac:dyDescent="0.25">
      <c r="B118" s="309" t="s">
        <v>559</v>
      </c>
      <c r="C118" s="254">
        <v>1475270784</v>
      </c>
      <c r="D118" s="254">
        <v>1908261154.54</v>
      </c>
      <c r="E118" s="254">
        <v>52573089.810000002</v>
      </c>
      <c r="F118" s="254">
        <v>50037777.420000002</v>
      </c>
      <c r="G118" s="254">
        <v>47268463.039999999</v>
      </c>
    </row>
    <row r="119" spans="2:7" x14ac:dyDescent="0.25">
      <c r="B119" s="309" t="s">
        <v>560</v>
      </c>
      <c r="C119" s="254">
        <v>1292268863</v>
      </c>
      <c r="D119" s="254">
        <v>3098817829.3499999</v>
      </c>
      <c r="E119" s="254">
        <v>187164073.81</v>
      </c>
      <c r="F119" s="254">
        <v>198835884.50999999</v>
      </c>
      <c r="G119" s="254">
        <v>227250989.54999998</v>
      </c>
    </row>
    <row r="120" spans="2:7" x14ac:dyDescent="0.25">
      <c r="B120" s="309" t="s">
        <v>561</v>
      </c>
      <c r="C120" s="254">
        <v>4430496507</v>
      </c>
      <c r="D120" s="254">
        <v>4645662974.3200006</v>
      </c>
      <c r="E120" s="254">
        <v>556803174.53000009</v>
      </c>
      <c r="F120" s="254">
        <v>591517192.17999995</v>
      </c>
      <c r="G120" s="254">
        <v>386525370.07999998</v>
      </c>
    </row>
    <row r="121" spans="2:7" x14ac:dyDescent="0.25">
      <c r="B121" s="309" t="s">
        <v>562</v>
      </c>
      <c r="C121" s="254">
        <v>709263</v>
      </c>
      <c r="D121" s="254">
        <v>0</v>
      </c>
      <c r="E121" s="254"/>
      <c r="F121" s="254"/>
      <c r="G121" s="254"/>
    </row>
    <row r="122" spans="2:7" x14ac:dyDescent="0.25">
      <c r="B122" s="309" t="s">
        <v>563</v>
      </c>
      <c r="C122" s="254">
        <v>331428298</v>
      </c>
      <c r="D122" s="254">
        <v>869600976.96999967</v>
      </c>
      <c r="E122" s="254">
        <v>85651007.359999985</v>
      </c>
      <c r="F122" s="254">
        <v>88367354.069999993</v>
      </c>
      <c r="G122" s="254">
        <v>70459339.460000008</v>
      </c>
    </row>
    <row r="123" spans="2:7" x14ac:dyDescent="0.25">
      <c r="B123" s="309" t="s">
        <v>564</v>
      </c>
      <c r="C123" s="254">
        <v>2222409389</v>
      </c>
      <c r="D123" s="254">
        <v>2456229741.0499997</v>
      </c>
      <c r="E123" s="254">
        <v>215923980.37999997</v>
      </c>
      <c r="F123" s="254">
        <v>201238945.43999997</v>
      </c>
      <c r="G123" s="254">
        <v>144135928.34999999</v>
      </c>
    </row>
    <row r="124" spans="2:7" x14ac:dyDescent="0.25">
      <c r="B124" s="308" t="s">
        <v>470</v>
      </c>
      <c r="C124" s="254">
        <v>299968351366</v>
      </c>
      <c r="D124" s="254">
        <v>301421567804.41992</v>
      </c>
      <c r="E124" s="254">
        <v>24560226638.629993</v>
      </c>
      <c r="F124" s="254">
        <v>29728777625.319984</v>
      </c>
      <c r="G124" s="254">
        <v>28444614870.699997</v>
      </c>
    </row>
    <row r="125" spans="2:7" x14ac:dyDescent="0.25">
      <c r="B125" s="309" t="s">
        <v>565</v>
      </c>
      <c r="C125" s="254">
        <v>20083879983</v>
      </c>
      <c r="D125" s="254">
        <v>12941477474.089947</v>
      </c>
      <c r="E125" s="254">
        <v>2944650050.1199999</v>
      </c>
      <c r="F125" s="254">
        <v>2964736450.1999998</v>
      </c>
      <c r="G125" s="254">
        <v>3024369544.8500004</v>
      </c>
    </row>
    <row r="126" spans="2:7" x14ac:dyDescent="0.25">
      <c r="B126" s="309" t="s">
        <v>566</v>
      </c>
      <c r="C126" s="254">
        <v>101277757523</v>
      </c>
      <c r="D126" s="254">
        <v>110787094312.54001</v>
      </c>
      <c r="E126" s="254">
        <v>8785082935.0299988</v>
      </c>
      <c r="F126" s="254">
        <v>9845130561.3599987</v>
      </c>
      <c r="G126" s="254">
        <v>9280247270.7999973</v>
      </c>
    </row>
    <row r="127" spans="2:7" x14ac:dyDescent="0.25">
      <c r="B127" s="309" t="s">
        <v>567</v>
      </c>
      <c r="C127" s="254">
        <v>31159505328</v>
      </c>
      <c r="D127" s="254">
        <v>31661372956.099998</v>
      </c>
      <c r="E127" s="254">
        <v>2184139282.9999995</v>
      </c>
      <c r="F127" s="254">
        <v>3124475409.0700002</v>
      </c>
      <c r="G127" s="254">
        <v>2805632934.77</v>
      </c>
    </row>
    <row r="128" spans="2:7" x14ac:dyDescent="0.25">
      <c r="B128" s="309" t="s">
        <v>568</v>
      </c>
      <c r="C128" s="254">
        <v>24122473036</v>
      </c>
      <c r="D128" s="254">
        <v>26037264171.440014</v>
      </c>
      <c r="E128" s="254">
        <v>3099483716.6699991</v>
      </c>
      <c r="F128" s="254">
        <v>3297699071.8199997</v>
      </c>
      <c r="G128" s="254">
        <v>3139729983.5499997</v>
      </c>
    </row>
    <row r="129" spans="2:7" x14ac:dyDescent="0.25">
      <c r="B129" s="309" t="s">
        <v>569</v>
      </c>
      <c r="C129" s="254">
        <v>3625349180</v>
      </c>
      <c r="D129" s="254">
        <v>3536812753.6299992</v>
      </c>
      <c r="E129" s="254">
        <v>2691233.1499999966</v>
      </c>
      <c r="F129" s="254">
        <v>190428836.94</v>
      </c>
      <c r="G129" s="254">
        <v>189719726.94</v>
      </c>
    </row>
    <row r="130" spans="2:7" x14ac:dyDescent="0.25">
      <c r="B130" s="309" t="s">
        <v>570</v>
      </c>
      <c r="C130" s="254">
        <v>10281253720</v>
      </c>
      <c r="D130" s="254">
        <v>12107177095.590004</v>
      </c>
      <c r="E130" s="254">
        <v>927104317.88999999</v>
      </c>
      <c r="F130" s="254">
        <v>1011401145.92</v>
      </c>
      <c r="G130" s="254">
        <v>1038361826.9000001</v>
      </c>
    </row>
    <row r="131" spans="2:7" x14ac:dyDescent="0.25">
      <c r="B131" s="309" t="s">
        <v>571</v>
      </c>
      <c r="C131" s="254">
        <v>1362362320</v>
      </c>
      <c r="D131" s="254">
        <v>1298005696.23</v>
      </c>
      <c r="E131" s="254">
        <v>65656207.620000005</v>
      </c>
      <c r="F131" s="254">
        <v>123655357.39</v>
      </c>
      <c r="G131" s="254">
        <v>102248027.30000001</v>
      </c>
    </row>
    <row r="132" spans="2:7" x14ac:dyDescent="0.25">
      <c r="B132" s="309" t="s">
        <v>572</v>
      </c>
      <c r="C132" s="254">
        <v>561077865</v>
      </c>
      <c r="D132" s="254">
        <v>660108853.89999998</v>
      </c>
      <c r="E132" s="254">
        <v>73755577.019999996</v>
      </c>
      <c r="F132" s="254">
        <v>67024143.180000007</v>
      </c>
      <c r="G132" s="254">
        <v>48399247.360000007</v>
      </c>
    </row>
    <row r="133" spans="2:7" x14ac:dyDescent="0.25">
      <c r="B133" s="309" t="s">
        <v>573</v>
      </c>
      <c r="C133" s="254">
        <v>556875231</v>
      </c>
      <c r="D133" s="254">
        <v>665356869.40999985</v>
      </c>
      <c r="E133" s="254">
        <v>37161645.68</v>
      </c>
      <c r="F133" s="254">
        <v>47169832.259999998</v>
      </c>
      <c r="G133" s="254">
        <v>36071651.380000003</v>
      </c>
    </row>
    <row r="134" spans="2:7" x14ac:dyDescent="0.25">
      <c r="B134" s="309" t="s">
        <v>574</v>
      </c>
      <c r="C134" s="254">
        <v>1057935212</v>
      </c>
      <c r="D134" s="254">
        <v>1921455153.6900001</v>
      </c>
      <c r="E134" s="254">
        <v>121660756.59999999</v>
      </c>
      <c r="F134" s="254">
        <v>140232508.78</v>
      </c>
      <c r="G134" s="254">
        <v>132751433.17999999</v>
      </c>
    </row>
    <row r="135" spans="2:7" x14ac:dyDescent="0.25">
      <c r="B135" s="309" t="s">
        <v>575</v>
      </c>
      <c r="C135" s="254">
        <v>105879881968</v>
      </c>
      <c r="D135" s="254">
        <v>99805442467.799988</v>
      </c>
      <c r="E135" s="254">
        <v>6318840915.8499975</v>
      </c>
      <c r="F135" s="254">
        <v>8916824308.3999958</v>
      </c>
      <c r="G135" s="254">
        <v>8647083223.6699982</v>
      </c>
    </row>
    <row r="136" spans="2:7" x14ac:dyDescent="0.25">
      <c r="B136" s="308" t="s">
        <v>51</v>
      </c>
      <c r="C136" s="254">
        <v>155715919621</v>
      </c>
      <c r="D136" s="254">
        <v>161116889656.68002</v>
      </c>
      <c r="E136" s="254">
        <v>10999418389.299997</v>
      </c>
      <c r="F136" s="254">
        <v>19002505006.34</v>
      </c>
      <c r="G136" s="254">
        <v>16503309850.640001</v>
      </c>
    </row>
    <row r="137" spans="2:7" x14ac:dyDescent="0.25">
      <c r="B137" s="309" t="s">
        <v>576</v>
      </c>
      <c r="C137" s="254">
        <v>73577328735</v>
      </c>
      <c r="D137" s="254">
        <v>77605990388.320007</v>
      </c>
      <c r="E137" s="254">
        <v>1071946401.6600001</v>
      </c>
      <c r="F137" s="254">
        <v>8566793761.4499998</v>
      </c>
      <c r="G137" s="254">
        <v>6242464415.5200005</v>
      </c>
    </row>
    <row r="138" spans="2:7" x14ac:dyDescent="0.25">
      <c r="B138" s="309" t="s">
        <v>577</v>
      </c>
      <c r="C138" s="254">
        <v>0</v>
      </c>
      <c r="D138" s="254">
        <v>600000</v>
      </c>
      <c r="E138" s="254">
        <v>100000</v>
      </c>
      <c r="F138" s="254">
        <v>100000</v>
      </c>
      <c r="G138" s="254">
        <v>100000</v>
      </c>
    </row>
    <row r="139" spans="2:7" x14ac:dyDescent="0.25">
      <c r="B139" s="309" t="s">
        <v>578</v>
      </c>
      <c r="C139" s="254">
        <v>293623009</v>
      </c>
      <c r="D139" s="254">
        <v>293623009</v>
      </c>
      <c r="E139" s="254">
        <v>23332947.449999999</v>
      </c>
      <c r="F139" s="254">
        <v>23332947.449999999</v>
      </c>
      <c r="G139" s="254">
        <v>23332947.449999999</v>
      </c>
    </row>
    <row r="140" spans="2:7" x14ac:dyDescent="0.25">
      <c r="B140" s="309" t="s">
        <v>52</v>
      </c>
      <c r="C140" s="254">
        <v>1656805929</v>
      </c>
      <c r="D140" s="254">
        <v>1690114995</v>
      </c>
      <c r="E140" s="254">
        <v>132218347.81</v>
      </c>
      <c r="F140" s="254">
        <v>132218347.81</v>
      </c>
      <c r="G140" s="254">
        <v>232218347.81</v>
      </c>
    </row>
    <row r="141" spans="2:7" x14ac:dyDescent="0.25">
      <c r="B141" s="309" t="s">
        <v>579</v>
      </c>
      <c r="C141" s="254">
        <v>250742574</v>
      </c>
      <c r="D141" s="254">
        <v>686555732.99999988</v>
      </c>
      <c r="E141" s="254">
        <v>7707349.0999999996</v>
      </c>
      <c r="F141" s="254">
        <v>22207031.909999996</v>
      </c>
      <c r="G141" s="254">
        <v>64018879.590000004</v>
      </c>
    </row>
    <row r="142" spans="2:7" x14ac:dyDescent="0.25">
      <c r="B142" s="309" t="s">
        <v>580</v>
      </c>
      <c r="C142" s="254">
        <v>3905104796</v>
      </c>
      <c r="D142" s="254">
        <v>3449074666</v>
      </c>
      <c r="E142" s="254">
        <v>196312358.09999996</v>
      </c>
      <c r="F142" s="254">
        <v>191693622.78999999</v>
      </c>
      <c r="G142" s="254">
        <v>157082647.99000004</v>
      </c>
    </row>
    <row r="143" spans="2:7" x14ac:dyDescent="0.25">
      <c r="B143" s="309" t="s">
        <v>581</v>
      </c>
      <c r="C143" s="254">
        <v>1671911010</v>
      </c>
      <c r="D143" s="254">
        <v>2281181513.9400015</v>
      </c>
      <c r="E143" s="254">
        <v>142160462.24000001</v>
      </c>
      <c r="F143" s="254">
        <v>184835348.21000001</v>
      </c>
      <c r="G143" s="254">
        <v>192328099.92999998</v>
      </c>
    </row>
    <row r="144" spans="2:7" x14ac:dyDescent="0.25">
      <c r="B144" s="309" t="s">
        <v>582</v>
      </c>
      <c r="C144" s="254">
        <v>72103426276</v>
      </c>
      <c r="D144" s="254">
        <v>71855872059.420013</v>
      </c>
      <c r="E144" s="254">
        <v>9359078333.6299973</v>
      </c>
      <c r="F144" s="254">
        <v>9813613394.4099979</v>
      </c>
      <c r="G144" s="254">
        <v>9528151792.2200012</v>
      </c>
    </row>
    <row r="145" spans="2:8" x14ac:dyDescent="0.25">
      <c r="B145" s="309" t="s">
        <v>583</v>
      </c>
      <c r="C145" s="254">
        <v>1600000</v>
      </c>
      <c r="D145" s="254">
        <v>1600000</v>
      </c>
      <c r="E145" s="254">
        <v>0</v>
      </c>
      <c r="F145" s="254">
        <v>1148363</v>
      </c>
      <c r="G145" s="254">
        <v>0</v>
      </c>
    </row>
    <row r="146" spans="2:8" x14ac:dyDescent="0.25">
      <c r="B146" s="309" t="s">
        <v>584</v>
      </c>
      <c r="C146" s="254">
        <v>2255377292</v>
      </c>
      <c r="D146" s="254">
        <v>3252277292</v>
      </c>
      <c r="E146" s="254">
        <v>66562189.310000002</v>
      </c>
      <c r="F146" s="254">
        <v>66562189.310000002</v>
      </c>
      <c r="G146" s="254">
        <v>63612720.130000003</v>
      </c>
    </row>
    <row r="147" spans="2:8" x14ac:dyDescent="0.25">
      <c r="B147" s="308" t="s">
        <v>53</v>
      </c>
      <c r="C147" s="254">
        <v>1043775416</v>
      </c>
      <c r="D147" s="254">
        <v>1113551440.9400001</v>
      </c>
      <c r="E147" s="254">
        <v>87517881.819999993</v>
      </c>
      <c r="F147" s="254">
        <v>90853083.980000004</v>
      </c>
      <c r="G147" s="254">
        <v>93428575.629999995</v>
      </c>
    </row>
    <row r="148" spans="2:8" x14ac:dyDescent="0.25">
      <c r="B148" s="309" t="s">
        <v>54</v>
      </c>
      <c r="C148" s="254">
        <v>146325088</v>
      </c>
      <c r="D148" s="254">
        <v>181007844.51999998</v>
      </c>
      <c r="E148" s="254">
        <v>18301253.68</v>
      </c>
      <c r="F148" s="254">
        <v>16869049.899999999</v>
      </c>
      <c r="G148" s="254">
        <v>19420104.190000001</v>
      </c>
    </row>
    <row r="149" spans="2:8" x14ac:dyDescent="0.25">
      <c r="B149" s="309" t="s">
        <v>55</v>
      </c>
      <c r="C149" s="254">
        <v>310000000</v>
      </c>
      <c r="D149" s="254">
        <v>125000000</v>
      </c>
      <c r="E149" s="254">
        <v>-3570191.3700000006</v>
      </c>
      <c r="F149" s="254">
        <v>7560762.7199999997</v>
      </c>
      <c r="G149" s="254">
        <v>8131104.8899999987</v>
      </c>
    </row>
    <row r="150" spans="2:8" x14ac:dyDescent="0.25">
      <c r="B150" s="309" t="s">
        <v>56</v>
      </c>
      <c r="C150" s="254">
        <v>195103174</v>
      </c>
      <c r="D150" s="254">
        <v>205062326.62</v>
      </c>
      <c r="E150" s="254">
        <v>8026767.8499999996</v>
      </c>
      <c r="F150" s="254">
        <v>10418659.770000001</v>
      </c>
      <c r="G150" s="254">
        <v>9937186.5500000007</v>
      </c>
    </row>
    <row r="151" spans="2:8" x14ac:dyDescent="0.25">
      <c r="B151" s="309" t="s">
        <v>57</v>
      </c>
      <c r="C151" s="254">
        <v>392347154</v>
      </c>
      <c r="D151" s="254">
        <v>602481269.80000007</v>
      </c>
      <c r="E151" s="254">
        <v>64760051.659999989</v>
      </c>
      <c r="F151" s="254">
        <v>56004611.590000004</v>
      </c>
      <c r="G151" s="254">
        <v>55940180</v>
      </c>
    </row>
    <row r="152" spans="2:8" x14ac:dyDescent="0.25">
      <c r="B152" s="306" t="s">
        <v>585</v>
      </c>
      <c r="C152" s="307">
        <v>294634030542</v>
      </c>
      <c r="D152" s="307">
        <v>294634030542</v>
      </c>
      <c r="E152" s="307">
        <v>39232019123.029999</v>
      </c>
      <c r="F152" s="307">
        <v>33476589041.589996</v>
      </c>
      <c r="G152" s="307">
        <v>19604940719.690002</v>
      </c>
    </row>
    <row r="153" spans="2:8" x14ac:dyDescent="0.25">
      <c r="B153" s="308" t="s">
        <v>586</v>
      </c>
      <c r="C153" s="254">
        <v>294634030542</v>
      </c>
      <c r="D153" s="254">
        <v>294634030542</v>
      </c>
      <c r="E153" s="254">
        <v>39232019123.029999</v>
      </c>
      <c r="F153" s="254">
        <v>33476589041.589996</v>
      </c>
      <c r="G153" s="254">
        <v>19604940719.690002</v>
      </c>
    </row>
    <row r="154" spans="2:8" x14ac:dyDescent="0.25">
      <c r="B154" s="309" t="s">
        <v>587</v>
      </c>
      <c r="C154" s="254">
        <v>294634030542</v>
      </c>
      <c r="D154" s="254">
        <v>294634030542</v>
      </c>
      <c r="E154" s="254">
        <v>39232019123.029999</v>
      </c>
      <c r="F154" s="254">
        <v>33476589041.589996</v>
      </c>
      <c r="G154" s="254">
        <v>19604940719.690002</v>
      </c>
    </row>
    <row r="155" spans="2:8" ht="15.75" thickBot="1" x14ac:dyDescent="0.3">
      <c r="B155" s="310" t="s">
        <v>505</v>
      </c>
      <c r="C155" s="311">
        <v>1418686514950</v>
      </c>
      <c r="D155" s="311">
        <v>1461241067160.7505</v>
      </c>
      <c r="E155" s="311">
        <v>126826019543.21997</v>
      </c>
      <c r="F155" s="311">
        <v>140971449255.96997</v>
      </c>
      <c r="G155" s="311">
        <v>127149385998.64001</v>
      </c>
    </row>
    <row r="156" spans="2:8" x14ac:dyDescent="0.25">
      <c r="B156" s="312"/>
      <c r="C156" s="313"/>
      <c r="D156" s="313"/>
      <c r="E156" s="313"/>
      <c r="F156" s="313"/>
      <c r="G156" s="313"/>
    </row>
    <row r="157" spans="2:8" x14ac:dyDescent="0.25">
      <c r="B157" s="314" t="s">
        <v>235</v>
      </c>
    </row>
    <row r="158" spans="2:8" x14ac:dyDescent="0.25">
      <c r="B158" s="263" t="s">
        <v>607</v>
      </c>
    </row>
    <row r="159" spans="2:8" ht="31.5" customHeight="1" x14ac:dyDescent="0.25">
      <c r="B159" s="374" t="s">
        <v>1031</v>
      </c>
      <c r="C159" s="374"/>
      <c r="D159" s="374"/>
      <c r="E159" s="374"/>
      <c r="F159" s="374"/>
      <c r="G159" s="374"/>
      <c r="H159" s="372"/>
    </row>
    <row r="160" spans="2:8" x14ac:dyDescent="0.25">
      <c r="B160" s="314" t="s">
        <v>34</v>
      </c>
    </row>
  </sheetData>
  <mergeCells count="12">
    <mergeCell ref="B159:G159"/>
    <mergeCell ref="G11:G13"/>
    <mergeCell ref="B2:G2"/>
    <mergeCell ref="B3:G3"/>
    <mergeCell ref="B4:G4"/>
    <mergeCell ref="B6:G6"/>
    <mergeCell ref="B7:G7"/>
    <mergeCell ref="B11:B12"/>
    <mergeCell ref="C11:C12"/>
    <mergeCell ref="D11:D13"/>
    <mergeCell ref="E11:E13"/>
    <mergeCell ref="F11:F13"/>
  </mergeCell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1ED6-B663-4CD8-85B7-0EAA3B59BFF9}">
  <dimension ref="A2:O324"/>
  <sheetViews>
    <sheetView showGridLines="0" zoomScale="70" zoomScaleNormal="70" workbookViewId="0">
      <selection activeCell="H49" sqref="H49"/>
    </sheetView>
  </sheetViews>
  <sheetFormatPr baseColWidth="10" defaultColWidth="9.140625" defaultRowHeight="15" x14ac:dyDescent="0.25"/>
  <cols>
    <col min="1" max="1" width="9.140625" style="5"/>
    <col min="2" max="2" width="147.28515625" style="5" customWidth="1"/>
    <col min="3" max="3" width="25.7109375" style="5" customWidth="1"/>
    <col min="4" max="5" width="29.140625" style="5" customWidth="1"/>
    <col min="6" max="6" width="24.5703125" style="5" customWidth="1"/>
    <col min="7" max="7" width="25" style="5" customWidth="1"/>
    <col min="8" max="8" width="19.7109375" style="5" customWidth="1"/>
    <col min="9" max="9" width="20.7109375" style="154" customWidth="1"/>
    <col min="10" max="10" width="17.85546875" style="154" customWidth="1"/>
    <col min="11" max="11" width="28.5703125" style="5" customWidth="1"/>
    <col min="12" max="12" width="32.42578125" style="5" customWidth="1"/>
    <col min="13" max="13" width="17.140625" style="5" customWidth="1"/>
    <col min="14" max="14" width="17.7109375" style="5" customWidth="1"/>
    <col min="15" max="15" width="15.7109375" style="5" customWidth="1"/>
    <col min="16" max="16384" width="9.140625" style="5"/>
  </cols>
  <sheetData>
    <row r="2" spans="2:15" ht="18.75" x14ac:dyDescent="0.25">
      <c r="B2" s="386" t="s">
        <v>0</v>
      </c>
      <c r="C2" s="386"/>
      <c r="D2" s="386"/>
      <c r="E2" s="386"/>
      <c r="F2" s="386"/>
      <c r="G2" s="386"/>
      <c r="H2" s="386"/>
      <c r="I2" s="386"/>
      <c r="J2" s="386"/>
    </row>
    <row r="3" spans="2:15" ht="18.75" x14ac:dyDescent="0.25">
      <c r="B3" s="386" t="s">
        <v>1</v>
      </c>
      <c r="C3" s="386"/>
      <c r="D3" s="386"/>
      <c r="E3" s="386"/>
      <c r="F3" s="386"/>
      <c r="G3" s="386"/>
      <c r="H3" s="386"/>
      <c r="I3" s="386"/>
      <c r="J3" s="386"/>
    </row>
    <row r="4" spans="2:15" ht="34.5" customHeight="1" x14ac:dyDescent="0.25">
      <c r="B4" s="387" t="s">
        <v>2</v>
      </c>
      <c r="C4" s="387"/>
      <c r="D4" s="387"/>
      <c r="E4" s="387"/>
      <c r="F4" s="387"/>
      <c r="G4" s="387"/>
      <c r="H4" s="387"/>
      <c r="I4" s="387"/>
      <c r="J4" s="387"/>
    </row>
    <row r="5" spans="2:15" ht="33.75" customHeight="1" x14ac:dyDescent="0.3">
      <c r="B5" s="89"/>
      <c r="C5" s="89"/>
      <c r="D5" s="89"/>
      <c r="E5" s="89"/>
      <c r="F5" s="89"/>
      <c r="G5" s="89"/>
      <c r="H5" s="89"/>
      <c r="I5" s="90"/>
      <c r="J5" s="90"/>
    </row>
    <row r="6" spans="2:15" ht="24.75" customHeight="1" x14ac:dyDescent="0.25">
      <c r="B6" s="388" t="s">
        <v>237</v>
      </c>
      <c r="C6" s="388"/>
      <c r="D6" s="388"/>
      <c r="E6" s="388"/>
      <c r="F6" s="388"/>
      <c r="G6" s="388"/>
      <c r="H6" s="388"/>
      <c r="I6" s="388"/>
      <c r="J6" s="388"/>
    </row>
    <row r="7" spans="2:15" ht="18.75" x14ac:dyDescent="0.3">
      <c r="B7" s="389" t="s">
        <v>608</v>
      </c>
      <c r="C7" s="389"/>
      <c r="D7" s="389"/>
      <c r="E7" s="389"/>
      <c r="F7" s="389"/>
      <c r="G7" s="389"/>
      <c r="H7" s="389"/>
      <c r="I7" s="389"/>
      <c r="J7" s="389"/>
    </row>
    <row r="8" spans="2:15" ht="18.75" x14ac:dyDescent="0.3">
      <c r="B8" s="385" t="s">
        <v>4</v>
      </c>
      <c r="C8" s="385"/>
      <c r="D8" s="385"/>
      <c r="E8" s="385"/>
      <c r="F8" s="385"/>
      <c r="G8" s="385"/>
      <c r="H8" s="385"/>
      <c r="I8" s="385"/>
      <c r="J8" s="385"/>
      <c r="L8" s="91" t="s">
        <v>3</v>
      </c>
      <c r="M8" s="92">
        <f>6143649538425/1000000</f>
        <v>6143649.5384250004</v>
      </c>
    </row>
    <row r="9" spans="2:15" ht="15.75" thickBot="1" x14ac:dyDescent="0.3">
      <c r="B9" s="93"/>
      <c r="C9" s="93"/>
      <c r="D9" s="93"/>
      <c r="E9" s="93"/>
      <c r="F9" s="93"/>
      <c r="G9" s="93"/>
      <c r="H9" s="93"/>
      <c r="I9" s="94"/>
      <c r="J9" s="94"/>
    </row>
    <row r="10" spans="2:15" ht="19.5" customHeight="1" thickBot="1" x14ac:dyDescent="0.3">
      <c r="B10" s="391" t="s">
        <v>36</v>
      </c>
      <c r="C10" s="95">
        <v>2023</v>
      </c>
      <c r="D10" s="394">
        <v>2024</v>
      </c>
      <c r="E10" s="394"/>
      <c r="F10" s="394"/>
      <c r="G10" s="394"/>
      <c r="H10" s="395" t="s">
        <v>108</v>
      </c>
      <c r="I10" s="396"/>
      <c r="J10" s="395" t="s">
        <v>109</v>
      </c>
    </row>
    <row r="11" spans="2:15" ht="19.5" customHeight="1" thickBot="1" x14ac:dyDescent="0.3">
      <c r="B11" s="391"/>
      <c r="C11" s="401" t="s">
        <v>609</v>
      </c>
      <c r="D11" s="401" t="s">
        <v>37</v>
      </c>
      <c r="E11" s="401" t="s">
        <v>38</v>
      </c>
      <c r="F11" s="401" t="s">
        <v>110</v>
      </c>
      <c r="G11" s="404" t="s">
        <v>111</v>
      </c>
      <c r="H11" s="397"/>
      <c r="I11" s="398"/>
      <c r="J11" s="397"/>
      <c r="L11" s="96" t="s">
        <v>3</v>
      </c>
      <c r="M11" s="97">
        <v>7447461031915.3203</v>
      </c>
      <c r="O11" s="14"/>
    </row>
    <row r="12" spans="2:15" ht="30" customHeight="1" x14ac:dyDescent="0.25">
      <c r="B12" s="392"/>
      <c r="C12" s="402"/>
      <c r="D12" s="402"/>
      <c r="E12" s="402"/>
      <c r="F12" s="402"/>
      <c r="G12" s="398"/>
      <c r="H12" s="399"/>
      <c r="I12" s="400"/>
      <c r="J12" s="397"/>
    </row>
    <row r="13" spans="2:15" ht="30" customHeight="1" x14ac:dyDescent="0.25">
      <c r="B13" s="392"/>
      <c r="C13" s="403"/>
      <c r="D13" s="403"/>
      <c r="E13" s="403"/>
      <c r="F13" s="403"/>
      <c r="G13" s="400"/>
      <c r="H13" s="98" t="s">
        <v>112</v>
      </c>
      <c r="I13" s="98" t="s">
        <v>113</v>
      </c>
      <c r="J13" s="399"/>
      <c r="M13" s="14"/>
    </row>
    <row r="14" spans="2:15" ht="30.6" customHeight="1" thickBot="1" x14ac:dyDescent="0.3">
      <c r="B14" s="393"/>
      <c r="C14" s="99">
        <v>1</v>
      </c>
      <c r="D14" s="99">
        <v>2</v>
      </c>
      <c r="E14" s="99">
        <v>3</v>
      </c>
      <c r="F14" s="99">
        <v>4</v>
      </c>
      <c r="G14" s="99" t="s">
        <v>114</v>
      </c>
      <c r="H14" s="100" t="s">
        <v>115</v>
      </c>
      <c r="I14" s="100" t="s">
        <v>116</v>
      </c>
      <c r="J14" s="101" t="s">
        <v>117</v>
      </c>
      <c r="L14" s="14"/>
      <c r="M14" s="14"/>
    </row>
    <row r="15" spans="2:15" ht="23.25" x14ac:dyDescent="0.35">
      <c r="B15" s="102" t="s">
        <v>118</v>
      </c>
      <c r="C15" s="103">
        <f>C16+C23+C26+C29+C32+C34+C33</f>
        <v>88012300036.970016</v>
      </c>
      <c r="D15" s="103">
        <f>D16+D23+D26+D29+D32+D34+D33</f>
        <v>1173750340817</v>
      </c>
      <c r="E15" s="103">
        <f>E16+E23+E26+E29+E32+E34+E33</f>
        <v>1211979821125.6599</v>
      </c>
      <c r="F15" s="103">
        <f>F16+F23+F26+F29+F32+F34+F33</f>
        <v>98713222716.839981</v>
      </c>
      <c r="G15" s="104">
        <f>IFERROR(F15/E15,"0.0%")</f>
        <v>8.1447909442219371E-2</v>
      </c>
      <c r="H15" s="103">
        <f t="shared" ref="H15:H43" si="0">F15-C15</f>
        <v>10700922679.869965</v>
      </c>
      <c r="I15" s="104">
        <f t="shared" ref="I15:I43" si="1">IFERROR(H15/C15,"0.0%")</f>
        <v>0.12158439985519055</v>
      </c>
      <c r="J15" s="104">
        <f t="shared" ref="J15:J42" si="2">F15/$M$11</f>
        <v>1.3254614195873564E-2</v>
      </c>
      <c r="K15" s="30"/>
      <c r="L15" s="105"/>
      <c r="N15" s="106"/>
    </row>
    <row r="16" spans="2:15" ht="23.25" x14ac:dyDescent="0.35">
      <c r="B16" s="107" t="s">
        <v>119</v>
      </c>
      <c r="C16" s="108">
        <f>SUM(C17:C22)</f>
        <v>80806504368.800018</v>
      </c>
      <c r="D16" s="108">
        <f>SUM(D17:D22)</f>
        <v>1053691981963</v>
      </c>
      <c r="E16" s="108">
        <f>SUM(E17:E22)</f>
        <v>1074821404259</v>
      </c>
      <c r="F16" s="108">
        <f>SUM(F17:F22)</f>
        <v>93229312825.789993</v>
      </c>
      <c r="G16" s="109">
        <f t="shared" ref="G16:G42" si="3">IFERROR(F16/E16,"0.0%")</f>
        <v>8.6739352655582677E-2</v>
      </c>
      <c r="H16" s="110">
        <f t="shared" si="0"/>
        <v>12422808456.989975</v>
      </c>
      <c r="I16" s="111">
        <f t="shared" si="1"/>
        <v>0.15373525378962577</v>
      </c>
      <c r="J16" s="111">
        <f t="shared" si="2"/>
        <v>1.2518267960888342E-2</v>
      </c>
      <c r="K16" s="30"/>
      <c r="L16" s="112"/>
    </row>
    <row r="17" spans="2:14" ht="23.25" x14ac:dyDescent="0.35">
      <c r="B17" s="113" t="s">
        <v>120</v>
      </c>
      <c r="C17" s="114">
        <v>25934179519.450005</v>
      </c>
      <c r="D17" s="115">
        <v>359959296868</v>
      </c>
      <c r="E17" s="115">
        <v>368020646106</v>
      </c>
      <c r="F17" s="115">
        <v>34922012449.830002</v>
      </c>
      <c r="G17" s="116">
        <f t="shared" si="3"/>
        <v>9.4891449214432141E-2</v>
      </c>
      <c r="H17" s="114">
        <f t="shared" si="0"/>
        <v>8987832930.3799973</v>
      </c>
      <c r="I17" s="117">
        <f t="shared" si="1"/>
        <v>0.34656322648030335</v>
      </c>
      <c r="J17" s="117">
        <f t="shared" si="2"/>
        <v>4.6891165056353228E-3</v>
      </c>
      <c r="K17" s="315"/>
      <c r="L17" s="112"/>
    </row>
    <row r="18" spans="2:14" ht="23.25" x14ac:dyDescent="0.35">
      <c r="B18" s="118" t="s">
        <v>121</v>
      </c>
      <c r="C18" s="114">
        <v>3378919726.7999997</v>
      </c>
      <c r="D18" s="115">
        <v>53128217194</v>
      </c>
      <c r="E18" s="115">
        <v>54874227592</v>
      </c>
      <c r="F18" s="115">
        <v>3891755310.1700001</v>
      </c>
      <c r="G18" s="116">
        <f t="shared" si="3"/>
        <v>7.0921368390019418E-2</v>
      </c>
      <c r="H18" s="114">
        <f t="shared" si="0"/>
        <v>512835583.37000036</v>
      </c>
      <c r="I18" s="117">
        <f t="shared" si="1"/>
        <v>0.15177501238115546</v>
      </c>
      <c r="J18" s="117">
        <f t="shared" si="2"/>
        <v>5.2256135258610783E-4</v>
      </c>
      <c r="K18" s="315"/>
      <c r="L18" s="112"/>
    </row>
    <row r="19" spans="2:14" ht="23.25" x14ac:dyDescent="0.35">
      <c r="B19" s="118" t="s">
        <v>122</v>
      </c>
      <c r="C19" s="114">
        <v>45601782495.549995</v>
      </c>
      <c r="D19" s="115">
        <v>575574060045</v>
      </c>
      <c r="E19" s="115">
        <v>581098036938</v>
      </c>
      <c r="F19" s="115">
        <v>47997669766.470001</v>
      </c>
      <c r="G19" s="116">
        <f t="shared" si="3"/>
        <v>8.2598230789740379E-2</v>
      </c>
      <c r="H19" s="114">
        <f t="shared" si="0"/>
        <v>2395887270.9200058</v>
      </c>
      <c r="I19" s="117">
        <f t="shared" si="1"/>
        <v>5.2539333767354514E-2</v>
      </c>
      <c r="J19" s="117">
        <f t="shared" si="2"/>
        <v>6.4448366444323744E-3</v>
      </c>
      <c r="K19" s="138"/>
      <c r="L19" s="112"/>
    </row>
    <row r="20" spans="2:14" ht="24.6" customHeight="1" x14ac:dyDescent="0.35">
      <c r="B20" s="113" t="s">
        <v>123</v>
      </c>
      <c r="C20" s="114">
        <v>5769945588.0199995</v>
      </c>
      <c r="D20" s="115">
        <v>63524631313</v>
      </c>
      <c r="E20" s="115">
        <v>69224200232</v>
      </c>
      <c r="F20" s="115">
        <v>6289437630.1199999</v>
      </c>
      <c r="G20" s="116">
        <f t="shared" si="3"/>
        <v>9.0856053360550151E-2</v>
      </c>
      <c r="H20" s="114">
        <f t="shared" si="0"/>
        <v>519492042.10000038</v>
      </c>
      <c r="I20" s="117">
        <f t="shared" si="1"/>
        <v>9.0034131895213934E-2</v>
      </c>
      <c r="J20" s="117">
        <f t="shared" si="2"/>
        <v>8.445076252386241E-4</v>
      </c>
      <c r="K20" s="119"/>
      <c r="L20" s="112"/>
      <c r="M20" s="14"/>
    </row>
    <row r="21" spans="2:14" ht="23.25" x14ac:dyDescent="0.35">
      <c r="B21" s="118" t="s">
        <v>124</v>
      </c>
      <c r="C21" s="114">
        <v>121587880.27</v>
      </c>
      <c r="D21" s="115">
        <v>1502477834</v>
      </c>
      <c r="E21" s="115">
        <v>1601540616</v>
      </c>
      <c r="F21" s="115">
        <v>128300486.11</v>
      </c>
      <c r="G21" s="116">
        <f t="shared" si="3"/>
        <v>8.0110666459675975E-2</v>
      </c>
      <c r="H21" s="114">
        <f t="shared" si="0"/>
        <v>6712605.8400000036</v>
      </c>
      <c r="I21" s="117">
        <f t="shared" si="1"/>
        <v>5.5207853160149541E-2</v>
      </c>
      <c r="J21" s="117">
        <f t="shared" si="2"/>
        <v>1.7227412880736347E-5</v>
      </c>
      <c r="K21" s="14"/>
      <c r="L21" s="112"/>
      <c r="M21" s="106"/>
    </row>
    <row r="22" spans="2:14" ht="23.25" x14ac:dyDescent="0.35">
      <c r="B22" s="118" t="s">
        <v>125</v>
      </c>
      <c r="C22" s="114">
        <v>89158.71</v>
      </c>
      <c r="D22" s="115">
        <v>3298709</v>
      </c>
      <c r="E22" s="115">
        <v>2752775</v>
      </c>
      <c r="F22" s="114">
        <v>137183.09</v>
      </c>
      <c r="G22" s="116">
        <f t="shared" si="3"/>
        <v>4.9834472486854173E-2</v>
      </c>
      <c r="H22" s="114">
        <f t="shared" si="0"/>
        <v>48024.37999999999</v>
      </c>
      <c r="I22" s="117">
        <f t="shared" si="1"/>
        <v>0.53863924231294946</v>
      </c>
      <c r="J22" s="117">
        <f t="shared" si="2"/>
        <v>1.8420115179135027E-8</v>
      </c>
      <c r="K22" s="14"/>
      <c r="L22" s="112"/>
      <c r="M22" s="120"/>
    </row>
    <row r="23" spans="2:14" ht="23.25" x14ac:dyDescent="0.35">
      <c r="B23" s="107" t="s">
        <v>126</v>
      </c>
      <c r="C23" s="108">
        <f>SUM(C24:C25)</f>
        <v>352801730.36000001</v>
      </c>
      <c r="D23" s="108">
        <f>SUM(D24:D25)</f>
        <v>4675978643</v>
      </c>
      <c r="E23" s="108">
        <f>SUM(E24:E25)</f>
        <v>6061326405</v>
      </c>
      <c r="F23" s="108">
        <f>SUM(F24:F25)</f>
        <v>551145002.42999995</v>
      </c>
      <c r="G23" s="109">
        <f t="shared" si="3"/>
        <v>9.0928117973544428E-2</v>
      </c>
      <c r="H23" s="108">
        <f t="shared" si="0"/>
        <v>198343272.06999993</v>
      </c>
      <c r="I23" s="111">
        <f t="shared" si="1"/>
        <v>0.56219472582407637</v>
      </c>
      <c r="J23" s="111">
        <f t="shared" si="2"/>
        <v>7.4004415742240918E-5</v>
      </c>
      <c r="K23" s="14"/>
      <c r="L23" s="112"/>
      <c r="M23" s="14"/>
      <c r="N23" s="106"/>
    </row>
    <row r="24" spans="2:14" ht="23.25" x14ac:dyDescent="0.35">
      <c r="B24" s="118" t="s">
        <v>127</v>
      </c>
      <c r="C24" s="114">
        <v>194425804.08999997</v>
      </c>
      <c r="D24" s="115">
        <v>2304102739</v>
      </c>
      <c r="E24" s="115">
        <v>2388532667</v>
      </c>
      <c r="F24" s="115">
        <v>206677466.78</v>
      </c>
      <c r="G24" s="116">
        <f t="shared" si="3"/>
        <v>8.6529051762807646E-2</v>
      </c>
      <c r="H24" s="114">
        <f t="shared" si="0"/>
        <v>12251662.690000027</v>
      </c>
      <c r="I24" s="117">
        <f t="shared" si="1"/>
        <v>6.3014591850826113E-2</v>
      </c>
      <c r="J24" s="117">
        <f t="shared" si="2"/>
        <v>2.7751399556748963E-5</v>
      </c>
      <c r="K24" s="14"/>
      <c r="L24" s="112"/>
      <c r="M24" s="106"/>
    </row>
    <row r="25" spans="2:14" ht="23.25" x14ac:dyDescent="0.35">
      <c r="B25" s="118" t="s">
        <v>128</v>
      </c>
      <c r="C25" s="114">
        <v>158375926.27000001</v>
      </c>
      <c r="D25" s="115">
        <v>2371875904</v>
      </c>
      <c r="E25" s="115">
        <v>3672793738</v>
      </c>
      <c r="F25" s="115">
        <v>344467535.64999998</v>
      </c>
      <c r="G25" s="116">
        <f t="shared" si="3"/>
        <v>9.3788968350174196E-2</v>
      </c>
      <c r="H25" s="114">
        <f t="shared" si="0"/>
        <v>186091609.37999997</v>
      </c>
      <c r="I25" s="117">
        <f t="shared" si="1"/>
        <v>1.1749993434150474</v>
      </c>
      <c r="J25" s="117">
        <f t="shared" si="2"/>
        <v>4.6253016185491958E-5</v>
      </c>
      <c r="K25" s="14"/>
      <c r="L25" s="112"/>
    </row>
    <row r="26" spans="2:14" ht="23.25" x14ac:dyDescent="0.35">
      <c r="B26" s="107" t="s">
        <v>129</v>
      </c>
      <c r="C26" s="108">
        <f>SUM(C27:C28)</f>
        <v>2972624115.1999998</v>
      </c>
      <c r="D26" s="108">
        <f>SUM(D27:D28)</f>
        <v>86008940507</v>
      </c>
      <c r="E26" s="108">
        <f>SUM(E27:E28)</f>
        <v>40964822939.659988</v>
      </c>
      <c r="F26" s="108">
        <f>SUM(F27:F28)</f>
        <v>3412491600.54</v>
      </c>
      <c r="G26" s="109">
        <f t="shared" si="3"/>
        <v>8.3302974495129703E-2</v>
      </c>
      <c r="H26" s="108">
        <f t="shared" si="0"/>
        <v>439867485.34000015</v>
      </c>
      <c r="I26" s="111">
        <f t="shared" si="1"/>
        <v>0.14797279046846648</v>
      </c>
      <c r="J26" s="111">
        <f t="shared" si="2"/>
        <v>4.5820872186052696E-4</v>
      </c>
      <c r="K26" s="14"/>
      <c r="L26" s="112"/>
      <c r="N26" s="121"/>
    </row>
    <row r="27" spans="2:14" ht="23.25" x14ac:dyDescent="0.35">
      <c r="B27" s="118" t="s">
        <v>130</v>
      </c>
      <c r="C27" s="114">
        <v>2305430854.48</v>
      </c>
      <c r="D27" s="115">
        <v>79121996184</v>
      </c>
      <c r="E27" s="115">
        <v>33807160723.659985</v>
      </c>
      <c r="F27" s="115">
        <v>2773732637.5499997</v>
      </c>
      <c r="G27" s="116">
        <f t="shared" si="3"/>
        <v>8.2045713930918765E-2</v>
      </c>
      <c r="H27" s="114">
        <f t="shared" si="0"/>
        <v>468301783.06999969</v>
      </c>
      <c r="I27" s="117">
        <f t="shared" si="1"/>
        <v>0.20312983239552729</v>
      </c>
      <c r="J27" s="117">
        <f t="shared" si="2"/>
        <v>3.724400336790561E-4</v>
      </c>
      <c r="K27" s="14"/>
      <c r="L27" s="112"/>
    </row>
    <row r="28" spans="2:14" ht="23.25" x14ac:dyDescent="0.35">
      <c r="B28" s="118" t="s">
        <v>131</v>
      </c>
      <c r="C28" s="114">
        <v>667193260.72000003</v>
      </c>
      <c r="D28" s="115">
        <v>6886944323</v>
      </c>
      <c r="E28" s="115">
        <v>7157662216</v>
      </c>
      <c r="F28" s="115">
        <v>638758962.99000001</v>
      </c>
      <c r="G28" s="116">
        <f t="shared" si="3"/>
        <v>8.9241283496466137E-2</v>
      </c>
      <c r="H28" s="114">
        <f t="shared" si="0"/>
        <v>-28434297.730000019</v>
      </c>
      <c r="I28" s="117">
        <f t="shared" si="1"/>
        <v>-4.2617783188210287E-2</v>
      </c>
      <c r="J28" s="117">
        <f t="shared" si="2"/>
        <v>8.5768688181470817E-5</v>
      </c>
      <c r="K28" s="14"/>
      <c r="L28" s="122"/>
      <c r="M28" s="121"/>
      <c r="N28" s="14"/>
    </row>
    <row r="29" spans="2:14" ht="23.25" x14ac:dyDescent="0.35">
      <c r="B29" s="107" t="s">
        <v>132</v>
      </c>
      <c r="C29" s="108">
        <f>SUM(C30:C31)</f>
        <v>722277.11</v>
      </c>
      <c r="D29" s="108">
        <f>SUM(D30:D31)</f>
        <v>13752752665</v>
      </c>
      <c r="E29" s="108">
        <f>SUM(E30:E31)</f>
        <v>12031055842</v>
      </c>
      <c r="F29" s="108">
        <f>SUM(F30:F31)</f>
        <v>334281893.63999999</v>
      </c>
      <c r="G29" s="109">
        <f t="shared" si="3"/>
        <v>2.7784917469423877E-2</v>
      </c>
      <c r="H29" s="108">
        <f t="shared" si="0"/>
        <v>333559616.52999997</v>
      </c>
      <c r="I29" s="111">
        <f t="shared" si="1"/>
        <v>461.81667937670068</v>
      </c>
      <c r="J29" s="111">
        <f t="shared" si="2"/>
        <v>4.4885349813509554E-5</v>
      </c>
      <c r="K29" s="14"/>
      <c r="L29" s="122"/>
      <c r="M29" s="121"/>
      <c r="N29" s="106"/>
    </row>
    <row r="30" spans="2:14" ht="23.25" x14ac:dyDescent="0.35">
      <c r="B30" s="118" t="s">
        <v>133</v>
      </c>
      <c r="C30" s="114">
        <v>0</v>
      </c>
      <c r="D30" s="114">
        <v>0</v>
      </c>
      <c r="E30" s="114">
        <v>336792957</v>
      </c>
      <c r="F30" s="114">
        <v>0</v>
      </c>
      <c r="G30" s="116">
        <f t="shared" si="3"/>
        <v>0</v>
      </c>
      <c r="H30" s="114">
        <f t="shared" si="0"/>
        <v>0</v>
      </c>
      <c r="I30" s="117" t="str">
        <f t="shared" si="1"/>
        <v>0.0%</v>
      </c>
      <c r="J30" s="117">
        <f t="shared" si="2"/>
        <v>0</v>
      </c>
      <c r="K30" s="123"/>
      <c r="L30" s="112"/>
      <c r="M30" s="121"/>
      <c r="N30" s="106"/>
    </row>
    <row r="31" spans="2:14" ht="23.25" x14ac:dyDescent="0.35">
      <c r="B31" s="118" t="s">
        <v>134</v>
      </c>
      <c r="C31" s="114">
        <v>722277.11</v>
      </c>
      <c r="D31" s="115">
        <v>13752752665</v>
      </c>
      <c r="E31" s="115">
        <v>11694262885</v>
      </c>
      <c r="F31" s="114">
        <v>334281893.63999999</v>
      </c>
      <c r="G31" s="116">
        <f t="shared" si="3"/>
        <v>2.8585118782371206E-2</v>
      </c>
      <c r="H31" s="114">
        <f t="shared" si="0"/>
        <v>333559616.52999997</v>
      </c>
      <c r="I31" s="117">
        <f t="shared" si="1"/>
        <v>461.81667937670068</v>
      </c>
      <c r="J31" s="117">
        <f t="shared" si="2"/>
        <v>4.4885349813509554E-5</v>
      </c>
      <c r="K31" s="14"/>
      <c r="L31" s="112"/>
      <c r="N31" s="106"/>
    </row>
    <row r="32" spans="2:14" ht="23.25" x14ac:dyDescent="0.35">
      <c r="B32" s="107" t="s">
        <v>135</v>
      </c>
      <c r="C32" s="108">
        <v>2360000000</v>
      </c>
      <c r="D32" s="124">
        <v>4945043431</v>
      </c>
      <c r="E32" s="124">
        <v>64732739931</v>
      </c>
      <c r="F32" s="108">
        <v>250000000</v>
      </c>
      <c r="G32" s="109">
        <f t="shared" si="3"/>
        <v>3.862033343042181E-3</v>
      </c>
      <c r="H32" s="108">
        <f t="shared" si="0"/>
        <v>-2110000000</v>
      </c>
      <c r="I32" s="111">
        <f t="shared" si="1"/>
        <v>-0.89406779661016944</v>
      </c>
      <c r="J32" s="111">
        <f t="shared" si="2"/>
        <v>3.3568487156717033E-5</v>
      </c>
      <c r="K32" s="14"/>
      <c r="L32" s="112"/>
    </row>
    <row r="33" spans="1:13" ht="23.25" x14ac:dyDescent="0.35">
      <c r="B33" s="107" t="s">
        <v>136</v>
      </c>
      <c r="C33" s="108">
        <v>136580690.44999999</v>
      </c>
      <c r="D33" s="124">
        <v>292206480</v>
      </c>
      <c r="E33" s="124">
        <v>635706621</v>
      </c>
      <c r="F33" s="124">
        <v>82807080.719999999</v>
      </c>
      <c r="G33" s="109">
        <f t="shared" si="3"/>
        <v>0.13025989974705643</v>
      </c>
      <c r="H33" s="108">
        <f t="shared" si="0"/>
        <v>-53773609.729999989</v>
      </c>
      <c r="I33" s="111">
        <f t="shared" si="1"/>
        <v>-0.39371311971574524</v>
      </c>
      <c r="J33" s="111">
        <f t="shared" si="2"/>
        <v>1.1118833702538201E-5</v>
      </c>
      <c r="K33" s="14"/>
      <c r="L33" s="112"/>
    </row>
    <row r="34" spans="1:13" ht="23.25" x14ac:dyDescent="0.35">
      <c r="B34" s="107" t="s">
        <v>137</v>
      </c>
      <c r="C34" s="108">
        <v>1383066855.05</v>
      </c>
      <c r="D34" s="124">
        <v>10383437128</v>
      </c>
      <c r="E34" s="124">
        <v>12732765128</v>
      </c>
      <c r="F34" s="124">
        <v>853184313.71999991</v>
      </c>
      <c r="G34" s="109">
        <f t="shared" si="3"/>
        <v>6.7006993778892854E-2</v>
      </c>
      <c r="H34" s="110">
        <f t="shared" si="0"/>
        <v>-529882541.33000004</v>
      </c>
      <c r="I34" s="111">
        <f t="shared" si="1"/>
        <v>-0.38312142279690736</v>
      </c>
      <c r="J34" s="111">
        <f t="shared" si="2"/>
        <v>1.14560426709689E-4</v>
      </c>
      <c r="K34" s="14"/>
      <c r="L34" s="112"/>
      <c r="M34" s="121"/>
    </row>
    <row r="35" spans="1:13" ht="23.25" x14ac:dyDescent="0.35">
      <c r="B35" s="102" t="s">
        <v>138</v>
      </c>
      <c r="C35" s="103">
        <f>SUM(C36:C38)</f>
        <v>1699869000</v>
      </c>
      <c r="D35" s="103">
        <f>SUM(D36:D38)</f>
        <v>11875275000</v>
      </c>
      <c r="E35" s="103">
        <f>SUM(E36:E38)</f>
        <v>12870535561.5</v>
      </c>
      <c r="F35" s="103">
        <f>SUM(F36:F38)</f>
        <v>0</v>
      </c>
      <c r="G35" s="104">
        <f t="shared" si="3"/>
        <v>0</v>
      </c>
      <c r="H35" s="103">
        <f t="shared" si="0"/>
        <v>-1699869000</v>
      </c>
      <c r="I35" s="104">
        <f t="shared" si="1"/>
        <v>-1</v>
      </c>
      <c r="J35" s="104">
        <f t="shared" si="2"/>
        <v>0</v>
      </c>
      <c r="K35" s="30"/>
      <c r="L35" s="112"/>
    </row>
    <row r="36" spans="1:13" ht="23.25" x14ac:dyDescent="0.35">
      <c r="B36" s="125" t="s">
        <v>139</v>
      </c>
      <c r="C36" s="126">
        <v>0</v>
      </c>
      <c r="D36" s="108">
        <v>0</v>
      </c>
      <c r="E36" s="108">
        <v>17828000</v>
      </c>
      <c r="F36" s="108">
        <v>0</v>
      </c>
      <c r="G36" s="127">
        <f t="shared" si="3"/>
        <v>0</v>
      </c>
      <c r="H36" s="128">
        <f t="shared" si="0"/>
        <v>0</v>
      </c>
      <c r="I36" s="129" t="str">
        <f t="shared" si="1"/>
        <v>0.0%</v>
      </c>
      <c r="J36" s="129">
        <f t="shared" si="2"/>
        <v>0</v>
      </c>
      <c r="L36" s="112"/>
    </row>
    <row r="37" spans="1:13" ht="23.25" x14ac:dyDescent="0.35">
      <c r="B37" s="130" t="s">
        <v>140</v>
      </c>
      <c r="C37" s="108">
        <v>1699869000</v>
      </c>
      <c r="D37" s="108">
        <v>11875275000</v>
      </c>
      <c r="E37" s="108">
        <v>12852707561.5</v>
      </c>
      <c r="F37" s="108">
        <v>0</v>
      </c>
      <c r="G37" s="131">
        <v>0</v>
      </c>
      <c r="H37" s="132">
        <v>0</v>
      </c>
      <c r="I37" s="131">
        <v>0</v>
      </c>
      <c r="J37" s="131">
        <v>0</v>
      </c>
      <c r="L37" s="112"/>
    </row>
    <row r="38" spans="1:13" ht="23.25" x14ac:dyDescent="0.35">
      <c r="B38" s="130" t="s">
        <v>141</v>
      </c>
      <c r="C38" s="108">
        <v>0</v>
      </c>
      <c r="D38" s="132">
        <v>0</v>
      </c>
      <c r="E38" s="132">
        <v>0</v>
      </c>
      <c r="F38" s="108">
        <v>0</v>
      </c>
      <c r="G38" s="131" t="str">
        <f t="shared" si="3"/>
        <v>0.0%</v>
      </c>
      <c r="H38" s="132">
        <f t="shared" si="0"/>
        <v>0</v>
      </c>
      <c r="I38" s="131" t="str">
        <f t="shared" si="1"/>
        <v>0.0%</v>
      </c>
      <c r="J38" s="131">
        <f t="shared" si="2"/>
        <v>0</v>
      </c>
      <c r="L38" s="112"/>
    </row>
    <row r="39" spans="1:13" ht="23.25" x14ac:dyDescent="0.25">
      <c r="B39" s="133" t="s">
        <v>142</v>
      </c>
      <c r="C39" s="134">
        <f>C15+C35</f>
        <v>89712169036.970016</v>
      </c>
      <c r="D39" s="134">
        <f>D15+D35</f>
        <v>1185625615817</v>
      </c>
      <c r="E39" s="134">
        <f>E15+E35</f>
        <v>1224850356687.1599</v>
      </c>
      <c r="F39" s="134">
        <f>F35+F15</f>
        <v>98713222716.839981</v>
      </c>
      <c r="G39" s="135">
        <f t="shared" si="3"/>
        <v>8.0592067576180176E-2</v>
      </c>
      <c r="H39" s="134">
        <f t="shared" si="0"/>
        <v>9001053679.8699646</v>
      </c>
      <c r="I39" s="136">
        <f t="shared" si="1"/>
        <v>0.10033258337740855</v>
      </c>
      <c r="J39" s="137">
        <f t="shared" si="2"/>
        <v>1.3254614195873564E-2</v>
      </c>
      <c r="K39" s="138"/>
      <c r="L39" s="112"/>
    </row>
    <row r="40" spans="1:13" ht="23.25" x14ac:dyDescent="0.35">
      <c r="B40" s="102" t="s">
        <v>143</v>
      </c>
      <c r="C40" s="103">
        <f>C41+C42</f>
        <v>198739906.54000002</v>
      </c>
      <c r="D40" s="103">
        <f>D41+D42</f>
        <v>1748786619</v>
      </c>
      <c r="E40" s="103">
        <f>E41+E42</f>
        <v>2395285792.5700002</v>
      </c>
      <c r="F40" s="103">
        <f>F41+F42</f>
        <v>35965498.760000005</v>
      </c>
      <c r="G40" s="104">
        <f t="shared" si="3"/>
        <v>1.5015117975300621E-2</v>
      </c>
      <c r="H40" s="103">
        <f t="shared" si="0"/>
        <v>-162774407.78000003</v>
      </c>
      <c r="I40" s="104">
        <f t="shared" si="1"/>
        <v>-0.81903232528308911</v>
      </c>
      <c r="J40" s="104">
        <f t="shared" si="2"/>
        <v>4.82922953283993E-6</v>
      </c>
      <c r="L40" s="112"/>
    </row>
    <row r="41" spans="1:13" ht="23.25" customHeight="1" x14ac:dyDescent="0.35">
      <c r="B41" s="139" t="str">
        <f>"- Corrientes"</f>
        <v>- Corrientes</v>
      </c>
      <c r="C41" s="114">
        <v>79456442.030000001</v>
      </c>
      <c r="D41" s="115">
        <v>793938658</v>
      </c>
      <c r="E41" s="115">
        <v>1318597823.2</v>
      </c>
      <c r="F41" s="114">
        <v>34791242.590000004</v>
      </c>
      <c r="G41" s="116">
        <f t="shared" si="3"/>
        <v>2.6385029595732159E-2</v>
      </c>
      <c r="H41" s="114">
        <f t="shared" si="0"/>
        <v>-44665199.439999998</v>
      </c>
      <c r="I41" s="116">
        <f t="shared" si="1"/>
        <v>-0.56213440092291023</v>
      </c>
      <c r="J41" s="116">
        <f t="shared" si="2"/>
        <v>4.6715575201945672E-6</v>
      </c>
      <c r="K41" s="140"/>
      <c r="L41" s="112"/>
    </row>
    <row r="42" spans="1:13" ht="23.25" customHeight="1" x14ac:dyDescent="0.35">
      <c r="B42" s="139" t="str">
        <f>"- Capital"</f>
        <v>- Capital</v>
      </c>
      <c r="C42" s="114">
        <v>119283464.51000001</v>
      </c>
      <c r="D42" s="115">
        <v>954847961</v>
      </c>
      <c r="E42" s="115">
        <v>1076687969.3700001</v>
      </c>
      <c r="F42" s="114">
        <v>1174256.17</v>
      </c>
      <c r="G42" s="116">
        <f t="shared" si="3"/>
        <v>1.0906188268148753E-3</v>
      </c>
      <c r="H42" s="114">
        <f t="shared" si="0"/>
        <v>-118109208.34</v>
      </c>
      <c r="I42" s="116">
        <f t="shared" si="1"/>
        <v>-0.99015575063296757</v>
      </c>
      <c r="J42" s="116">
        <f t="shared" si="2"/>
        <v>1.5767201264536293E-7</v>
      </c>
      <c r="K42" s="30"/>
      <c r="L42" s="112"/>
    </row>
    <row r="43" spans="1:13" ht="24" thickBot="1" x14ac:dyDescent="0.3">
      <c r="B43" s="141" t="s">
        <v>144</v>
      </c>
      <c r="C43" s="142">
        <f>C39+C40</f>
        <v>89910908943.51001</v>
      </c>
      <c r="D43" s="142">
        <f>D39+D40</f>
        <v>1187374402436</v>
      </c>
      <c r="E43" s="142">
        <f>E39+E40</f>
        <v>1227245642479.73</v>
      </c>
      <c r="F43" s="142">
        <f>F39+F40</f>
        <v>98749188215.599976</v>
      </c>
      <c r="G43" s="143">
        <f>IFERROR(F43/E43,"0.0%")</f>
        <v>8.0464077278018104E-2</v>
      </c>
      <c r="H43" s="142">
        <f t="shared" si="0"/>
        <v>8838279272.0899658</v>
      </c>
      <c r="I43" s="144">
        <f t="shared" si="1"/>
        <v>9.8300410661435481E-2</v>
      </c>
      <c r="J43" s="145">
        <f>F43/$M$11</f>
        <v>1.3259443425406402E-2</v>
      </c>
      <c r="K43" s="123"/>
      <c r="L43" s="112"/>
    </row>
    <row r="44" spans="1:13" x14ac:dyDescent="0.25">
      <c r="B44" s="146"/>
      <c r="C44" s="147"/>
      <c r="D44" s="147"/>
      <c r="E44" s="147"/>
      <c r="G44" s="148"/>
      <c r="H44" s="147"/>
      <c r="I44" s="149"/>
      <c r="J44" s="149"/>
    </row>
    <row r="45" spans="1:13" ht="15.75" x14ac:dyDescent="0.25">
      <c r="B45" s="150" t="s">
        <v>145</v>
      </c>
      <c r="C45" s="147"/>
      <c r="D45" s="147"/>
      <c r="E45" s="147"/>
      <c r="F45" s="151"/>
      <c r="G45" s="148"/>
      <c r="H45" s="147"/>
      <c r="I45" s="149"/>
      <c r="J45" s="149"/>
    </row>
    <row r="46" spans="1:13" ht="15.75" x14ac:dyDescent="0.25">
      <c r="B46" s="152" t="s">
        <v>146</v>
      </c>
      <c r="C46" s="153"/>
      <c r="D46" s="153"/>
      <c r="E46" s="153"/>
      <c r="F46" s="153"/>
      <c r="G46" s="153"/>
      <c r="I46" s="49"/>
    </row>
    <row r="47" spans="1:13" s="154" customFormat="1" ht="15.75" x14ac:dyDescent="0.25">
      <c r="A47" s="5"/>
      <c r="B47" s="155" t="s">
        <v>610</v>
      </c>
      <c r="C47" s="5"/>
      <c r="D47" s="5"/>
      <c r="E47" s="5"/>
      <c r="F47" s="5"/>
      <c r="G47" s="5"/>
      <c r="H47" s="5"/>
      <c r="I47" s="49"/>
      <c r="K47" s="5"/>
      <c r="L47" s="5"/>
      <c r="M47" s="5"/>
    </row>
    <row r="48" spans="1:13" s="154" customFormat="1" ht="15.75" x14ac:dyDescent="0.25">
      <c r="A48" s="5"/>
      <c r="B48" s="156" t="s">
        <v>147</v>
      </c>
      <c r="C48" s="5"/>
      <c r="D48" s="5"/>
      <c r="E48" s="5"/>
      <c r="F48" s="5"/>
      <c r="G48" s="5"/>
      <c r="H48" s="5"/>
      <c r="I48" s="49"/>
      <c r="K48" s="5"/>
      <c r="L48" s="5"/>
      <c r="M48" s="5"/>
    </row>
    <row r="49" spans="1:13" s="154" customFormat="1" ht="37.5" customHeight="1" x14ac:dyDescent="0.25">
      <c r="A49" s="5"/>
      <c r="B49" s="390" t="s">
        <v>1032</v>
      </c>
      <c r="C49" s="390"/>
      <c r="D49" s="390"/>
      <c r="E49" s="390"/>
      <c r="F49" s="390"/>
      <c r="G49" s="390"/>
      <c r="H49" s="5"/>
      <c r="I49" s="49"/>
      <c r="K49" s="5"/>
      <c r="L49" s="5"/>
      <c r="M49" s="5"/>
    </row>
    <row r="50" spans="1:13" s="154" customFormat="1" ht="15.75" x14ac:dyDescent="0.25">
      <c r="A50" s="5"/>
      <c r="B50" s="150" t="s">
        <v>148</v>
      </c>
      <c r="C50" s="5"/>
      <c r="D50" s="5"/>
      <c r="E50" s="5"/>
      <c r="F50" s="5"/>
      <c r="G50" s="5"/>
      <c r="H50" s="5"/>
      <c r="I50" s="49"/>
      <c r="K50" s="5"/>
      <c r="L50" s="5"/>
      <c r="M50" s="5"/>
    </row>
    <row r="53" spans="1:13" s="154" customFormat="1" x14ac:dyDescent="0.25">
      <c r="A53" s="5"/>
      <c r="B53" s="5"/>
      <c r="C53" s="5"/>
      <c r="D53" s="5"/>
      <c r="E53" s="5"/>
      <c r="F53" s="5"/>
      <c r="G53" s="5"/>
      <c r="H53" s="5"/>
      <c r="K53" s="5"/>
      <c r="L53" s="5"/>
      <c r="M53" s="5"/>
    </row>
    <row r="55" spans="1:13" x14ac:dyDescent="0.25">
      <c r="G55" s="154"/>
      <c r="H55" s="154"/>
      <c r="I55" s="5"/>
      <c r="J55" s="5"/>
    </row>
    <row r="56" spans="1:13" x14ac:dyDescent="0.25">
      <c r="G56" s="154"/>
      <c r="H56" s="154"/>
      <c r="I56" s="5"/>
      <c r="J56" s="5"/>
    </row>
    <row r="62" spans="1:13" x14ac:dyDescent="0.25">
      <c r="C62" s="157"/>
      <c r="D62" s="157"/>
      <c r="E62" s="157"/>
    </row>
    <row r="324" spans="2:2" x14ac:dyDescent="0.25">
      <c r="B324" s="5" t="s">
        <v>61</v>
      </c>
    </row>
  </sheetData>
  <mergeCells count="16">
    <mergeCell ref="B49:G49"/>
    <mergeCell ref="B10:B14"/>
    <mergeCell ref="D10:G10"/>
    <mergeCell ref="H10:I12"/>
    <mergeCell ref="J10:J13"/>
    <mergeCell ref="C11:C13"/>
    <mergeCell ref="D11:D13"/>
    <mergeCell ref="E11:E13"/>
    <mergeCell ref="F11:F13"/>
    <mergeCell ref="G11:G13"/>
    <mergeCell ref="B8:J8"/>
    <mergeCell ref="B2:J2"/>
    <mergeCell ref="B3:J3"/>
    <mergeCell ref="B4:J4"/>
    <mergeCell ref="B6:J6"/>
    <mergeCell ref="B7:J7"/>
  </mergeCells>
  <pageMargins left="0.7" right="0.7" top="0.75" bottom="0.75" header="0.3" footer="0.3"/>
  <pageSetup orientation="portrait" r:id="rId1"/>
  <ignoredErrors>
    <ignoredError sqref="C29:F2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5E59-93A0-4C17-9E59-0E9922188022}">
  <dimension ref="B2:P53"/>
  <sheetViews>
    <sheetView showGridLines="0" zoomScale="80" zoomScaleNormal="80" workbookViewId="0">
      <selection activeCell="F48" sqref="F48"/>
    </sheetView>
  </sheetViews>
  <sheetFormatPr baseColWidth="10" defaultColWidth="11.42578125" defaultRowHeight="15" x14ac:dyDescent="0.25"/>
  <cols>
    <col min="1" max="1" width="11.42578125" style="8"/>
    <col min="2" max="2" width="81.5703125" style="8" customWidth="1"/>
    <col min="3" max="3" width="22.140625" style="8" customWidth="1"/>
    <col min="4" max="5" width="24.140625" style="8" customWidth="1"/>
    <col min="6" max="6" width="30.140625" style="8" bestFit="1" customWidth="1"/>
    <col min="7" max="7" width="23.42578125" style="8" bestFit="1" customWidth="1"/>
    <col min="8" max="8" width="18.7109375" style="8" customWidth="1"/>
    <col min="9" max="9" width="23.42578125" style="8" bestFit="1" customWidth="1"/>
    <col min="10" max="10" width="17.28515625" style="8" bestFit="1" customWidth="1"/>
    <col min="11" max="11" width="15.7109375" style="8" bestFit="1" customWidth="1"/>
    <col min="12" max="12" width="20" style="8" bestFit="1" customWidth="1"/>
    <col min="13" max="13" width="21.85546875" style="8" bestFit="1" customWidth="1"/>
    <col min="14" max="14" width="38.5703125" style="8" customWidth="1"/>
    <col min="15" max="15" width="23.7109375" style="8" bestFit="1" customWidth="1"/>
    <col min="16" max="16" width="15.7109375" style="8" bestFit="1" customWidth="1"/>
    <col min="17" max="16384" width="11.42578125" style="8"/>
  </cols>
  <sheetData>
    <row r="2" spans="2:16" ht="13.9" customHeight="1" x14ac:dyDescent="0.25">
      <c r="B2" s="386" t="s">
        <v>0</v>
      </c>
      <c r="C2" s="386"/>
      <c r="D2" s="386"/>
      <c r="E2" s="386"/>
      <c r="F2" s="386"/>
      <c r="G2" s="386"/>
      <c r="H2" s="386"/>
      <c r="I2" s="386"/>
      <c r="J2" s="386"/>
      <c r="K2" s="386"/>
      <c r="L2" s="386"/>
    </row>
    <row r="3" spans="2:16" ht="13.9" customHeight="1" x14ac:dyDescent="0.25">
      <c r="B3" s="386" t="s">
        <v>1</v>
      </c>
      <c r="C3" s="386"/>
      <c r="D3" s="386"/>
      <c r="E3" s="386"/>
      <c r="F3" s="386"/>
      <c r="G3" s="386"/>
      <c r="H3" s="386"/>
      <c r="I3" s="386"/>
      <c r="J3" s="386"/>
      <c r="K3" s="386"/>
      <c r="L3" s="386"/>
    </row>
    <row r="4" spans="2:16" ht="16.149999999999999" customHeight="1" x14ac:dyDescent="0.25">
      <c r="B4" s="387" t="s">
        <v>2</v>
      </c>
      <c r="C4" s="387"/>
      <c r="D4" s="387"/>
      <c r="E4" s="387"/>
      <c r="F4" s="387"/>
      <c r="G4" s="387"/>
      <c r="H4" s="387"/>
      <c r="I4" s="387"/>
      <c r="J4" s="387"/>
      <c r="K4" s="387"/>
      <c r="L4" s="387"/>
    </row>
    <row r="5" spans="2:16" ht="18.75" x14ac:dyDescent="0.3">
      <c r="B5" s="202"/>
      <c r="C5" s="202"/>
      <c r="D5" s="202"/>
      <c r="E5" s="202"/>
      <c r="F5" s="202"/>
      <c r="G5" s="202"/>
      <c r="H5" s="202"/>
      <c r="I5" s="202"/>
      <c r="J5" s="202"/>
      <c r="K5" s="202"/>
      <c r="L5" s="202"/>
    </row>
    <row r="6" spans="2:16" ht="18.75" x14ac:dyDescent="0.3">
      <c r="B6" s="202"/>
      <c r="C6" s="202"/>
      <c r="D6" s="202"/>
      <c r="E6" s="202"/>
      <c r="F6" s="202"/>
      <c r="G6" s="202"/>
      <c r="H6" s="202"/>
      <c r="I6" s="202"/>
      <c r="J6" s="202"/>
      <c r="K6" s="202"/>
      <c r="L6" s="202"/>
      <c r="N6" s="10"/>
      <c r="O6" s="10"/>
    </row>
    <row r="7" spans="2:16" ht="20.25" x14ac:dyDescent="0.3">
      <c r="B7" s="408" t="s">
        <v>611</v>
      </c>
      <c r="C7" s="408"/>
      <c r="D7" s="408"/>
      <c r="E7" s="408"/>
      <c r="F7" s="408"/>
      <c r="G7" s="408"/>
      <c r="H7" s="408"/>
      <c r="I7" s="408"/>
      <c r="J7" s="408"/>
      <c r="K7" s="408"/>
      <c r="L7" s="408"/>
      <c r="N7" s="10"/>
      <c r="O7" s="10"/>
    </row>
    <row r="8" spans="2:16" ht="19.5" thickBot="1" x14ac:dyDescent="0.35">
      <c r="B8" s="409" t="s">
        <v>4</v>
      </c>
      <c r="C8" s="409"/>
      <c r="D8" s="409"/>
      <c r="E8" s="409"/>
      <c r="F8" s="409"/>
      <c r="G8" s="409"/>
      <c r="H8" s="409"/>
      <c r="I8" s="409"/>
      <c r="J8" s="409"/>
      <c r="K8" s="409"/>
      <c r="L8" s="409"/>
      <c r="N8" s="11"/>
      <c r="O8" s="11"/>
    </row>
    <row r="9" spans="2:16" ht="19.5" thickBot="1" x14ac:dyDescent="0.35">
      <c r="B9" s="203"/>
      <c r="C9" s="203"/>
      <c r="D9" s="203"/>
      <c r="E9" s="203"/>
      <c r="F9" s="203"/>
      <c r="G9" s="203"/>
      <c r="H9" s="203"/>
      <c r="I9" s="203"/>
      <c r="J9" s="203"/>
      <c r="K9" s="203"/>
      <c r="L9" s="203"/>
      <c r="N9" s="11"/>
      <c r="O9" s="11"/>
    </row>
    <row r="10" spans="2:16" ht="21.6" customHeight="1" thickBot="1" x14ac:dyDescent="0.3">
      <c r="B10" s="410" t="s">
        <v>36</v>
      </c>
      <c r="C10" s="204">
        <v>2023</v>
      </c>
      <c r="D10" s="413">
        <v>2024</v>
      </c>
      <c r="E10" s="414"/>
      <c r="F10" s="414"/>
      <c r="G10" s="414"/>
      <c r="H10" s="414"/>
      <c r="I10" s="415"/>
      <c r="J10" s="416" t="s">
        <v>108</v>
      </c>
      <c r="K10" s="417"/>
      <c r="L10" s="416" t="s">
        <v>63</v>
      </c>
    </row>
    <row r="11" spans="2:16" ht="21.6" customHeight="1" thickBot="1" x14ac:dyDescent="0.3">
      <c r="B11" s="411"/>
      <c r="C11" s="420" t="s">
        <v>612</v>
      </c>
      <c r="D11" s="405" t="s">
        <v>37</v>
      </c>
      <c r="E11" s="405" t="s">
        <v>38</v>
      </c>
      <c r="F11" s="421" t="s">
        <v>613</v>
      </c>
      <c r="G11" s="422"/>
      <c r="H11" s="422"/>
      <c r="I11" s="423"/>
      <c r="J11" s="416"/>
      <c r="K11" s="417"/>
      <c r="L11" s="416"/>
    </row>
    <row r="12" spans="2:16" ht="15" customHeight="1" thickBot="1" x14ac:dyDescent="0.3">
      <c r="B12" s="411"/>
      <c r="C12" s="420"/>
      <c r="D12" s="420"/>
      <c r="E12" s="420"/>
      <c r="F12" s="424" t="s">
        <v>191</v>
      </c>
      <c r="G12" s="405" t="s">
        <v>192</v>
      </c>
      <c r="H12" s="405" t="s">
        <v>238</v>
      </c>
      <c r="I12" s="405" t="s">
        <v>239</v>
      </c>
      <c r="J12" s="418"/>
      <c r="K12" s="419"/>
      <c r="L12" s="416"/>
      <c r="N12" s="205" t="s">
        <v>3</v>
      </c>
      <c r="O12" s="97">
        <v>7447461031915.3203</v>
      </c>
      <c r="P12" s="14"/>
    </row>
    <row r="13" spans="2:16" ht="21" thickBot="1" x14ac:dyDescent="0.3">
      <c r="B13" s="411"/>
      <c r="C13" s="406"/>
      <c r="D13" s="406"/>
      <c r="E13" s="406"/>
      <c r="F13" s="419"/>
      <c r="G13" s="406"/>
      <c r="H13" s="406"/>
      <c r="I13" s="406"/>
      <c r="J13" s="53" t="s">
        <v>112</v>
      </c>
      <c r="K13" s="53" t="s">
        <v>113</v>
      </c>
      <c r="L13" s="418"/>
      <c r="O13" s="206"/>
    </row>
    <row r="14" spans="2:16" ht="21" thickBot="1" x14ac:dyDescent="0.3">
      <c r="B14" s="412"/>
      <c r="C14" s="16">
        <v>1</v>
      </c>
      <c r="D14" s="16">
        <v>2</v>
      </c>
      <c r="E14" s="16">
        <v>3</v>
      </c>
      <c r="F14" s="16">
        <v>4</v>
      </c>
      <c r="G14" s="16">
        <v>5</v>
      </c>
      <c r="H14" s="16">
        <v>6</v>
      </c>
      <c r="I14" s="16" t="s">
        <v>240</v>
      </c>
      <c r="J14" s="16" t="s">
        <v>241</v>
      </c>
      <c r="K14" s="16" t="s">
        <v>242</v>
      </c>
      <c r="L14" s="173" t="s">
        <v>243</v>
      </c>
      <c r="N14" s="13"/>
    </row>
    <row r="15" spans="2:16" ht="20.25" x14ac:dyDescent="0.25">
      <c r="B15" s="18" t="s">
        <v>21</v>
      </c>
      <c r="C15" s="19">
        <f>C16+C17+C18+C19+C20+C25</f>
        <v>111013745311.45</v>
      </c>
      <c r="D15" s="19">
        <f t="shared" ref="D15:H15" si="0">D16+D17+D18+D19+D20+D25</f>
        <v>1217765874318</v>
      </c>
      <c r="E15" s="19">
        <f t="shared" si="0"/>
        <v>1257618519775.2705</v>
      </c>
      <c r="F15" s="19">
        <f t="shared" si="0"/>
        <v>115677539295.13</v>
      </c>
      <c r="G15" s="19">
        <f t="shared" si="0"/>
        <v>129788394008.01996</v>
      </c>
      <c r="H15" s="19">
        <f t="shared" si="0"/>
        <v>106985455313.25999</v>
      </c>
      <c r="I15" s="59">
        <f>IFERROR(G15/E15,"-")</f>
        <v>0.1032017197323179</v>
      </c>
      <c r="J15" s="19">
        <f>G15-C15</f>
        <v>18774648696.569962</v>
      </c>
      <c r="K15" s="59">
        <f>IFERROR(J15/C15,"0.0%")</f>
        <v>0.16912003683775848</v>
      </c>
      <c r="L15" s="59">
        <f t="shared" ref="L15:L37" si="1">G15/$O$12</f>
        <v>1.7427200149396589E-2</v>
      </c>
      <c r="M15" s="207"/>
      <c r="N15" s="13"/>
      <c r="O15" s="15"/>
    </row>
    <row r="16" spans="2:16" ht="20.25" x14ac:dyDescent="0.25">
      <c r="B16" s="208" t="s">
        <v>244</v>
      </c>
      <c r="C16" s="209">
        <v>43735885572.87999</v>
      </c>
      <c r="D16" s="209">
        <v>486795809749</v>
      </c>
      <c r="E16" s="209">
        <v>500129325683.24048</v>
      </c>
      <c r="F16" s="209">
        <v>34112262081.53001</v>
      </c>
      <c r="G16" s="209">
        <v>46276834963.149948</v>
      </c>
      <c r="H16" s="209">
        <v>40490407311.909996</v>
      </c>
      <c r="I16" s="210">
        <f>IFERROR(G16/E16,"-")</f>
        <v>9.2529736983389024E-2</v>
      </c>
      <c r="J16" s="209">
        <f>G16-C16</f>
        <v>2540949390.2699585</v>
      </c>
      <c r="K16" s="210">
        <f>IFERROR(J16/C16,"0.0%")</f>
        <v>5.8097586386716853E-2</v>
      </c>
      <c r="L16" s="210">
        <f>G16/$O$12</f>
        <v>6.213773360456051E-3</v>
      </c>
      <c r="M16" s="211"/>
      <c r="N16" s="13"/>
    </row>
    <row r="17" spans="2:14" ht="20.25" x14ac:dyDescent="0.25">
      <c r="B17" s="212" t="s">
        <v>245</v>
      </c>
      <c r="C17" s="213">
        <v>7606174457.1599998</v>
      </c>
      <c r="D17" s="213">
        <v>73535970561</v>
      </c>
      <c r="E17" s="213">
        <v>77572128127.320007</v>
      </c>
      <c r="F17" s="213">
        <v>1067591352.09</v>
      </c>
      <c r="G17" s="213">
        <v>8566270326.0200005</v>
      </c>
      <c r="H17" s="213">
        <v>6251109543.2200003</v>
      </c>
      <c r="I17" s="214">
        <f t="shared" ref="I17:I35" si="2">IFERROR(G17/E17,"-")</f>
        <v>0.11042974497180333</v>
      </c>
      <c r="J17" s="213">
        <f>G17-C17</f>
        <v>960095868.86000061</v>
      </c>
      <c r="K17" s="215">
        <f t="shared" ref="K17:K35" si="3">IFERROR(J17/C17,"0.0%")</f>
        <v>0.12622585430659214</v>
      </c>
      <c r="L17" s="215">
        <f t="shared" si="1"/>
        <v>1.1502269416798743E-3</v>
      </c>
      <c r="M17" s="211"/>
      <c r="N17" s="21"/>
    </row>
    <row r="18" spans="2:14" ht="20.25" x14ac:dyDescent="0.25">
      <c r="B18" s="212" t="s">
        <v>22</v>
      </c>
      <c r="C18" s="213">
        <v>20113092195.740002</v>
      </c>
      <c r="D18" s="213">
        <v>263816794305</v>
      </c>
      <c r="E18" s="213">
        <v>263892108154</v>
      </c>
      <c r="F18" s="213">
        <v>33450331862.950001</v>
      </c>
      <c r="G18" s="213">
        <v>27694901781.510002</v>
      </c>
      <c r="H18" s="213">
        <v>18618877974.689999</v>
      </c>
      <c r="I18" s="214">
        <f t="shared" si="2"/>
        <v>0.10494782119572912</v>
      </c>
      <c r="J18" s="213">
        <f t="shared" ref="J18:J35" si="4">G18-C18</f>
        <v>7581809585.7700005</v>
      </c>
      <c r="K18" s="215">
        <f t="shared" si="3"/>
        <v>0.37695892366942191</v>
      </c>
      <c r="L18" s="215">
        <f t="shared" si="1"/>
        <v>3.7187038190366326E-3</v>
      </c>
      <c r="M18" s="211"/>
      <c r="N18" s="30"/>
    </row>
    <row r="19" spans="2:14" ht="20.25" x14ac:dyDescent="0.25">
      <c r="B19" s="212" t="s">
        <v>246</v>
      </c>
      <c r="C19" s="213">
        <v>1552138546.72</v>
      </c>
      <c r="D19" s="213">
        <v>14201850000</v>
      </c>
      <c r="E19" s="213">
        <v>21201850000</v>
      </c>
      <c r="F19" s="213">
        <v>1242076992.1900001</v>
      </c>
      <c r="G19" s="213">
        <v>1242076992.1900001</v>
      </c>
      <c r="H19" s="213">
        <v>866006164.35000002</v>
      </c>
      <c r="I19" s="214">
        <f t="shared" si="2"/>
        <v>5.8583425134599104E-2</v>
      </c>
      <c r="J19" s="213">
        <f t="shared" si="4"/>
        <v>-310061554.52999997</v>
      </c>
      <c r="K19" s="215">
        <f t="shared" si="3"/>
        <v>-0.19976409656549424</v>
      </c>
      <c r="L19" s="215">
        <f t="shared" si="1"/>
        <v>1.6677858223993494E-4</v>
      </c>
      <c r="M19" s="211"/>
      <c r="N19" s="21"/>
    </row>
    <row r="20" spans="2:14" ht="20.25" x14ac:dyDescent="0.25">
      <c r="B20" s="216" t="s">
        <v>247</v>
      </c>
      <c r="C20" s="217">
        <f>SUM(C21:C24)</f>
        <v>37900625376.909996</v>
      </c>
      <c r="D20" s="217">
        <f t="shared" ref="D20:H20" si="5">SUM(D21:D24)</f>
        <v>379413090403</v>
      </c>
      <c r="E20" s="217">
        <f t="shared" si="5"/>
        <v>394654474519.75995</v>
      </c>
      <c r="F20" s="217">
        <f t="shared" si="5"/>
        <v>45778017035.440002</v>
      </c>
      <c r="G20" s="217">
        <f t="shared" si="5"/>
        <v>45981049974.220001</v>
      </c>
      <c r="H20" s="217">
        <f t="shared" si="5"/>
        <v>40747518063.69001</v>
      </c>
      <c r="I20" s="218">
        <f t="shared" si="2"/>
        <v>0.11650963803254125</v>
      </c>
      <c r="J20" s="217">
        <f t="shared" si="4"/>
        <v>8080424597.3100052</v>
      </c>
      <c r="K20" s="219">
        <f t="shared" si="3"/>
        <v>0.2132002972761711</v>
      </c>
      <c r="L20" s="219">
        <f t="shared" si="1"/>
        <v>6.1740571420478728E-3</v>
      </c>
      <c r="M20" s="211"/>
      <c r="N20" s="21"/>
    </row>
    <row r="21" spans="2:14" ht="20.25" x14ac:dyDescent="0.25">
      <c r="B21" s="220" t="s">
        <v>248</v>
      </c>
      <c r="C21" s="179">
        <v>8261752671.3099995</v>
      </c>
      <c r="D21" s="179">
        <v>68334307493</v>
      </c>
      <c r="E21" s="179">
        <v>72501029221.789993</v>
      </c>
      <c r="F21" s="179">
        <v>8786511397.7600021</v>
      </c>
      <c r="G21" s="179">
        <v>8732087575.8600025</v>
      </c>
      <c r="H21" s="179">
        <v>8860818826.6900024</v>
      </c>
      <c r="I21" s="221">
        <f t="shared" si="2"/>
        <v>0.12044087745495889</v>
      </c>
      <c r="J21" s="179">
        <f t="shared" si="4"/>
        <v>470334904.55000305</v>
      </c>
      <c r="K21" s="75">
        <f t="shared" si="3"/>
        <v>5.6929192056705061E-2</v>
      </c>
      <c r="L21" s="75">
        <f t="shared" si="1"/>
        <v>1.1724918785663394E-3</v>
      </c>
      <c r="M21" s="222"/>
      <c r="N21" s="21"/>
    </row>
    <row r="22" spans="2:14" ht="20.25" x14ac:dyDescent="0.25">
      <c r="B22" s="223" t="s">
        <v>249</v>
      </c>
      <c r="C22" s="178">
        <v>28237539106.07</v>
      </c>
      <c r="D22" s="178">
        <v>293233994218</v>
      </c>
      <c r="E22" s="178">
        <v>305261910370.31995</v>
      </c>
      <c r="F22" s="178">
        <v>34305052085.529999</v>
      </c>
      <c r="G22" s="178">
        <v>34671196285.5</v>
      </c>
      <c r="H22" s="178">
        <v>29871051932.16</v>
      </c>
      <c r="I22" s="224">
        <f t="shared" si="2"/>
        <v>0.11357852096070423</v>
      </c>
      <c r="J22" s="178">
        <f t="shared" si="4"/>
        <v>6433657179.4300003</v>
      </c>
      <c r="K22" s="186">
        <f t="shared" si="3"/>
        <v>0.22784057616575404</v>
      </c>
      <c r="L22" s="186">
        <f t="shared" si="1"/>
        <v>4.6554384288712879E-3</v>
      </c>
      <c r="M22" s="222"/>
      <c r="N22" s="21"/>
    </row>
    <row r="23" spans="2:14" ht="20.25" x14ac:dyDescent="0.25">
      <c r="B23" s="223" t="s">
        <v>250</v>
      </c>
      <c r="C23" s="178">
        <v>49720650.719999999</v>
      </c>
      <c r="D23" s="178">
        <v>953779141</v>
      </c>
      <c r="E23" s="178">
        <v>1176917275.2100003</v>
      </c>
      <c r="F23" s="178">
        <v>192735609.82999998</v>
      </c>
      <c r="G23" s="178">
        <v>202881500.32999998</v>
      </c>
      <c r="H23" s="178">
        <v>179300726.97999999</v>
      </c>
      <c r="I23" s="224">
        <f t="shared" si="2"/>
        <v>0.17238382391302678</v>
      </c>
      <c r="J23" s="178">
        <f t="shared" si="4"/>
        <v>153160849.60999998</v>
      </c>
      <c r="K23" s="186">
        <f t="shared" si="3"/>
        <v>3.0804272951397929</v>
      </c>
      <c r="L23" s="186">
        <f t="shared" si="1"/>
        <v>2.7241700152652346E-5</v>
      </c>
      <c r="M23" s="222"/>
      <c r="N23" s="21"/>
    </row>
    <row r="24" spans="2:14" ht="20.25" x14ac:dyDescent="0.25">
      <c r="B24" s="223" t="s">
        <v>251</v>
      </c>
      <c r="C24" s="178">
        <v>1351612948.8100002</v>
      </c>
      <c r="D24" s="178">
        <v>16891009551</v>
      </c>
      <c r="E24" s="178">
        <v>15714617652.440001</v>
      </c>
      <c r="F24" s="178">
        <v>2493717942.3199997</v>
      </c>
      <c r="G24" s="178">
        <v>2374884612.5299997</v>
      </c>
      <c r="H24" s="178">
        <v>1836346577.8600001</v>
      </c>
      <c r="I24" s="224">
        <f t="shared" si="2"/>
        <v>0.15112582851554474</v>
      </c>
      <c r="J24" s="178">
        <f t="shared" si="4"/>
        <v>1023271663.7199996</v>
      </c>
      <c r="K24" s="186">
        <f t="shared" si="3"/>
        <v>0.7570744750713716</v>
      </c>
      <c r="L24" s="186">
        <f t="shared" si="1"/>
        <v>3.1888513445759277E-4</v>
      </c>
      <c r="M24" s="222"/>
      <c r="N24" s="21"/>
    </row>
    <row r="25" spans="2:14" ht="20.25" x14ac:dyDescent="0.25">
      <c r="B25" s="22" t="s">
        <v>252</v>
      </c>
      <c r="C25" s="23">
        <v>105829162.03999999</v>
      </c>
      <c r="D25" s="23">
        <v>2359300</v>
      </c>
      <c r="E25" s="23">
        <v>168633290.94999999</v>
      </c>
      <c r="F25" s="23">
        <v>27259970.93</v>
      </c>
      <c r="G25" s="23">
        <v>27259970.93</v>
      </c>
      <c r="H25" s="23">
        <v>11536255.399999999</v>
      </c>
      <c r="I25" s="225">
        <f t="shared" si="2"/>
        <v>0.16165236873709959</v>
      </c>
      <c r="J25" s="23">
        <f t="shared" si="4"/>
        <v>-78569191.109999985</v>
      </c>
      <c r="K25" s="225">
        <f t="shared" si="3"/>
        <v>-0.74241531913768133</v>
      </c>
      <c r="L25" s="226">
        <f t="shared" si="1"/>
        <v>3.6603039362247384E-6</v>
      </c>
      <c r="M25" s="227"/>
      <c r="N25" s="21"/>
    </row>
    <row r="26" spans="2:14" ht="20.25" x14ac:dyDescent="0.25">
      <c r="B26" s="228" t="s">
        <v>23</v>
      </c>
      <c r="C26" s="229">
        <f t="shared" ref="C26:H26" si="6">SUM(C27:C31)+C35</f>
        <v>14846340912.130001</v>
      </c>
      <c r="D26" s="229">
        <f t="shared" si="6"/>
        <v>200920640632</v>
      </c>
      <c r="E26" s="229">
        <f t="shared" si="6"/>
        <v>203622547385.47974</v>
      </c>
      <c r="F26" s="229">
        <f t="shared" si="6"/>
        <v>11148480248.09</v>
      </c>
      <c r="G26" s="229">
        <f t="shared" si="6"/>
        <v>11183055247.949999</v>
      </c>
      <c r="H26" s="229">
        <f t="shared" si="6"/>
        <v>20163930685.379997</v>
      </c>
      <c r="I26" s="230">
        <f t="shared" si="2"/>
        <v>5.4920515392527985E-2</v>
      </c>
      <c r="J26" s="229">
        <f t="shared" si="4"/>
        <v>-3663285664.1800022</v>
      </c>
      <c r="K26" s="230">
        <f t="shared" si="3"/>
        <v>-0.24674670249468436</v>
      </c>
      <c r="L26" s="230">
        <f t="shared" si="1"/>
        <v>1.5015929858546661E-3</v>
      </c>
      <c r="M26" s="207"/>
      <c r="N26" s="21"/>
    </row>
    <row r="27" spans="2:14" ht="20.25" x14ac:dyDescent="0.25">
      <c r="B27" s="231" t="s">
        <v>253</v>
      </c>
      <c r="C27" s="209">
        <v>3189521244.7099996</v>
      </c>
      <c r="D27" s="209">
        <v>75124304565</v>
      </c>
      <c r="E27" s="209">
        <v>58423512514.989975</v>
      </c>
      <c r="F27" s="209">
        <v>4313021758.0699997</v>
      </c>
      <c r="G27" s="209">
        <v>3822138783.8700008</v>
      </c>
      <c r="H27" s="209">
        <v>3810683768.7199998</v>
      </c>
      <c r="I27" s="210">
        <f t="shared" si="2"/>
        <v>6.5421242567182833E-2</v>
      </c>
      <c r="J27" s="209">
        <f t="shared" si="4"/>
        <v>632617539.16000128</v>
      </c>
      <c r="K27" s="210">
        <f t="shared" si="3"/>
        <v>0.19834247544493802</v>
      </c>
      <c r="L27" s="210">
        <f t="shared" si="1"/>
        <v>5.132136667101207E-4</v>
      </c>
      <c r="M27" s="211"/>
      <c r="N27" s="21"/>
    </row>
    <row r="28" spans="2:14" ht="20.25" x14ac:dyDescent="0.25">
      <c r="B28" s="216" t="s">
        <v>254</v>
      </c>
      <c r="C28" s="217">
        <v>7548114478.6199999</v>
      </c>
      <c r="D28" s="217">
        <v>57840512900</v>
      </c>
      <c r="E28" s="217">
        <v>65718809513.689728</v>
      </c>
      <c r="F28" s="217">
        <v>4509448045.0699987</v>
      </c>
      <c r="G28" s="217">
        <v>4927334889.3999977</v>
      </c>
      <c r="H28" s="217">
        <v>5729452213.1200027</v>
      </c>
      <c r="I28" s="219">
        <f t="shared" si="2"/>
        <v>7.4976021718311803E-2</v>
      </c>
      <c r="J28" s="217">
        <f t="shared" si="4"/>
        <v>-2620779589.2200022</v>
      </c>
      <c r="K28" s="219">
        <f t="shared" si="3"/>
        <v>-0.34720983586607601</v>
      </c>
      <c r="L28" s="219">
        <f t="shared" si="1"/>
        <v>6.6161271180667025E-4</v>
      </c>
      <c r="M28" s="211"/>
      <c r="N28" s="30"/>
    </row>
    <row r="29" spans="2:14" ht="20.25" x14ac:dyDescent="0.25">
      <c r="B29" s="216" t="s">
        <v>255</v>
      </c>
      <c r="C29" s="217">
        <v>1201558.2500000002</v>
      </c>
      <c r="D29" s="217">
        <v>9142603</v>
      </c>
      <c r="E29" s="217">
        <v>82479826.040000007</v>
      </c>
      <c r="F29" s="217">
        <v>340213.91000000003</v>
      </c>
      <c r="G29" s="217">
        <v>4292855.08</v>
      </c>
      <c r="H29" s="217">
        <v>2213845.2000000002</v>
      </c>
      <c r="I29" s="219">
        <f t="shared" si="2"/>
        <v>5.2047334313218681E-2</v>
      </c>
      <c r="J29" s="217">
        <f t="shared" si="4"/>
        <v>3091296.83</v>
      </c>
      <c r="K29" s="219">
        <f t="shared" si="3"/>
        <v>2.5727398817327414</v>
      </c>
      <c r="L29" s="219">
        <f t="shared" si="1"/>
        <v>5.764186024745099E-7</v>
      </c>
      <c r="M29" s="211"/>
      <c r="N29" s="30"/>
    </row>
    <row r="30" spans="2:14" ht="20.25" x14ac:dyDescent="0.25">
      <c r="B30" s="232" t="s">
        <v>256</v>
      </c>
      <c r="C30" s="217">
        <v>452958601.3599999</v>
      </c>
      <c r="D30" s="217">
        <v>2087679447</v>
      </c>
      <c r="E30" s="217">
        <v>3885943761.4000001</v>
      </c>
      <c r="F30" s="217">
        <v>241654757.09</v>
      </c>
      <c r="G30" s="217">
        <v>106409270.73</v>
      </c>
      <c r="H30" s="217">
        <v>65147239.479999997</v>
      </c>
      <c r="I30" s="219">
        <f t="shared" si="2"/>
        <v>2.7383121646532432E-2</v>
      </c>
      <c r="J30" s="217">
        <f t="shared" si="4"/>
        <v>-346549330.62999988</v>
      </c>
      <c r="K30" s="219">
        <f t="shared" si="3"/>
        <v>-0.76507947876360416</v>
      </c>
      <c r="L30" s="219">
        <f t="shared" si="1"/>
        <v>1.4287992951422524E-5</v>
      </c>
      <c r="M30" s="233"/>
      <c r="N30" s="21"/>
    </row>
    <row r="31" spans="2:14" ht="20.25" x14ac:dyDescent="0.25">
      <c r="B31" s="216" t="s">
        <v>257</v>
      </c>
      <c r="C31" s="217">
        <f>C32+C33+C34</f>
        <v>3654545029.1899996</v>
      </c>
      <c r="D31" s="217">
        <f t="shared" ref="D31:H31" si="7">D32+D33+D34</f>
        <v>64412716842</v>
      </c>
      <c r="E31" s="217">
        <f t="shared" si="7"/>
        <v>75333365478.360062</v>
      </c>
      <c r="F31" s="217">
        <f t="shared" si="7"/>
        <v>2084015473.9500003</v>
      </c>
      <c r="G31" s="217">
        <f t="shared" si="7"/>
        <v>2322879448.8700008</v>
      </c>
      <c r="H31" s="217">
        <f t="shared" si="7"/>
        <v>10556433618.859997</v>
      </c>
      <c r="I31" s="219">
        <f t="shared" si="2"/>
        <v>3.0834669792328091E-2</v>
      </c>
      <c r="J31" s="217">
        <f>G31-C31</f>
        <v>-1331665580.3199987</v>
      </c>
      <c r="K31" s="219">
        <f t="shared" si="3"/>
        <v>-0.36438614647885503</v>
      </c>
      <c r="L31" s="219">
        <f t="shared" si="1"/>
        <v>3.1190219578397825E-4</v>
      </c>
      <c r="M31" s="211"/>
      <c r="N31" s="21"/>
    </row>
    <row r="32" spans="2:14" ht="20.25" x14ac:dyDescent="0.25">
      <c r="B32" s="234" t="s">
        <v>258</v>
      </c>
      <c r="C32" s="179">
        <v>63189917</v>
      </c>
      <c r="D32" s="179">
        <v>228378260</v>
      </c>
      <c r="E32" s="179">
        <v>1485908007.8</v>
      </c>
      <c r="F32" s="179">
        <v>40494368.280000001</v>
      </c>
      <c r="G32" s="179">
        <v>39894368.280000001</v>
      </c>
      <c r="H32" s="179">
        <v>14286460</v>
      </c>
      <c r="I32" s="75">
        <f t="shared" si="2"/>
        <v>2.6848477880583369E-2</v>
      </c>
      <c r="J32" s="179">
        <f t="shared" si="4"/>
        <v>-23295548.719999999</v>
      </c>
      <c r="K32" s="75">
        <f t="shared" si="3"/>
        <v>-0.36865927075042682</v>
      </c>
      <c r="L32" s="75">
        <f t="shared" si="1"/>
        <v>5.3567743569300776E-6</v>
      </c>
      <c r="M32" s="222"/>
      <c r="N32" s="21"/>
    </row>
    <row r="33" spans="2:15" ht="20.25" x14ac:dyDescent="0.25">
      <c r="B33" s="223" t="s">
        <v>259</v>
      </c>
      <c r="C33" s="178">
        <v>3591271567.9899998</v>
      </c>
      <c r="D33" s="178">
        <v>64136338582</v>
      </c>
      <c r="E33" s="178">
        <v>73772901493.560059</v>
      </c>
      <c r="F33" s="178">
        <v>2043521105.6700003</v>
      </c>
      <c r="G33" s="178">
        <v>2282985080.5900006</v>
      </c>
      <c r="H33" s="178">
        <v>10542147158.859997</v>
      </c>
      <c r="I33" s="186">
        <f t="shared" si="2"/>
        <v>3.094612024700278E-2</v>
      </c>
      <c r="J33" s="178">
        <f t="shared" si="4"/>
        <v>-1308286487.3999991</v>
      </c>
      <c r="K33" s="186">
        <f t="shared" si="3"/>
        <v>-0.36429617271529108</v>
      </c>
      <c r="L33" s="186">
        <f t="shared" si="1"/>
        <v>3.0654542142704812E-4</v>
      </c>
      <c r="M33" s="222"/>
      <c r="N33" s="21"/>
    </row>
    <row r="34" spans="2:15" ht="20.25" x14ac:dyDescent="0.25">
      <c r="B34" s="223" t="s">
        <v>260</v>
      </c>
      <c r="C34" s="178">
        <v>83544.2</v>
      </c>
      <c r="D34" s="178">
        <v>48000000</v>
      </c>
      <c r="E34" s="178">
        <v>74555977</v>
      </c>
      <c r="F34" s="178">
        <v>0</v>
      </c>
      <c r="G34" s="178">
        <v>0</v>
      </c>
      <c r="H34" s="178">
        <v>0</v>
      </c>
      <c r="I34" s="186">
        <f t="shared" si="2"/>
        <v>0</v>
      </c>
      <c r="J34" s="178">
        <f t="shared" si="4"/>
        <v>-83544.2</v>
      </c>
      <c r="K34" s="186">
        <f t="shared" si="3"/>
        <v>-1</v>
      </c>
      <c r="L34" s="186">
        <f t="shared" si="1"/>
        <v>0</v>
      </c>
      <c r="M34" s="222"/>
      <c r="N34" s="21"/>
    </row>
    <row r="35" spans="2:15" ht="21" thickBot="1" x14ac:dyDescent="0.3">
      <c r="B35" s="22" t="s">
        <v>261</v>
      </c>
      <c r="C35" s="23">
        <v>0</v>
      </c>
      <c r="D35" s="23">
        <v>1446284275</v>
      </c>
      <c r="E35" s="23">
        <v>178436290.99999982</v>
      </c>
      <c r="F35" s="23">
        <v>0</v>
      </c>
      <c r="G35" s="23">
        <v>0</v>
      </c>
      <c r="H35" s="23">
        <v>0</v>
      </c>
      <c r="I35" s="225">
        <f t="shared" si="2"/>
        <v>0</v>
      </c>
      <c r="J35" s="23">
        <f t="shared" si="4"/>
        <v>0</v>
      </c>
      <c r="K35" s="225" t="str">
        <f t="shared" si="3"/>
        <v>0.0%</v>
      </c>
      <c r="L35" s="226">
        <f t="shared" si="1"/>
        <v>0</v>
      </c>
      <c r="M35" s="211"/>
      <c r="N35" s="21"/>
    </row>
    <row r="36" spans="2:15" ht="21" thickBot="1" x14ac:dyDescent="0.3">
      <c r="B36" s="235" t="s">
        <v>58</v>
      </c>
      <c r="C36" s="236">
        <f>C15+C26</f>
        <v>125860086223.58</v>
      </c>
      <c r="D36" s="236">
        <f t="shared" ref="D36:H36" si="8">D15+D26</f>
        <v>1418686514950</v>
      </c>
      <c r="E36" s="236">
        <f>E15+E26</f>
        <v>1461241067160.7502</v>
      </c>
      <c r="F36" s="236">
        <f t="shared" si="8"/>
        <v>126826019543.22</v>
      </c>
      <c r="G36" s="236">
        <f t="shared" si="8"/>
        <v>140971449255.96997</v>
      </c>
      <c r="H36" s="236">
        <f t="shared" si="8"/>
        <v>127149385998.63998</v>
      </c>
      <c r="I36" s="237">
        <f>IFERROR(G36/E36,"-")</f>
        <v>9.6473780010770657E-2</v>
      </c>
      <c r="J36" s="236">
        <f>G36-C36</f>
        <v>15111363032.389969</v>
      </c>
      <c r="K36" s="237">
        <f>IFERROR(J36/C36,"0.0%")</f>
        <v>0.12006477578241831</v>
      </c>
      <c r="L36" s="84">
        <f t="shared" si="1"/>
        <v>1.8928793135251257E-2</v>
      </c>
      <c r="M36" s="238"/>
      <c r="N36" s="13"/>
      <c r="O36" s="13"/>
    </row>
    <row r="37" spans="2:15" x14ac:dyDescent="0.25">
      <c r="B37" s="42"/>
      <c r="C37" s="43"/>
      <c r="D37" s="43"/>
      <c r="E37" s="43"/>
      <c r="F37" s="239"/>
      <c r="G37" s="240"/>
      <c r="H37" s="239"/>
      <c r="I37" s="200"/>
      <c r="J37" s="43"/>
      <c r="K37" s="200"/>
      <c r="L37" s="200">
        <f t="shared" si="1"/>
        <v>0</v>
      </c>
      <c r="M37" s="44"/>
      <c r="N37" s="30"/>
      <c r="O37" s="13"/>
    </row>
    <row r="38" spans="2:15" x14ac:dyDescent="0.25">
      <c r="B38" s="4" t="s">
        <v>32</v>
      </c>
      <c r="G38" s="123"/>
    </row>
    <row r="39" spans="2:15" x14ac:dyDescent="0.25">
      <c r="B39" s="5" t="s">
        <v>1029</v>
      </c>
    </row>
    <row r="40" spans="2:15" x14ac:dyDescent="0.25">
      <c r="B40" s="6" t="s">
        <v>33</v>
      </c>
      <c r="G40" s="123"/>
    </row>
    <row r="41" spans="2:15" ht="29.25" customHeight="1" x14ac:dyDescent="0.25">
      <c r="B41" s="407" t="s">
        <v>1030</v>
      </c>
      <c r="C41" s="407"/>
      <c r="D41" s="407"/>
      <c r="E41" s="407"/>
      <c r="F41" s="407"/>
      <c r="G41" s="407"/>
      <c r="H41" s="407"/>
      <c r="I41" s="407"/>
      <c r="J41" s="407"/>
      <c r="K41" s="407"/>
      <c r="L41" s="407"/>
    </row>
    <row r="42" spans="2:15" x14ac:dyDescent="0.25">
      <c r="B42" s="4" t="s">
        <v>34</v>
      </c>
    </row>
    <row r="43" spans="2:15" x14ac:dyDescent="0.25">
      <c r="I43" s="30"/>
      <c r="J43" s="30"/>
    </row>
    <row r="44" spans="2:15" x14ac:dyDescent="0.25">
      <c r="F44" s="241"/>
      <c r="G44" s="242"/>
      <c r="H44" s="242"/>
      <c r="I44" s="13"/>
      <c r="J44" s="32"/>
      <c r="K44" s="13"/>
    </row>
    <row r="45" spans="2:15" x14ac:dyDescent="0.25">
      <c r="G45"/>
      <c r="H45"/>
      <c r="I45"/>
    </row>
    <row r="46" spans="2:15" x14ac:dyDescent="0.25">
      <c r="G46"/>
      <c r="H46"/>
      <c r="I46"/>
    </row>
    <row r="47" spans="2:15" x14ac:dyDescent="0.25">
      <c r="G47"/>
      <c r="H47"/>
      <c r="I47"/>
    </row>
    <row r="48" spans="2:15" x14ac:dyDescent="0.25">
      <c r="G48"/>
      <c r="H48"/>
      <c r="I48"/>
    </row>
    <row r="49" spans="7:9" x14ac:dyDescent="0.25">
      <c r="G49"/>
      <c r="H49"/>
      <c r="I49"/>
    </row>
    <row r="50" spans="7:9" x14ac:dyDescent="0.25">
      <c r="G50"/>
      <c r="H50"/>
      <c r="I50"/>
    </row>
    <row r="51" spans="7:9" x14ac:dyDescent="0.25">
      <c r="G51"/>
      <c r="H51"/>
      <c r="I51"/>
    </row>
    <row r="52" spans="7:9" x14ac:dyDescent="0.25">
      <c r="G52"/>
      <c r="H52"/>
      <c r="I52"/>
    </row>
    <row r="53" spans="7:9" x14ac:dyDescent="0.25">
      <c r="G53"/>
      <c r="H53"/>
      <c r="I53"/>
    </row>
  </sheetData>
  <mergeCells count="18">
    <mergeCell ref="F12:F13"/>
    <mergeCell ref="G12:G13"/>
    <mergeCell ref="H12:H13"/>
    <mergeCell ref="I12:I13"/>
    <mergeCell ref="B41:L41"/>
    <mergeCell ref="B2:L2"/>
    <mergeCell ref="B3:L3"/>
    <mergeCell ref="B4:L4"/>
    <mergeCell ref="B7:L7"/>
    <mergeCell ref="B8:L8"/>
    <mergeCell ref="B10:B14"/>
    <mergeCell ref="D10:I10"/>
    <mergeCell ref="J10:K12"/>
    <mergeCell ref="L10:L13"/>
    <mergeCell ref="C11:C13"/>
    <mergeCell ref="D11:D13"/>
    <mergeCell ref="E11:E13"/>
    <mergeCell ref="F11:I11"/>
  </mergeCells>
  <pageMargins left="0.7" right="0.7" top="0.75" bottom="0.75" header="0.3" footer="0.3"/>
  <pageSetup orientation="portrait"/>
  <ignoredErrors>
    <ignoredError sqref="C20:H20"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7AEF3-ED4F-4B3F-A304-DB550851E0F5}">
  <dimension ref="A2:M34"/>
  <sheetViews>
    <sheetView showGridLines="0" workbookViewId="0">
      <selection activeCell="J35" sqref="J35"/>
    </sheetView>
  </sheetViews>
  <sheetFormatPr baseColWidth="10" defaultColWidth="11.42578125" defaultRowHeight="15" x14ac:dyDescent="0.25"/>
  <sheetData>
    <row r="2" spans="1:13" x14ac:dyDescent="0.25">
      <c r="B2" s="243"/>
      <c r="C2" s="243"/>
      <c r="D2" s="243"/>
      <c r="E2" s="243"/>
      <c r="F2" s="243"/>
      <c r="G2" s="243"/>
      <c r="H2" s="243"/>
      <c r="I2" s="243"/>
      <c r="J2" s="243"/>
    </row>
    <row r="3" spans="1:13" ht="14.45" customHeight="1" x14ac:dyDescent="0.25">
      <c r="A3" s="426" t="s">
        <v>0</v>
      </c>
      <c r="B3" s="426"/>
      <c r="C3" s="426"/>
      <c r="D3" s="426"/>
      <c r="E3" s="426"/>
      <c r="F3" s="426"/>
      <c r="G3" s="426"/>
      <c r="H3" s="426"/>
      <c r="I3" s="426"/>
      <c r="J3" s="426"/>
      <c r="K3" s="426"/>
      <c r="L3" s="426"/>
      <c r="M3" s="426"/>
    </row>
    <row r="4" spans="1:13" ht="14.45" customHeight="1" x14ac:dyDescent="0.25">
      <c r="A4" s="426" t="s">
        <v>1</v>
      </c>
      <c r="B4" s="426"/>
      <c r="C4" s="426"/>
      <c r="D4" s="426"/>
      <c r="E4" s="426"/>
      <c r="F4" s="426"/>
      <c r="G4" s="426"/>
      <c r="H4" s="426"/>
      <c r="I4" s="426"/>
      <c r="J4" s="426"/>
      <c r="K4" s="426"/>
      <c r="L4" s="426"/>
      <c r="M4" s="426"/>
    </row>
    <row r="5" spans="1:13" ht="14.45" customHeight="1" x14ac:dyDescent="0.25">
      <c r="A5" s="427" t="s">
        <v>2</v>
      </c>
      <c r="B5" s="427"/>
      <c r="C5" s="427"/>
      <c r="D5" s="427"/>
      <c r="E5" s="427"/>
      <c r="F5" s="427"/>
      <c r="G5" s="427"/>
      <c r="H5" s="427"/>
      <c r="I5" s="427"/>
      <c r="J5" s="427"/>
      <c r="K5" s="427"/>
      <c r="L5" s="427"/>
      <c r="M5" s="427"/>
    </row>
    <row r="6" spans="1:13" x14ac:dyDescent="0.25">
      <c r="B6" s="243"/>
      <c r="C6" s="243"/>
      <c r="D6" s="243"/>
      <c r="E6" s="243"/>
      <c r="F6" s="243"/>
      <c r="G6" s="243"/>
      <c r="H6" s="243"/>
      <c r="I6" s="243"/>
      <c r="J6" s="243"/>
    </row>
    <row r="7" spans="1:13" x14ac:dyDescent="0.25">
      <c r="A7" s="428" t="s">
        <v>262</v>
      </c>
      <c r="B7" s="428"/>
      <c r="C7" s="428"/>
      <c r="D7" s="428"/>
      <c r="E7" s="428"/>
      <c r="F7" s="428"/>
      <c r="G7" s="428"/>
      <c r="H7" s="428"/>
      <c r="I7" s="428"/>
      <c r="J7" s="428"/>
      <c r="K7" s="428"/>
      <c r="L7" s="428"/>
      <c r="M7" s="428"/>
    </row>
    <row r="8" spans="1:13" x14ac:dyDescent="0.25">
      <c r="A8" s="429" t="s">
        <v>606</v>
      </c>
      <c r="B8" s="429"/>
      <c r="C8" s="429"/>
      <c r="D8" s="429"/>
      <c r="E8" s="429"/>
      <c r="F8" s="429"/>
      <c r="G8" s="429"/>
      <c r="H8" s="429"/>
      <c r="I8" s="429"/>
      <c r="J8" s="429"/>
      <c r="K8" s="429"/>
      <c r="L8" s="429"/>
      <c r="M8" s="429"/>
    </row>
    <row r="9" spans="1:13" x14ac:dyDescent="0.25">
      <c r="A9" s="425" t="s">
        <v>149</v>
      </c>
      <c r="B9" s="425"/>
      <c r="C9" s="425"/>
      <c r="D9" s="425"/>
      <c r="E9" s="425"/>
      <c r="F9" s="425"/>
      <c r="G9" s="425"/>
      <c r="H9" s="425"/>
      <c r="I9" s="425"/>
      <c r="J9" s="425"/>
      <c r="K9" s="425"/>
      <c r="L9" s="425"/>
      <c r="M9" s="425"/>
    </row>
    <row r="32" spans="4:4" x14ac:dyDescent="0.25">
      <c r="D32" s="158" t="s">
        <v>263</v>
      </c>
    </row>
    <row r="33" spans="4:4" x14ac:dyDescent="0.25">
      <c r="D33" s="159" t="s">
        <v>614</v>
      </c>
    </row>
    <row r="34" spans="4:4" x14ac:dyDescent="0.25">
      <c r="D34" s="158" t="s">
        <v>151</v>
      </c>
    </row>
  </sheetData>
  <mergeCells count="6">
    <mergeCell ref="A9:M9"/>
    <mergeCell ref="A3:M3"/>
    <mergeCell ref="A4:M4"/>
    <mergeCell ref="A5:M5"/>
    <mergeCell ref="A7:M7"/>
    <mergeCell ref="A8:M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54E46-EEF2-49BE-BF0D-FA81B43DBCB9}">
  <dimension ref="B2:J36"/>
  <sheetViews>
    <sheetView showGridLines="0" zoomScaleNormal="100" workbookViewId="0">
      <selection activeCell="I33" sqref="I33"/>
    </sheetView>
  </sheetViews>
  <sheetFormatPr baseColWidth="10" defaultColWidth="11.42578125" defaultRowHeight="15" x14ac:dyDescent="0.25"/>
  <sheetData>
    <row r="2" spans="2:10" x14ac:dyDescent="0.25">
      <c r="B2" s="243"/>
      <c r="C2" s="243"/>
      <c r="D2" s="243"/>
      <c r="E2" s="243"/>
      <c r="F2" s="243"/>
      <c r="G2" s="243"/>
      <c r="H2" s="243"/>
      <c r="I2" s="243"/>
      <c r="J2" s="243"/>
    </row>
    <row r="3" spans="2:10" x14ac:dyDescent="0.25">
      <c r="B3" s="426" t="s">
        <v>0</v>
      </c>
      <c r="C3" s="426"/>
      <c r="D3" s="426"/>
      <c r="E3" s="426"/>
      <c r="F3" s="426"/>
      <c r="G3" s="426"/>
      <c r="H3" s="426"/>
      <c r="I3" s="426"/>
      <c r="J3" s="426"/>
    </row>
    <row r="4" spans="2:10" x14ac:dyDescent="0.25">
      <c r="B4" s="426" t="s">
        <v>1</v>
      </c>
      <c r="C4" s="426"/>
      <c r="D4" s="426"/>
      <c r="E4" s="426"/>
      <c r="F4" s="426"/>
      <c r="G4" s="426"/>
      <c r="H4" s="426"/>
      <c r="I4" s="426"/>
      <c r="J4" s="426"/>
    </row>
    <row r="5" spans="2:10" x14ac:dyDescent="0.25">
      <c r="B5" s="427" t="s">
        <v>2</v>
      </c>
      <c r="C5" s="427"/>
      <c r="D5" s="427"/>
      <c r="E5" s="427"/>
      <c r="F5" s="427"/>
      <c r="G5" s="427"/>
      <c r="H5" s="427"/>
      <c r="I5" s="427"/>
      <c r="J5" s="427"/>
    </row>
    <row r="6" spans="2:10" x14ac:dyDescent="0.25">
      <c r="B6" s="243"/>
      <c r="C6" s="243"/>
      <c r="D6" s="243"/>
      <c r="E6" s="243"/>
      <c r="F6" s="243"/>
      <c r="G6" s="243"/>
      <c r="H6" s="243"/>
      <c r="I6" s="243"/>
      <c r="J6" s="243"/>
    </row>
    <row r="7" spans="2:10" x14ac:dyDescent="0.25">
      <c r="B7" s="428" t="s">
        <v>264</v>
      </c>
      <c r="C7" s="428"/>
      <c r="D7" s="428"/>
      <c r="E7" s="428"/>
      <c r="F7" s="428"/>
      <c r="G7" s="428"/>
      <c r="H7" s="428"/>
      <c r="I7" s="428"/>
      <c r="J7" s="428"/>
    </row>
    <row r="8" spans="2:10" x14ac:dyDescent="0.25">
      <c r="B8" s="429" t="s">
        <v>606</v>
      </c>
      <c r="C8" s="429"/>
      <c r="D8" s="429"/>
      <c r="E8" s="429"/>
      <c r="F8" s="429"/>
      <c r="G8" s="429"/>
      <c r="H8" s="429"/>
      <c r="I8" s="429"/>
      <c r="J8" s="429"/>
    </row>
    <row r="9" spans="2:10" x14ac:dyDescent="0.25">
      <c r="B9" s="425" t="s">
        <v>149</v>
      </c>
      <c r="C9" s="425"/>
      <c r="D9" s="425"/>
      <c r="E9" s="425"/>
      <c r="F9" s="425"/>
      <c r="G9" s="425"/>
      <c r="H9" s="425"/>
      <c r="I9" s="425"/>
      <c r="J9" s="425"/>
    </row>
    <row r="34" spans="3:3" x14ac:dyDescent="0.25">
      <c r="C34" s="158" t="s">
        <v>263</v>
      </c>
    </row>
    <row r="35" spans="3:3" x14ac:dyDescent="0.25">
      <c r="C35" s="159" t="s">
        <v>614</v>
      </c>
    </row>
    <row r="36" spans="3:3" x14ac:dyDescent="0.25">
      <c r="C36" s="158" t="s">
        <v>151</v>
      </c>
    </row>
  </sheetData>
  <mergeCells count="6">
    <mergeCell ref="B9:J9"/>
    <mergeCell ref="B3:J3"/>
    <mergeCell ref="B4:J4"/>
    <mergeCell ref="B5:J5"/>
    <mergeCell ref="B7:J7"/>
    <mergeCell ref="B8:J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C6845-89B1-481A-AD82-00AF7B94EF15}">
  <dimension ref="B2:L31"/>
  <sheetViews>
    <sheetView showGridLines="0" zoomScaleNormal="100" workbookViewId="0">
      <selection activeCell="M11" sqref="M11"/>
    </sheetView>
  </sheetViews>
  <sheetFormatPr baseColWidth="10" defaultColWidth="11.42578125" defaultRowHeight="15" x14ac:dyDescent="0.25"/>
  <cols>
    <col min="1" max="8" width="11.42578125" style="49"/>
    <col min="9" max="10" width="14.7109375" style="49" customWidth="1"/>
    <col min="11" max="16384" width="11.42578125" style="49"/>
  </cols>
  <sheetData>
    <row r="2" spans="2:12" ht="14.45" customHeight="1" x14ac:dyDescent="0.25">
      <c r="C2" s="430" t="s">
        <v>0</v>
      </c>
      <c r="D2" s="430"/>
      <c r="E2" s="430"/>
      <c r="F2" s="430"/>
      <c r="G2" s="430"/>
      <c r="H2" s="430"/>
      <c r="I2" s="430"/>
      <c r="J2" s="10"/>
      <c r="K2" s="10"/>
      <c r="L2" s="10"/>
    </row>
    <row r="3" spans="2:12" ht="14.45" customHeight="1" x14ac:dyDescent="0.25">
      <c r="C3" s="430" t="s">
        <v>1</v>
      </c>
      <c r="D3" s="430"/>
      <c r="E3" s="430"/>
      <c r="F3" s="430"/>
      <c r="G3" s="430"/>
      <c r="H3" s="430"/>
      <c r="I3" s="430"/>
      <c r="J3" s="10"/>
      <c r="K3" s="10"/>
      <c r="L3" s="10"/>
    </row>
    <row r="4" spans="2:12" ht="14.45" customHeight="1" x14ac:dyDescent="0.25">
      <c r="C4" s="431" t="s">
        <v>2</v>
      </c>
      <c r="D4" s="431"/>
      <c r="E4" s="431"/>
      <c r="F4" s="431"/>
      <c r="G4" s="431"/>
      <c r="H4" s="431"/>
      <c r="I4" s="431"/>
      <c r="J4" s="11"/>
      <c r="K4" s="11"/>
      <c r="L4" s="11"/>
    </row>
    <row r="7" spans="2:12" ht="15.75" x14ac:dyDescent="0.25">
      <c r="B7" s="432" t="s">
        <v>1034</v>
      </c>
      <c r="C7" s="432"/>
      <c r="D7" s="432"/>
      <c r="E7" s="432"/>
      <c r="F7" s="432"/>
      <c r="G7" s="432"/>
      <c r="H7" s="432"/>
      <c r="I7" s="432"/>
    </row>
    <row r="8" spans="2:12" ht="15.75" x14ac:dyDescent="0.25">
      <c r="B8" s="433" t="s">
        <v>149</v>
      </c>
      <c r="C8" s="433"/>
      <c r="D8" s="433"/>
      <c r="E8" s="433"/>
      <c r="F8" s="433"/>
      <c r="G8" s="433"/>
      <c r="H8" s="433"/>
      <c r="I8" s="433"/>
    </row>
    <row r="29" spans="3:7" x14ac:dyDescent="0.25">
      <c r="C29" s="158" t="s">
        <v>150</v>
      </c>
    </row>
    <row r="30" spans="3:7" x14ac:dyDescent="0.25">
      <c r="C30" s="159" t="s">
        <v>614</v>
      </c>
    </row>
    <row r="31" spans="3:7" x14ac:dyDescent="0.25">
      <c r="C31" s="158" t="s">
        <v>151</v>
      </c>
      <c r="D31" s="158"/>
      <c r="E31" s="158"/>
      <c r="F31" s="158"/>
      <c r="G31" s="158"/>
    </row>
  </sheetData>
  <mergeCells count="5">
    <mergeCell ref="C2:I2"/>
    <mergeCell ref="C3:I3"/>
    <mergeCell ref="C4:I4"/>
    <mergeCell ref="B7:I7"/>
    <mergeCell ref="B8:I8"/>
  </mergeCells>
  <pageMargins left="0.7" right="0.7" top="0.75" bottom="0.75" header="0.3" footer="0.3"/>
  <pageSetup orientation="portrait" horizontalDpi="4294967295" verticalDpi="429496729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1AA6E-A2CC-4823-8E50-A3FFF3DB7D72}">
  <dimension ref="A4:E40"/>
  <sheetViews>
    <sheetView showGridLines="0" zoomScale="94" zoomScaleNormal="94" workbookViewId="0">
      <selection activeCell="E46" sqref="E46"/>
    </sheetView>
  </sheetViews>
  <sheetFormatPr baseColWidth="10" defaultColWidth="11.42578125" defaultRowHeight="15" x14ac:dyDescent="0.25"/>
  <cols>
    <col min="1" max="1" width="20.7109375" style="352" bestFit="1" customWidth="1"/>
    <col min="2" max="2" width="21.28515625" style="352" bestFit="1" customWidth="1"/>
    <col min="3" max="16384" width="11.42578125" style="352"/>
  </cols>
  <sheetData>
    <row r="4" spans="1:3" ht="15.75" x14ac:dyDescent="0.25">
      <c r="A4" s="367" t="s">
        <v>154</v>
      </c>
      <c r="B4" s="367" t="s">
        <v>155</v>
      </c>
      <c r="C4" s="367" t="s">
        <v>156</v>
      </c>
    </row>
    <row r="5" spans="1:3" x14ac:dyDescent="0.25">
      <c r="A5" s="352" t="s">
        <v>157</v>
      </c>
      <c r="B5" s="352" t="s">
        <v>158</v>
      </c>
      <c r="C5" s="353">
        <v>433392528.65999997</v>
      </c>
    </row>
    <row r="6" spans="1:3" x14ac:dyDescent="0.25">
      <c r="A6" s="352" t="s">
        <v>157</v>
      </c>
      <c r="B6" s="352" t="s">
        <v>159</v>
      </c>
      <c r="C6" s="353">
        <v>30974871.290000003</v>
      </c>
    </row>
    <row r="7" spans="1:3" x14ac:dyDescent="0.25">
      <c r="A7" s="352" t="s">
        <v>157</v>
      </c>
      <c r="B7" s="352" t="s">
        <v>160</v>
      </c>
      <c r="C7" s="353">
        <v>23408797.900000002</v>
      </c>
    </row>
    <row r="8" spans="1:3" x14ac:dyDescent="0.25">
      <c r="A8" s="352" t="s">
        <v>157</v>
      </c>
      <c r="B8" s="352" t="s">
        <v>161</v>
      </c>
      <c r="C8" s="353">
        <v>49886098.799999997</v>
      </c>
    </row>
    <row r="9" spans="1:3" x14ac:dyDescent="0.25">
      <c r="A9" s="352" t="s">
        <v>157</v>
      </c>
      <c r="B9" s="352" t="s">
        <v>162</v>
      </c>
      <c r="C9" s="353">
        <v>142342949.64999998</v>
      </c>
    </row>
    <row r="10" spans="1:3" x14ac:dyDescent="0.25">
      <c r="A10" s="352" t="s">
        <v>157</v>
      </c>
      <c r="B10" s="352" t="s">
        <v>163</v>
      </c>
      <c r="C10" s="353">
        <v>444750915.34000003</v>
      </c>
    </row>
    <row r="11" spans="1:3" x14ac:dyDescent="0.25">
      <c r="A11" s="352" t="s">
        <v>157</v>
      </c>
      <c r="B11" s="352" t="s">
        <v>164</v>
      </c>
      <c r="C11" s="353">
        <v>69196741.180000007</v>
      </c>
    </row>
    <row r="12" spans="1:3" x14ac:dyDescent="0.25">
      <c r="A12" s="352" t="s">
        <v>157</v>
      </c>
      <c r="B12" s="352" t="s">
        <v>165</v>
      </c>
      <c r="C12" s="353">
        <v>93994738.310000002</v>
      </c>
    </row>
    <row r="13" spans="1:3" x14ac:dyDescent="0.25">
      <c r="A13" s="352" t="s">
        <v>157</v>
      </c>
      <c r="B13" s="352" t="s">
        <v>166</v>
      </c>
      <c r="C13" s="353">
        <v>32990376.819999997</v>
      </c>
    </row>
    <row r="14" spans="1:3" x14ac:dyDescent="0.25">
      <c r="A14" s="352" t="s">
        <v>157</v>
      </c>
      <c r="B14" s="352" t="s">
        <v>167</v>
      </c>
      <c r="C14" s="353">
        <v>10631214.109999999</v>
      </c>
    </row>
    <row r="15" spans="1:3" x14ac:dyDescent="0.25">
      <c r="A15" s="352" t="s">
        <v>157</v>
      </c>
      <c r="B15" s="352" t="s">
        <v>168</v>
      </c>
      <c r="C15" s="353">
        <v>113744704.81999999</v>
      </c>
    </row>
    <row r="16" spans="1:3" x14ac:dyDescent="0.25">
      <c r="A16" s="352" t="s">
        <v>157</v>
      </c>
      <c r="B16" s="352" t="s">
        <v>169</v>
      </c>
      <c r="C16" s="353">
        <v>15669801.559999999</v>
      </c>
    </row>
    <row r="17" spans="1:3" x14ac:dyDescent="0.25">
      <c r="A17" s="352" t="s">
        <v>157</v>
      </c>
      <c r="B17" s="352" t="s">
        <v>170</v>
      </c>
      <c r="C17" s="353">
        <v>230746688.27999997</v>
      </c>
    </row>
    <row r="18" spans="1:3" x14ac:dyDescent="0.25">
      <c r="A18" s="352" t="s">
        <v>157</v>
      </c>
      <c r="B18" s="352" t="s">
        <v>171</v>
      </c>
      <c r="C18" s="353">
        <v>9796531.0999999996</v>
      </c>
    </row>
    <row r="19" spans="1:3" x14ac:dyDescent="0.25">
      <c r="A19" s="352" t="s">
        <v>157</v>
      </c>
      <c r="B19" s="352" t="s">
        <v>172</v>
      </c>
      <c r="C19" s="353">
        <v>196138431.93999997</v>
      </c>
    </row>
    <row r="20" spans="1:3" x14ac:dyDescent="0.25">
      <c r="A20" s="352" t="s">
        <v>157</v>
      </c>
      <c r="B20" s="352" t="s">
        <v>173</v>
      </c>
      <c r="C20" s="353">
        <v>304028697.74000001</v>
      </c>
    </row>
    <row r="21" spans="1:3" x14ac:dyDescent="0.25">
      <c r="A21" s="352" t="s">
        <v>157</v>
      </c>
      <c r="B21" s="352" t="s">
        <v>174</v>
      </c>
      <c r="C21" s="353">
        <v>30224366.690000001</v>
      </c>
    </row>
    <row r="22" spans="1:3" x14ac:dyDescent="0.25">
      <c r="A22" s="352" t="s">
        <v>157</v>
      </c>
      <c r="B22" s="352" t="s">
        <v>175</v>
      </c>
      <c r="C22" s="353">
        <v>54929930.130000003</v>
      </c>
    </row>
    <row r="23" spans="1:3" x14ac:dyDescent="0.25">
      <c r="A23" s="352" t="s">
        <v>157</v>
      </c>
      <c r="B23" s="352" t="s">
        <v>176</v>
      </c>
      <c r="C23" s="353">
        <v>144056294.74000001</v>
      </c>
    </row>
    <row r="24" spans="1:3" x14ac:dyDescent="0.25">
      <c r="A24" s="352" t="s">
        <v>157</v>
      </c>
      <c r="B24" s="352" t="s">
        <v>177</v>
      </c>
      <c r="C24" s="353">
        <v>46634174.030000001</v>
      </c>
    </row>
    <row r="25" spans="1:3" x14ac:dyDescent="0.25">
      <c r="A25" s="352" t="s">
        <v>157</v>
      </c>
      <c r="B25" s="352" t="s">
        <v>178</v>
      </c>
      <c r="C25" s="353">
        <v>183364805.59999999</v>
      </c>
    </row>
    <row r="26" spans="1:3" x14ac:dyDescent="0.25">
      <c r="A26" s="352" t="s">
        <v>157</v>
      </c>
      <c r="B26" s="352" t="s">
        <v>179</v>
      </c>
      <c r="C26" s="353">
        <v>72283571.969999999</v>
      </c>
    </row>
    <row r="27" spans="1:3" x14ac:dyDescent="0.25">
      <c r="A27" s="352" t="s">
        <v>157</v>
      </c>
      <c r="B27" s="352" t="s">
        <v>180</v>
      </c>
      <c r="C27" s="353">
        <v>103698351.16</v>
      </c>
    </row>
    <row r="28" spans="1:3" x14ac:dyDescent="0.25">
      <c r="A28" s="352" t="s">
        <v>157</v>
      </c>
      <c r="B28" s="352" t="s">
        <v>181</v>
      </c>
      <c r="C28" s="353">
        <v>38916177.859999999</v>
      </c>
    </row>
    <row r="29" spans="1:3" x14ac:dyDescent="0.25">
      <c r="A29" s="352" t="s">
        <v>157</v>
      </c>
      <c r="B29" s="352" t="s">
        <v>182</v>
      </c>
      <c r="C29" s="353">
        <v>389724636.96999991</v>
      </c>
    </row>
    <row r="30" spans="1:3" x14ac:dyDescent="0.25">
      <c r="A30" s="352" t="s">
        <v>157</v>
      </c>
      <c r="B30" s="352" t="s">
        <v>183</v>
      </c>
      <c r="C30" s="353">
        <v>4606733.93</v>
      </c>
    </row>
    <row r="31" spans="1:3" x14ac:dyDescent="0.25">
      <c r="A31" s="352" t="s">
        <v>157</v>
      </c>
      <c r="B31" s="352" t="s">
        <v>184</v>
      </c>
      <c r="C31" s="353">
        <v>68839258</v>
      </c>
    </row>
    <row r="32" spans="1:3" x14ac:dyDescent="0.25">
      <c r="A32" s="352" t="s">
        <v>157</v>
      </c>
      <c r="B32" s="352" t="s">
        <v>185</v>
      </c>
      <c r="C32" s="353">
        <v>42651482.18</v>
      </c>
    </row>
    <row r="33" spans="1:5" x14ac:dyDescent="0.25">
      <c r="A33" s="352" t="s">
        <v>157</v>
      </c>
      <c r="B33" s="352" t="s">
        <v>186</v>
      </c>
      <c r="C33" s="353">
        <v>69057168.949999988</v>
      </c>
    </row>
    <row r="34" spans="1:5" x14ac:dyDescent="0.25">
      <c r="A34" s="352" t="s">
        <v>157</v>
      </c>
      <c r="B34" s="352" t="s">
        <v>187</v>
      </c>
      <c r="C34" s="353">
        <v>124909789.17</v>
      </c>
    </row>
    <row r="35" spans="1:5" x14ac:dyDescent="0.25">
      <c r="A35" s="352" t="s">
        <v>157</v>
      </c>
      <c r="B35" s="352" t="s">
        <v>188</v>
      </c>
      <c r="C35" s="353">
        <v>106349586.66</v>
      </c>
    </row>
    <row r="36" spans="1:5" x14ac:dyDescent="0.25">
      <c r="A36" s="352" t="s">
        <v>157</v>
      </c>
      <c r="B36" s="352" t="s">
        <v>189</v>
      </c>
      <c r="C36" s="353">
        <v>2225840117.2999997</v>
      </c>
    </row>
    <row r="37" spans="1:5" x14ac:dyDescent="0.25">
      <c r="C37" s="353"/>
    </row>
    <row r="38" spans="1:5" x14ac:dyDescent="0.25">
      <c r="A38" s="368" t="s">
        <v>1026</v>
      </c>
      <c r="C38" s="369"/>
    </row>
    <row r="40" spans="1:5" x14ac:dyDescent="0.25">
      <c r="A40" s="370" t="s">
        <v>1027</v>
      </c>
      <c r="B40" s="371"/>
      <c r="C40" s="371"/>
      <c r="D40"/>
      <c r="E40"/>
    </row>
  </sheetData>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A2A51-9AA1-4B20-800E-CB7A39359425}">
  <dimension ref="A1:N34"/>
  <sheetViews>
    <sheetView showGridLines="0" workbookViewId="0">
      <selection activeCell="P19" sqref="P19"/>
    </sheetView>
  </sheetViews>
  <sheetFormatPr baseColWidth="10" defaultColWidth="11.42578125" defaultRowHeight="15" x14ac:dyDescent="0.25"/>
  <sheetData>
    <row r="1" spans="1:14" x14ac:dyDescent="0.25">
      <c r="A1" s="434" t="s">
        <v>0</v>
      </c>
      <c r="B1" s="434"/>
      <c r="C1" s="434"/>
      <c r="D1" s="434"/>
      <c r="E1" s="434"/>
      <c r="F1" s="434"/>
      <c r="G1" s="434"/>
      <c r="H1" s="434"/>
      <c r="I1" s="434"/>
      <c r="J1" s="434"/>
      <c r="K1" s="434"/>
      <c r="L1" s="434"/>
      <c r="M1" s="434"/>
      <c r="N1" s="434"/>
    </row>
    <row r="2" spans="1:14" x14ac:dyDescent="0.25">
      <c r="A2" s="434" t="s">
        <v>1</v>
      </c>
      <c r="B2" s="434"/>
      <c r="C2" s="434"/>
      <c r="D2" s="434"/>
      <c r="E2" s="434"/>
      <c r="F2" s="434"/>
      <c r="G2" s="434"/>
      <c r="H2" s="434"/>
      <c r="I2" s="434"/>
      <c r="J2" s="434"/>
      <c r="K2" s="434"/>
      <c r="L2" s="434"/>
      <c r="M2" s="434"/>
      <c r="N2" s="434"/>
    </row>
    <row r="3" spans="1:14" x14ac:dyDescent="0.25">
      <c r="A3" s="435" t="s">
        <v>2</v>
      </c>
      <c r="B3" s="435"/>
      <c r="C3" s="435"/>
      <c r="D3" s="435"/>
      <c r="E3" s="435"/>
      <c r="F3" s="435"/>
      <c r="G3" s="435"/>
      <c r="H3" s="435"/>
      <c r="I3" s="435"/>
      <c r="J3" s="435"/>
      <c r="K3" s="435"/>
      <c r="L3" s="435"/>
      <c r="M3" s="435"/>
      <c r="N3" s="435"/>
    </row>
    <row r="4" spans="1:14" x14ac:dyDescent="0.25">
      <c r="A4" s="160"/>
      <c r="B4" s="160"/>
      <c r="C4" s="160"/>
      <c r="D4" s="160"/>
      <c r="E4" s="160"/>
      <c r="F4" s="160"/>
      <c r="G4" s="160"/>
      <c r="H4" s="160"/>
      <c r="I4" s="160"/>
      <c r="J4" s="160"/>
      <c r="K4" s="160"/>
      <c r="L4" s="160"/>
      <c r="M4" s="160"/>
      <c r="N4" s="160"/>
    </row>
    <row r="5" spans="1:14" x14ac:dyDescent="0.25">
      <c r="A5" s="160"/>
      <c r="B5" s="160"/>
      <c r="C5" s="160"/>
      <c r="D5" s="160"/>
      <c r="E5" s="160"/>
      <c r="F5" s="160"/>
      <c r="G5" s="160"/>
      <c r="H5" s="160"/>
      <c r="I5" s="160"/>
      <c r="J5" s="160"/>
      <c r="K5" s="160"/>
      <c r="L5" s="160"/>
      <c r="M5" s="160"/>
      <c r="N5" s="160"/>
    </row>
    <row r="6" spans="1:14" x14ac:dyDescent="0.25">
      <c r="A6" s="160"/>
      <c r="B6" s="160"/>
      <c r="C6" s="160"/>
      <c r="D6" s="160"/>
      <c r="E6" s="436" t="s">
        <v>152</v>
      </c>
      <c r="F6" s="436"/>
      <c r="G6" s="436"/>
      <c r="H6" s="436"/>
      <c r="I6" s="436"/>
      <c r="J6" s="436"/>
      <c r="K6" s="436"/>
      <c r="L6" s="160"/>
      <c r="M6" s="160"/>
      <c r="N6" s="160"/>
    </row>
    <row r="7" spans="1:14" x14ac:dyDescent="0.25">
      <c r="A7" s="160"/>
      <c r="B7" s="160"/>
      <c r="C7" s="160"/>
      <c r="D7" s="160"/>
      <c r="E7" s="160"/>
      <c r="F7" s="160"/>
      <c r="G7" s="160"/>
      <c r="H7" s="161" t="s">
        <v>606</v>
      </c>
      <c r="I7" s="162"/>
      <c r="J7" s="160"/>
      <c r="K7" s="160"/>
      <c r="L7" s="160"/>
      <c r="M7" s="160"/>
      <c r="N7" s="160"/>
    </row>
    <row r="32" spans="6:6" x14ac:dyDescent="0.25">
      <c r="F32" s="163" t="s">
        <v>153</v>
      </c>
    </row>
    <row r="33" spans="6:7" x14ac:dyDescent="0.25">
      <c r="F33" s="164" t="s">
        <v>607</v>
      </c>
    </row>
    <row r="34" spans="6:7" x14ac:dyDescent="0.25">
      <c r="G34" s="165" t="s">
        <v>1028</v>
      </c>
    </row>
  </sheetData>
  <mergeCells count="4">
    <mergeCell ref="A1:N1"/>
    <mergeCell ref="A2:N2"/>
    <mergeCell ref="A3:N3"/>
    <mergeCell ref="E6:K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EC2BE-4DB9-429A-95D7-B0D919B8058C}">
  <dimension ref="B2:O319"/>
  <sheetViews>
    <sheetView showGridLines="0" zoomScale="70" zoomScaleNormal="70" workbookViewId="0">
      <selection activeCell="C58" sqref="C58:H58"/>
    </sheetView>
  </sheetViews>
  <sheetFormatPr baseColWidth="10" defaultColWidth="11.42578125" defaultRowHeight="15" x14ac:dyDescent="0.25"/>
  <cols>
    <col min="1" max="2" width="11.42578125" style="8"/>
    <col min="3" max="3" width="114.28515625" style="8" customWidth="1"/>
    <col min="4" max="4" width="29.28515625" style="8" customWidth="1"/>
    <col min="5" max="5" width="26" style="8" customWidth="1"/>
    <col min="6" max="6" width="28" style="8" customWidth="1"/>
    <col min="7" max="7" width="30.85546875" style="8" customWidth="1"/>
    <col min="8" max="8" width="25.85546875" style="8" customWidth="1"/>
    <col min="9" max="9" width="23.42578125" style="8" customWidth="1"/>
    <col min="10" max="10" width="23" style="8" customWidth="1"/>
    <col min="11" max="11" width="17.5703125" style="8" customWidth="1"/>
    <col min="12" max="12" width="21.5703125" style="8" customWidth="1"/>
    <col min="13" max="13" width="11.42578125" style="8"/>
    <col min="14" max="14" width="36.7109375" style="8" customWidth="1"/>
    <col min="15" max="15" width="24.28515625" style="8" customWidth="1"/>
    <col min="16" max="16384" width="11.42578125" style="8"/>
  </cols>
  <sheetData>
    <row r="2" spans="3:15" s="166" customFormat="1" ht="15" customHeight="1" x14ac:dyDescent="0.25">
      <c r="C2" s="437" t="s">
        <v>0</v>
      </c>
      <c r="D2" s="437"/>
      <c r="E2" s="437"/>
      <c r="F2" s="437"/>
      <c r="G2" s="437"/>
      <c r="H2" s="437"/>
      <c r="I2" s="437"/>
      <c r="J2" s="437"/>
      <c r="K2" s="437"/>
      <c r="L2" s="437"/>
      <c r="M2" s="10"/>
      <c r="N2" s="10"/>
      <c r="O2" s="10"/>
    </row>
    <row r="3" spans="3:15" s="166" customFormat="1" ht="15" customHeight="1" x14ac:dyDescent="0.25">
      <c r="C3" s="437" t="s">
        <v>1</v>
      </c>
      <c r="D3" s="437"/>
      <c r="E3" s="437"/>
      <c r="F3" s="437"/>
      <c r="G3" s="437"/>
      <c r="H3" s="437"/>
      <c r="I3" s="437"/>
      <c r="J3" s="437"/>
      <c r="K3" s="437"/>
      <c r="L3" s="437"/>
      <c r="M3" s="10"/>
      <c r="N3" s="10"/>
      <c r="O3" s="10"/>
    </row>
    <row r="4" spans="3:15" s="166" customFormat="1" ht="39.6" customHeight="1" x14ac:dyDescent="0.25">
      <c r="C4" s="438" t="s">
        <v>2</v>
      </c>
      <c r="D4" s="438"/>
      <c r="E4" s="438"/>
      <c r="F4" s="438"/>
      <c r="G4" s="438"/>
      <c r="H4" s="438"/>
      <c r="I4" s="438"/>
      <c r="J4" s="438"/>
      <c r="K4" s="438"/>
      <c r="L4" s="438"/>
      <c r="M4" s="11"/>
      <c r="N4" s="11"/>
      <c r="O4" s="11"/>
    </row>
    <row r="5" spans="3:15" ht="23.25" x14ac:dyDescent="0.35">
      <c r="C5" s="167"/>
      <c r="D5" s="167"/>
      <c r="E5" s="167"/>
      <c r="F5" s="167"/>
      <c r="G5" s="167"/>
      <c r="H5" s="167"/>
      <c r="I5" s="167"/>
      <c r="J5" s="167"/>
      <c r="K5" s="167"/>
      <c r="L5" s="167"/>
    </row>
    <row r="6" spans="3:15" ht="24" thickBot="1" x14ac:dyDescent="0.4">
      <c r="C6" s="439" t="s">
        <v>616</v>
      </c>
      <c r="D6" s="439"/>
      <c r="E6" s="439"/>
      <c r="F6" s="439"/>
      <c r="G6" s="439"/>
      <c r="H6" s="439"/>
      <c r="I6" s="439"/>
      <c r="J6" s="439"/>
      <c r="K6" s="439"/>
      <c r="L6" s="439"/>
    </row>
    <row r="7" spans="3:15" ht="24" thickBot="1" x14ac:dyDescent="0.4">
      <c r="C7" s="440" t="s">
        <v>149</v>
      </c>
      <c r="D7" s="440"/>
      <c r="E7" s="440"/>
      <c r="F7" s="440"/>
      <c r="G7" s="440"/>
      <c r="H7" s="440"/>
      <c r="I7" s="440"/>
      <c r="J7" s="440"/>
      <c r="K7" s="440"/>
      <c r="L7" s="440"/>
      <c r="N7" s="355" t="s">
        <v>3</v>
      </c>
      <c r="O7" s="52">
        <v>7447461031915.3203</v>
      </c>
    </row>
    <row r="8" spans="3:15" ht="15.75" thickBot="1" x14ac:dyDescent="0.3">
      <c r="C8" s="17"/>
      <c r="D8" s="168"/>
      <c r="E8" s="168"/>
      <c r="F8" s="168"/>
      <c r="G8" s="168"/>
      <c r="H8" s="168"/>
      <c r="I8" s="168"/>
      <c r="J8" s="168"/>
      <c r="K8" s="168"/>
      <c r="L8" s="168"/>
      <c r="N8" s="169"/>
    </row>
    <row r="9" spans="3:15" ht="25.15" customHeight="1" thickBot="1" x14ac:dyDescent="0.3">
      <c r="C9" s="441" t="s">
        <v>36</v>
      </c>
      <c r="D9" s="170">
        <v>2023</v>
      </c>
      <c r="E9" s="444">
        <v>2024</v>
      </c>
      <c r="F9" s="445"/>
      <c r="G9" s="445"/>
      <c r="H9" s="445"/>
      <c r="I9" s="446"/>
      <c r="J9" s="447" t="s">
        <v>108</v>
      </c>
      <c r="K9" s="448"/>
      <c r="L9" s="416" t="s">
        <v>63</v>
      </c>
    </row>
    <row r="10" spans="3:15" ht="18.75" customHeight="1" x14ac:dyDescent="0.25">
      <c r="C10" s="442"/>
      <c r="D10" s="424" t="s">
        <v>612</v>
      </c>
      <c r="E10" s="405" t="s">
        <v>37</v>
      </c>
      <c r="F10" s="451" t="s">
        <v>190</v>
      </c>
      <c r="G10" s="451" t="s">
        <v>191</v>
      </c>
      <c r="H10" s="454" t="s">
        <v>192</v>
      </c>
      <c r="I10" s="457" t="s">
        <v>193</v>
      </c>
      <c r="J10" s="449"/>
      <c r="K10" s="417"/>
      <c r="L10" s="416"/>
    </row>
    <row r="11" spans="3:15" ht="15" customHeight="1" thickBot="1" x14ac:dyDescent="0.3">
      <c r="C11" s="442"/>
      <c r="D11" s="417"/>
      <c r="E11" s="420"/>
      <c r="F11" s="452"/>
      <c r="G11" s="452"/>
      <c r="H11" s="455"/>
      <c r="I11" s="458"/>
      <c r="J11" s="450"/>
      <c r="K11" s="419"/>
      <c r="L11" s="416"/>
    </row>
    <row r="12" spans="3:15" ht="21" thickBot="1" x14ac:dyDescent="0.3">
      <c r="C12" s="442"/>
      <c r="D12" s="419"/>
      <c r="E12" s="406"/>
      <c r="F12" s="453"/>
      <c r="G12" s="453"/>
      <c r="H12" s="456"/>
      <c r="I12" s="459"/>
      <c r="J12" s="171" t="s">
        <v>112</v>
      </c>
      <c r="K12" s="53" t="s">
        <v>113</v>
      </c>
      <c r="L12" s="418"/>
    </row>
    <row r="13" spans="3:15" ht="21" thickBot="1" x14ac:dyDescent="0.3">
      <c r="C13" s="443"/>
      <c r="D13" s="172">
        <v>1</v>
      </c>
      <c r="E13" s="16">
        <v>2</v>
      </c>
      <c r="F13" s="172">
        <v>3</v>
      </c>
      <c r="G13" s="16">
        <v>4</v>
      </c>
      <c r="H13" s="172">
        <v>5</v>
      </c>
      <c r="I13" s="16">
        <v>6</v>
      </c>
      <c r="J13" s="16" t="s">
        <v>194</v>
      </c>
      <c r="K13" s="16" t="s">
        <v>116</v>
      </c>
      <c r="L13" s="173" t="s">
        <v>195</v>
      </c>
    </row>
    <row r="14" spans="3:15" ht="20.25" x14ac:dyDescent="0.3">
      <c r="C14" s="174" t="s">
        <v>196</v>
      </c>
      <c r="D14" s="175">
        <f t="shared" ref="D14:I14" si="0">D16+D15</f>
        <v>651560009.20000005</v>
      </c>
      <c r="E14" s="175">
        <f t="shared" si="0"/>
        <v>8903719836</v>
      </c>
      <c r="F14" s="175">
        <f t="shared" si="0"/>
        <v>9103719836</v>
      </c>
      <c r="G14" s="175">
        <f t="shared" si="0"/>
        <v>741976623.26999998</v>
      </c>
      <c r="H14" s="175">
        <f t="shared" si="0"/>
        <v>741976623.26999998</v>
      </c>
      <c r="I14" s="175">
        <f t="shared" si="0"/>
        <v>741976623.26999998</v>
      </c>
      <c r="J14" s="175">
        <f t="shared" ref="J14:J53" si="1">H14-D14</f>
        <v>90416614.069999933</v>
      </c>
      <c r="K14" s="176">
        <f>IFERROR(J14/D14,"0.0%")</f>
        <v>0.13876943457750804</v>
      </c>
      <c r="L14" s="176">
        <f t="shared" ref="L14:L53" si="2">H14/$O$7</f>
        <v>9.9628130995293066E-5</v>
      </c>
      <c r="M14" s="30"/>
    </row>
    <row r="15" spans="3:15" ht="20.25" x14ac:dyDescent="0.3">
      <c r="C15" s="177" t="s">
        <v>197</v>
      </c>
      <c r="D15" s="178">
        <v>219648295.19999999</v>
      </c>
      <c r="E15" s="178">
        <v>3010779124</v>
      </c>
      <c r="F15" s="178">
        <v>3110779124</v>
      </c>
      <c r="G15" s="178">
        <v>250898250</v>
      </c>
      <c r="H15" s="179">
        <v>250898250</v>
      </c>
      <c r="I15" s="178">
        <v>250898250</v>
      </c>
      <c r="J15" s="180">
        <f t="shared" si="1"/>
        <v>31249954.800000012</v>
      </c>
      <c r="K15" s="181">
        <f t="shared" ref="K15:K53" si="3">IFERROR(J15/D15,"0.0%")</f>
        <v>0.14227269449801772</v>
      </c>
      <c r="L15" s="181">
        <f t="shared" si="2"/>
        <v>3.3689098731071118E-5</v>
      </c>
      <c r="M15" s="30"/>
    </row>
    <row r="16" spans="3:15" ht="20.25" x14ac:dyDescent="0.3">
      <c r="C16" s="182" t="s">
        <v>198</v>
      </c>
      <c r="D16" s="178">
        <v>431911714</v>
      </c>
      <c r="E16" s="178">
        <v>5892940712</v>
      </c>
      <c r="F16" s="178">
        <v>5992940712</v>
      </c>
      <c r="G16" s="178">
        <v>491078373.26999998</v>
      </c>
      <c r="H16" s="179">
        <v>491078373.26999998</v>
      </c>
      <c r="I16" s="178">
        <v>491078373.26999998</v>
      </c>
      <c r="J16" s="37">
        <f t="shared" si="1"/>
        <v>59166659.269999981</v>
      </c>
      <c r="K16" s="183">
        <f t="shared" si="3"/>
        <v>0.13698785504576516</v>
      </c>
      <c r="L16" s="80">
        <f t="shared" si="2"/>
        <v>6.5939032264221941E-5</v>
      </c>
      <c r="M16" s="30"/>
    </row>
    <row r="17" spans="3:15" ht="20.25" x14ac:dyDescent="0.3">
      <c r="C17" s="174" t="s">
        <v>199</v>
      </c>
      <c r="D17" s="175">
        <f t="shared" ref="D17:I17" si="4">SUM(D18:D40)</f>
        <v>95192549766.809982</v>
      </c>
      <c r="E17" s="175">
        <f t="shared" si="4"/>
        <v>957309204563</v>
      </c>
      <c r="F17" s="175">
        <f t="shared" si="4"/>
        <v>985674190487.63037</v>
      </c>
      <c r="G17" s="175">
        <f t="shared" si="4"/>
        <v>78230875879.750015</v>
      </c>
      <c r="H17" s="175">
        <f t="shared" si="4"/>
        <v>94394508737.550003</v>
      </c>
      <c r="I17" s="175">
        <f t="shared" si="4"/>
        <v>94450372789.240005</v>
      </c>
      <c r="J17" s="175">
        <f t="shared" si="1"/>
        <v>-798041029.25997925</v>
      </c>
      <c r="K17" s="176">
        <f t="shared" si="3"/>
        <v>-8.3834399983498051E-3</v>
      </c>
      <c r="L17" s="176">
        <f t="shared" si="2"/>
        <v>1.2674723416884243E-2</v>
      </c>
      <c r="M17" s="30"/>
    </row>
    <row r="18" spans="3:15" ht="20.25" x14ac:dyDescent="0.3">
      <c r="C18" s="184" t="s">
        <v>200</v>
      </c>
      <c r="D18" s="178">
        <v>14044320141.92</v>
      </c>
      <c r="E18" s="178">
        <v>134574460999</v>
      </c>
      <c r="F18" s="178">
        <v>136282944592.52997</v>
      </c>
      <c r="G18" s="178">
        <v>11127263747.880007</v>
      </c>
      <c r="H18" s="179">
        <v>12786652611.34</v>
      </c>
      <c r="I18" s="178">
        <v>20396824980.809986</v>
      </c>
      <c r="J18" s="180">
        <f t="shared" si="1"/>
        <v>-1257667530.5799999</v>
      </c>
      <c r="K18" s="181">
        <f t="shared" si="3"/>
        <v>-8.9549904720988796E-2</v>
      </c>
      <c r="L18" s="181">
        <f t="shared" si="2"/>
        <v>1.7169143358446764E-3</v>
      </c>
      <c r="M18" s="30"/>
    </row>
    <row r="19" spans="3:15" ht="20.25" x14ac:dyDescent="0.3">
      <c r="C19" s="185" t="s">
        <v>201</v>
      </c>
      <c r="D19" s="178">
        <v>7835593130.7200003</v>
      </c>
      <c r="E19" s="178">
        <v>63356076866</v>
      </c>
      <c r="F19" s="178">
        <v>70482526614.270004</v>
      </c>
      <c r="G19" s="178">
        <v>7964781123.4499989</v>
      </c>
      <c r="H19" s="179">
        <v>6815202064.2900009</v>
      </c>
      <c r="I19" s="178">
        <v>5268427861.170002</v>
      </c>
      <c r="J19" s="178">
        <f t="shared" si="1"/>
        <v>-1020391066.4299994</v>
      </c>
      <c r="K19" s="186">
        <f t="shared" si="3"/>
        <v>-0.13022512136694331</v>
      </c>
      <c r="L19" s="186">
        <f t="shared" si="2"/>
        <v>9.1510409186220114E-4</v>
      </c>
      <c r="M19" s="30"/>
    </row>
    <row r="20" spans="3:15" ht="20.25" x14ac:dyDescent="0.3">
      <c r="C20" s="184" t="s">
        <v>202</v>
      </c>
      <c r="D20" s="178">
        <v>7832135222.500001</v>
      </c>
      <c r="E20" s="178">
        <v>58313394674</v>
      </c>
      <c r="F20" s="178">
        <v>62616810787.350014</v>
      </c>
      <c r="G20" s="178">
        <v>4184138885.9200006</v>
      </c>
      <c r="H20" s="179">
        <v>8270971266.5699997</v>
      </c>
      <c r="I20" s="178">
        <v>4710685766.1599998</v>
      </c>
      <c r="J20" s="178">
        <f t="shared" si="1"/>
        <v>438836044.06999874</v>
      </c>
      <c r="K20" s="186">
        <f t="shared" si="3"/>
        <v>5.6030192483056136E-2</v>
      </c>
      <c r="L20" s="186">
        <f t="shared" si="2"/>
        <v>1.1105759709417226E-3</v>
      </c>
      <c r="M20" s="30"/>
    </row>
    <row r="21" spans="3:15" ht="20.25" x14ac:dyDescent="0.3">
      <c r="C21" s="182" t="s">
        <v>203</v>
      </c>
      <c r="D21" s="178">
        <v>980483574.67000008</v>
      </c>
      <c r="E21" s="178">
        <v>13587977681</v>
      </c>
      <c r="F21" s="178">
        <v>13333718539</v>
      </c>
      <c r="G21" s="178">
        <v>1011471509.9299999</v>
      </c>
      <c r="H21" s="179">
        <v>1100099908.79</v>
      </c>
      <c r="I21" s="178">
        <v>828980054.94999993</v>
      </c>
      <c r="J21" s="178">
        <f t="shared" si="1"/>
        <v>119616334.11999989</v>
      </c>
      <c r="K21" s="186">
        <f t="shared" si="3"/>
        <v>0.12199728502362621</v>
      </c>
      <c r="L21" s="186">
        <f t="shared" si="2"/>
        <v>1.4771475863729075E-4</v>
      </c>
      <c r="M21" s="30"/>
      <c r="N21" s="30"/>
      <c r="O21" s="187"/>
    </row>
    <row r="22" spans="3:15" ht="20.25" x14ac:dyDescent="0.3">
      <c r="C22" s="185" t="s">
        <v>204</v>
      </c>
      <c r="D22" s="178">
        <v>2729240165.3400002</v>
      </c>
      <c r="E22" s="178">
        <v>23351049641</v>
      </c>
      <c r="F22" s="178">
        <v>25078220315.700001</v>
      </c>
      <c r="G22" s="178">
        <v>1767730725.8700004</v>
      </c>
      <c r="H22" s="179">
        <v>1923786688.3200004</v>
      </c>
      <c r="I22" s="178">
        <v>1673943714.3199997</v>
      </c>
      <c r="J22" s="178">
        <f t="shared" si="1"/>
        <v>-805453477.01999974</v>
      </c>
      <c r="K22" s="186">
        <f t="shared" si="3"/>
        <v>-0.29512004375754852</v>
      </c>
      <c r="L22" s="186">
        <f t="shared" si="2"/>
        <v>2.5831443495653248E-4</v>
      </c>
      <c r="M22" s="30"/>
      <c r="O22" s="187"/>
    </row>
    <row r="23" spans="3:15" ht="20.25" x14ac:dyDescent="0.3">
      <c r="C23" s="184" t="s">
        <v>205</v>
      </c>
      <c r="D23" s="178">
        <v>24735031757.619999</v>
      </c>
      <c r="E23" s="178">
        <v>297041500000</v>
      </c>
      <c r="F23" s="178">
        <v>297087475270.3501</v>
      </c>
      <c r="G23" s="178">
        <v>21474768135.600002</v>
      </c>
      <c r="H23" s="179">
        <v>29921530846.789997</v>
      </c>
      <c r="I23" s="178">
        <v>27103396604.720001</v>
      </c>
      <c r="J23" s="178">
        <f t="shared" si="1"/>
        <v>5186499089.1699982</v>
      </c>
      <c r="K23" s="186">
        <f t="shared" si="3"/>
        <v>0.20968232990330482</v>
      </c>
      <c r="L23" s="186">
        <f t="shared" si="2"/>
        <v>4.0176820957591296E-3</v>
      </c>
      <c r="M23" s="30"/>
      <c r="O23" s="187"/>
    </row>
    <row r="24" spans="3:15" ht="22.15" customHeight="1" x14ac:dyDescent="0.3">
      <c r="C24" s="188" t="s">
        <v>206</v>
      </c>
      <c r="D24" s="178">
        <v>16192197261.489998</v>
      </c>
      <c r="E24" s="178">
        <v>146276983678</v>
      </c>
      <c r="F24" s="178">
        <v>153782609179.81006</v>
      </c>
      <c r="G24" s="178">
        <v>13529141058.830002</v>
      </c>
      <c r="H24" s="179">
        <v>14780193509.01</v>
      </c>
      <c r="I24" s="178">
        <v>17047830446.239998</v>
      </c>
      <c r="J24" s="178">
        <f t="shared" si="1"/>
        <v>-1412003752.4799976</v>
      </c>
      <c r="K24" s="186">
        <f t="shared" si="3"/>
        <v>-8.7202726700852065E-2</v>
      </c>
      <c r="L24" s="186">
        <f t="shared" si="2"/>
        <v>1.9845949439239786E-3</v>
      </c>
      <c r="M24" s="30"/>
      <c r="O24" s="187"/>
    </row>
    <row r="25" spans="3:15" ht="20.25" x14ac:dyDescent="0.3">
      <c r="C25" s="185" t="s">
        <v>207</v>
      </c>
      <c r="D25" s="178">
        <v>398162635.45999992</v>
      </c>
      <c r="E25" s="178">
        <v>3827865389</v>
      </c>
      <c r="F25" s="178">
        <v>4292801124.77</v>
      </c>
      <c r="G25" s="178">
        <v>279985635.36999995</v>
      </c>
      <c r="H25" s="179">
        <v>262194874.63999999</v>
      </c>
      <c r="I25" s="178">
        <v>197342494.03999996</v>
      </c>
      <c r="J25" s="178">
        <f t="shared" si="1"/>
        <v>-135967760.81999993</v>
      </c>
      <c r="K25" s="186">
        <f t="shared" si="3"/>
        <v>-0.34148799689080689</v>
      </c>
      <c r="L25" s="186">
        <f t="shared" si="2"/>
        <v>3.520594112763949E-5</v>
      </c>
      <c r="M25" s="30"/>
      <c r="O25" s="187"/>
    </row>
    <row r="26" spans="3:15" ht="20.25" x14ac:dyDescent="0.3">
      <c r="C26" s="188" t="s">
        <v>208</v>
      </c>
      <c r="D26" s="178">
        <v>227002603.65000004</v>
      </c>
      <c r="E26" s="178">
        <v>2838762408</v>
      </c>
      <c r="F26" s="178">
        <v>2894011414.6299996</v>
      </c>
      <c r="G26" s="178">
        <v>223941065.34999996</v>
      </c>
      <c r="H26" s="179">
        <v>223358676.69999999</v>
      </c>
      <c r="I26" s="178">
        <v>246744256.72</v>
      </c>
      <c r="J26" s="179">
        <f t="shared" si="1"/>
        <v>-3643926.9500000477</v>
      </c>
      <c r="K26" s="75">
        <f t="shared" si="3"/>
        <v>-1.6052357512244098E-2</v>
      </c>
      <c r="L26" s="75">
        <f t="shared" si="2"/>
        <v>2.9991251480581044E-5</v>
      </c>
      <c r="M26" s="30"/>
      <c r="O26" s="187"/>
    </row>
    <row r="27" spans="3:15" ht="20.25" x14ac:dyDescent="0.3">
      <c r="C27" s="189" t="s">
        <v>209</v>
      </c>
      <c r="D27" s="178">
        <v>2463790855.98</v>
      </c>
      <c r="E27" s="178">
        <v>18541650695</v>
      </c>
      <c r="F27" s="178">
        <v>21585536792.800003</v>
      </c>
      <c r="G27" s="178">
        <v>1926056157.26</v>
      </c>
      <c r="H27" s="179">
        <v>1918764237.9700005</v>
      </c>
      <c r="I27" s="178">
        <v>1722402214.9399998</v>
      </c>
      <c r="J27" s="178">
        <f t="shared" si="1"/>
        <v>-545026618.00999951</v>
      </c>
      <c r="K27" s="186">
        <f t="shared" si="3"/>
        <v>-0.22121464437094404</v>
      </c>
      <c r="L27" s="186">
        <f t="shared" si="2"/>
        <v>2.5764005071625564E-4</v>
      </c>
      <c r="M27" s="30"/>
      <c r="N27" s="14"/>
      <c r="O27" s="187"/>
    </row>
    <row r="28" spans="3:15" ht="21.75" customHeight="1" x14ac:dyDescent="0.3">
      <c r="C28" s="188" t="s">
        <v>210</v>
      </c>
      <c r="D28" s="178">
        <v>5096457112.170001</v>
      </c>
      <c r="E28" s="178">
        <v>85145723816</v>
      </c>
      <c r="F28" s="178">
        <v>72681235480.999908</v>
      </c>
      <c r="G28" s="178">
        <v>5497807710.7699986</v>
      </c>
      <c r="H28" s="179">
        <v>5780602279.0900011</v>
      </c>
      <c r="I28" s="178">
        <v>5475171250.7699995</v>
      </c>
      <c r="J28" s="178">
        <f t="shared" si="1"/>
        <v>684145166.92000008</v>
      </c>
      <c r="K28" s="186">
        <f t="shared" si="3"/>
        <v>0.13423936508487569</v>
      </c>
      <c r="L28" s="186">
        <f t="shared" si="2"/>
        <v>7.7618429345488764E-4</v>
      </c>
      <c r="M28" s="30"/>
      <c r="N28" s="190"/>
      <c r="O28" s="187"/>
    </row>
    <row r="29" spans="3:15" ht="22.15" customHeight="1" x14ac:dyDescent="0.3">
      <c r="C29" s="189" t="s">
        <v>211</v>
      </c>
      <c r="D29" s="178">
        <v>2160591241.7600002</v>
      </c>
      <c r="E29" s="178">
        <v>22483984637</v>
      </c>
      <c r="F29" s="178">
        <v>29492626397.159996</v>
      </c>
      <c r="G29" s="178">
        <v>1994481655.2300012</v>
      </c>
      <c r="H29" s="179">
        <v>2047988577.9699998</v>
      </c>
      <c r="I29" s="178">
        <v>1514638100.1900003</v>
      </c>
      <c r="J29" s="178">
        <f t="shared" si="1"/>
        <v>-112602663.79000044</v>
      </c>
      <c r="K29" s="186">
        <f t="shared" si="3"/>
        <v>-5.2116597352433597E-2</v>
      </c>
      <c r="L29" s="186">
        <f t="shared" si="2"/>
        <v>2.7499151310675645E-4</v>
      </c>
      <c r="M29" s="30"/>
      <c r="O29" s="187"/>
    </row>
    <row r="30" spans="3:15" ht="20.25" x14ac:dyDescent="0.3">
      <c r="C30" s="191" t="s">
        <v>212</v>
      </c>
      <c r="D30" s="178">
        <v>550729139.89999998</v>
      </c>
      <c r="E30" s="178">
        <v>10076578352</v>
      </c>
      <c r="F30" s="178">
        <v>9903368890.0000019</v>
      </c>
      <c r="G30" s="178">
        <v>643026370.00999999</v>
      </c>
      <c r="H30" s="179">
        <v>476595849.05000007</v>
      </c>
      <c r="I30" s="178">
        <v>494812235.28000003</v>
      </c>
      <c r="J30" s="178">
        <f t="shared" si="1"/>
        <v>-74133290.849999905</v>
      </c>
      <c r="K30" s="186">
        <f t="shared" si="3"/>
        <v>-0.13460934873259264</v>
      </c>
      <c r="L30" s="186">
        <f t="shared" si="2"/>
        <v>6.3994406551118302E-5</v>
      </c>
      <c r="M30" s="30"/>
      <c r="O30" s="187"/>
    </row>
    <row r="31" spans="3:15" ht="20.25" x14ac:dyDescent="0.3">
      <c r="C31" s="191" t="s">
        <v>213</v>
      </c>
      <c r="D31" s="178">
        <v>660047098.35000002</v>
      </c>
      <c r="E31" s="178">
        <v>9648535941</v>
      </c>
      <c r="F31" s="178">
        <v>9648535941</v>
      </c>
      <c r="G31" s="178">
        <v>750227213.67000008</v>
      </c>
      <c r="H31" s="179">
        <v>750227213.67000008</v>
      </c>
      <c r="I31" s="178">
        <v>750227213.67000008</v>
      </c>
      <c r="J31" s="178">
        <f t="shared" si="1"/>
        <v>90180115.320000052</v>
      </c>
      <c r="K31" s="186">
        <f t="shared" si="3"/>
        <v>0.13662678852074989</v>
      </c>
      <c r="L31" s="186">
        <f t="shared" si="2"/>
        <v>1.0073597034680401E-4</v>
      </c>
      <c r="M31" s="30"/>
      <c r="O31" s="187"/>
    </row>
    <row r="32" spans="3:15" ht="20.25" x14ac:dyDescent="0.3">
      <c r="C32" s="191" t="s">
        <v>214</v>
      </c>
      <c r="D32" s="178">
        <v>157512257.13</v>
      </c>
      <c r="E32" s="178">
        <v>1360249191</v>
      </c>
      <c r="F32" s="178">
        <v>1506492307.0199997</v>
      </c>
      <c r="G32" s="178">
        <v>82488782.399999991</v>
      </c>
      <c r="H32" s="179">
        <v>146801429.78</v>
      </c>
      <c r="I32" s="178">
        <v>112892124.44999999</v>
      </c>
      <c r="J32" s="178">
        <f t="shared" si="1"/>
        <v>-10710827.349999994</v>
      </c>
      <c r="K32" s="186">
        <f t="shared" si="3"/>
        <v>-6.7999961051665961E-2</v>
      </c>
      <c r="L32" s="186">
        <f t="shared" si="2"/>
        <v>1.9711607640630509E-5</v>
      </c>
      <c r="M32" s="30"/>
      <c r="O32" s="187"/>
    </row>
    <row r="33" spans="3:15" ht="20.25" x14ac:dyDescent="0.3">
      <c r="C33" s="191" t="s">
        <v>215</v>
      </c>
      <c r="D33" s="178">
        <v>491007136.37</v>
      </c>
      <c r="E33" s="178">
        <v>4168041298</v>
      </c>
      <c r="F33" s="178">
        <v>4189290984.5499997</v>
      </c>
      <c r="G33" s="178">
        <v>500749425.65999997</v>
      </c>
      <c r="H33" s="179">
        <v>537698817.76999998</v>
      </c>
      <c r="I33" s="178">
        <v>380804515.98000002</v>
      </c>
      <c r="J33" s="178">
        <f t="shared" si="1"/>
        <v>46691681.399999976</v>
      </c>
      <c r="K33" s="186">
        <f t="shared" si="3"/>
        <v>9.5093692008613312E-2</v>
      </c>
      <c r="L33" s="186">
        <f t="shared" si="2"/>
        <v>7.2198943433976709E-5</v>
      </c>
      <c r="M33" s="30"/>
      <c r="O33" s="187"/>
    </row>
    <row r="34" spans="3:15" ht="20.25" x14ac:dyDescent="0.3">
      <c r="C34" s="191" t="s">
        <v>216</v>
      </c>
      <c r="D34" s="178">
        <v>68101439.239999995</v>
      </c>
      <c r="E34" s="178">
        <v>681242676</v>
      </c>
      <c r="F34" s="178">
        <v>691695121</v>
      </c>
      <c r="G34" s="178">
        <v>66942788.440000005</v>
      </c>
      <c r="H34" s="179">
        <v>90822953.329999998</v>
      </c>
      <c r="I34" s="178">
        <v>59546584.100000009</v>
      </c>
      <c r="J34" s="179">
        <f t="shared" si="1"/>
        <v>22721514.090000004</v>
      </c>
      <c r="K34" s="75">
        <f t="shared" si="3"/>
        <v>0.33364220115709858</v>
      </c>
      <c r="L34" s="75">
        <f t="shared" si="2"/>
        <v>1.2195156569572861E-5</v>
      </c>
      <c r="M34" s="30"/>
      <c r="O34" s="187"/>
    </row>
    <row r="35" spans="3:15" ht="20.25" x14ac:dyDescent="0.3">
      <c r="C35" s="191" t="s">
        <v>217</v>
      </c>
      <c r="D35" s="178">
        <v>1963329248.1600003</v>
      </c>
      <c r="E35" s="178">
        <v>15623942767</v>
      </c>
      <c r="F35" s="178">
        <v>18279486384.000004</v>
      </c>
      <c r="G35" s="178">
        <v>263183684.82000002</v>
      </c>
      <c r="H35" s="179">
        <v>980960637.66000056</v>
      </c>
      <c r="I35" s="178">
        <v>1249351457.7600005</v>
      </c>
      <c r="J35" s="178">
        <f t="shared" si="1"/>
        <v>-982368610.49999976</v>
      </c>
      <c r="K35" s="186">
        <f t="shared" si="3"/>
        <v>-0.50035856768326525</v>
      </c>
      <c r="L35" s="186">
        <f t="shared" si="2"/>
        <v>1.3171745826613871E-4</v>
      </c>
      <c r="M35" s="30"/>
      <c r="O35" s="187"/>
    </row>
    <row r="36" spans="3:15" ht="21" customHeight="1" x14ac:dyDescent="0.3">
      <c r="C36" s="188" t="s">
        <v>218</v>
      </c>
      <c r="D36" s="178">
        <v>4076135593.1799998</v>
      </c>
      <c r="E36" s="178">
        <v>20784213877</v>
      </c>
      <c r="F36" s="178">
        <v>20944827557.060005</v>
      </c>
      <c r="G36" s="178">
        <v>2977074489.9300013</v>
      </c>
      <c r="H36" s="179">
        <v>3013169726.0500007</v>
      </c>
      <c r="I36" s="178">
        <v>2777429526.599999</v>
      </c>
      <c r="J36" s="178">
        <f t="shared" si="1"/>
        <v>-1062965867.1299992</v>
      </c>
      <c r="K36" s="186">
        <f t="shared" si="3"/>
        <v>-0.26077784775082169</v>
      </c>
      <c r="L36" s="186">
        <f t="shared" si="2"/>
        <v>4.0459019699967208E-4</v>
      </c>
      <c r="M36" s="30"/>
      <c r="O36" s="187"/>
    </row>
    <row r="37" spans="3:15" ht="24" customHeight="1" x14ac:dyDescent="0.3">
      <c r="C37" s="188" t="s">
        <v>219</v>
      </c>
      <c r="D37" s="178">
        <v>349386895.6699999</v>
      </c>
      <c r="E37" s="178">
        <v>3702713047</v>
      </c>
      <c r="F37" s="178">
        <v>3706654703.6300011</v>
      </c>
      <c r="G37" s="178">
        <v>105553518.48999999</v>
      </c>
      <c r="H37" s="179">
        <v>325496043.54000002</v>
      </c>
      <c r="I37" s="178">
        <v>198404757.23999998</v>
      </c>
      <c r="J37" s="178">
        <f t="shared" si="1"/>
        <v>-23890852.129999876</v>
      </c>
      <c r="K37" s="186">
        <f t="shared" si="3"/>
        <v>-6.8379359461051656E-2</v>
      </c>
      <c r="L37" s="186">
        <f t="shared" si="2"/>
        <v>4.3705639028538794E-5</v>
      </c>
      <c r="M37" s="30"/>
      <c r="O37" s="187"/>
    </row>
    <row r="38" spans="3:15" ht="20.25" x14ac:dyDescent="0.3">
      <c r="C38" s="192" t="s">
        <v>220</v>
      </c>
      <c r="D38" s="178">
        <v>209635449.12000003</v>
      </c>
      <c r="E38" s="178">
        <v>2541411258</v>
      </c>
      <c r="F38" s="178">
        <v>2716819739.9999995</v>
      </c>
      <c r="G38" s="178">
        <v>183322723.36999995</v>
      </c>
      <c r="H38" s="179">
        <v>224379806.83000001</v>
      </c>
      <c r="I38" s="178">
        <v>208348632.82999998</v>
      </c>
      <c r="J38" s="178">
        <f t="shared" si="1"/>
        <v>14744357.709999979</v>
      </c>
      <c r="K38" s="186">
        <f t="shared" si="3"/>
        <v>7.0333322784353988E-2</v>
      </c>
      <c r="L38" s="186">
        <f t="shared" si="2"/>
        <v>3.0128362655198017E-5</v>
      </c>
      <c r="M38" s="30"/>
      <c r="O38" s="187"/>
    </row>
    <row r="39" spans="3:15" ht="20.25" x14ac:dyDescent="0.3">
      <c r="C39" s="188" t="s">
        <v>221</v>
      </c>
      <c r="D39" s="178">
        <v>356690694.80999994</v>
      </c>
      <c r="E39" s="178">
        <v>5610590710</v>
      </c>
      <c r="F39" s="178">
        <v>4141297388</v>
      </c>
      <c r="G39" s="178">
        <v>57710462.109999999</v>
      </c>
      <c r="H39" s="179">
        <v>339575500.81</v>
      </c>
      <c r="I39" s="178">
        <v>245773319.63000005</v>
      </c>
      <c r="J39" s="178">
        <f t="shared" si="1"/>
        <v>-17115193.99999994</v>
      </c>
      <c r="K39" s="186">
        <f t="shared" si="3"/>
        <v>-4.7983292665138823E-2</v>
      </c>
      <c r="L39" s="186">
        <f t="shared" si="2"/>
        <v>4.5596143350704959E-5</v>
      </c>
      <c r="M39" s="30"/>
      <c r="O39" s="187"/>
    </row>
    <row r="40" spans="3:15" ht="20.25" x14ac:dyDescent="0.3">
      <c r="C40" s="188" t="s">
        <v>222</v>
      </c>
      <c r="D40" s="178">
        <v>1614969111.6000001</v>
      </c>
      <c r="E40" s="178">
        <v>13772254962</v>
      </c>
      <c r="F40" s="178">
        <v>20335204961.999985</v>
      </c>
      <c r="G40" s="178">
        <v>1619029009.3899996</v>
      </c>
      <c r="H40" s="179">
        <v>1677435217.5799999</v>
      </c>
      <c r="I40" s="178">
        <v>1786394676.6700001</v>
      </c>
      <c r="J40" s="178">
        <f t="shared" si="1"/>
        <v>62466105.979999781</v>
      </c>
      <c r="K40" s="186">
        <f t="shared" si="3"/>
        <v>3.8679443174063355E-2</v>
      </c>
      <c r="L40" s="186">
        <f t="shared" si="2"/>
        <v>2.2523585023023627E-4</v>
      </c>
      <c r="M40" s="30"/>
      <c r="O40" s="187"/>
    </row>
    <row r="41" spans="3:15" ht="20.25" x14ac:dyDescent="0.3">
      <c r="C41" s="174" t="s">
        <v>223</v>
      </c>
      <c r="D41" s="175">
        <f t="shared" ref="D41:I41" si="5">D42</f>
        <v>718382809.05000019</v>
      </c>
      <c r="E41" s="175">
        <f t="shared" si="5"/>
        <v>8623324578</v>
      </c>
      <c r="F41" s="175">
        <f t="shared" si="5"/>
        <v>9544324578</v>
      </c>
      <c r="G41" s="175">
        <f t="shared" si="5"/>
        <v>718466143.99000001</v>
      </c>
      <c r="H41" s="175">
        <f t="shared" si="5"/>
        <v>718466143.99000001</v>
      </c>
      <c r="I41" s="175">
        <f t="shared" si="5"/>
        <v>718466143.99000001</v>
      </c>
      <c r="J41" s="175">
        <f t="shared" si="1"/>
        <v>83334.939999818802</v>
      </c>
      <c r="K41" s="176">
        <f t="shared" si="3"/>
        <v>1.1600352757608737E-4</v>
      </c>
      <c r="L41" s="176">
        <f t="shared" si="2"/>
        <v>9.6471286108257303E-5</v>
      </c>
      <c r="M41" s="30"/>
      <c r="O41" s="187"/>
    </row>
    <row r="42" spans="3:15" ht="20.25" x14ac:dyDescent="0.3">
      <c r="C42" s="189" t="s">
        <v>224</v>
      </c>
      <c r="D42" s="180">
        <v>718382809.05000019</v>
      </c>
      <c r="E42" s="178">
        <v>8623324578</v>
      </c>
      <c r="F42" s="178">
        <v>9544324578</v>
      </c>
      <c r="G42" s="178">
        <v>718466143.99000001</v>
      </c>
      <c r="H42" s="179">
        <v>718466143.99000001</v>
      </c>
      <c r="I42" s="178">
        <v>718466143.99000001</v>
      </c>
      <c r="J42" s="37">
        <f t="shared" si="1"/>
        <v>83334.939999818802</v>
      </c>
      <c r="K42" s="183">
        <f t="shared" si="3"/>
        <v>1.1600352757608737E-4</v>
      </c>
      <c r="L42" s="80">
        <f t="shared" si="2"/>
        <v>9.6471286108257303E-5</v>
      </c>
      <c r="M42" s="30"/>
      <c r="O42" s="187"/>
    </row>
    <row r="43" spans="3:15" ht="20.25" x14ac:dyDescent="0.3">
      <c r="C43" s="174" t="s">
        <v>225</v>
      </c>
      <c r="D43" s="175">
        <f t="shared" ref="D43:I43" si="6">SUM(D44:D49)</f>
        <v>1120110817.3600001</v>
      </c>
      <c r="E43" s="175">
        <f t="shared" si="6"/>
        <v>17327716354</v>
      </c>
      <c r="F43" s="175">
        <f t="shared" si="6"/>
        <v>20197440503.119999</v>
      </c>
      <c r="G43" s="175">
        <f t="shared" si="6"/>
        <v>773029708.12</v>
      </c>
      <c r="H43" s="175">
        <f t="shared" si="6"/>
        <v>771002260.64999998</v>
      </c>
      <c r="I43" s="175">
        <f t="shared" si="6"/>
        <v>764318347.38</v>
      </c>
      <c r="J43" s="175">
        <f t="shared" si="1"/>
        <v>-349108556.71000016</v>
      </c>
      <c r="K43" s="176">
        <f t="shared" si="3"/>
        <v>-0.31167323027271304</v>
      </c>
      <c r="L43" s="176">
        <f t="shared" si="2"/>
        <v>1.0352551793771729E-4</v>
      </c>
      <c r="M43" s="30"/>
      <c r="O43" s="187"/>
    </row>
    <row r="44" spans="3:15" ht="20.25" x14ac:dyDescent="0.3">
      <c r="C44" s="193" t="s">
        <v>226</v>
      </c>
      <c r="D44" s="178">
        <v>667607653</v>
      </c>
      <c r="E44" s="178">
        <v>11771691737</v>
      </c>
      <c r="F44" s="178">
        <v>14292491737</v>
      </c>
      <c r="G44" s="178">
        <v>336395634</v>
      </c>
      <c r="H44" s="178">
        <v>336395634</v>
      </c>
      <c r="I44" s="178">
        <v>336395634</v>
      </c>
      <c r="J44" s="180">
        <f t="shared" si="1"/>
        <v>-331212019</v>
      </c>
      <c r="K44" s="181">
        <f t="shared" si="3"/>
        <v>-0.49611776844026084</v>
      </c>
      <c r="L44" s="181">
        <f t="shared" si="2"/>
        <v>4.5169170078018733E-5</v>
      </c>
      <c r="M44" s="30"/>
      <c r="O44" s="187"/>
    </row>
    <row r="45" spans="3:15" ht="20.25" x14ac:dyDescent="0.3">
      <c r="C45" s="194" t="s">
        <v>227</v>
      </c>
      <c r="D45" s="178">
        <v>122728780.20000003</v>
      </c>
      <c r="E45" s="178">
        <v>1524248087</v>
      </c>
      <c r="F45" s="178">
        <v>1524248087</v>
      </c>
      <c r="G45" s="178">
        <v>115347865.87</v>
      </c>
      <c r="H45" s="179">
        <v>115347865.87</v>
      </c>
      <c r="I45" s="178">
        <v>115347865.87</v>
      </c>
      <c r="J45" s="179">
        <f t="shared" si="1"/>
        <v>-7380914.330000028</v>
      </c>
      <c r="K45" s="75">
        <f t="shared" si="3"/>
        <v>-6.0140044722778285E-2</v>
      </c>
      <c r="L45" s="75">
        <f t="shared" si="2"/>
        <v>1.5488213416047257E-5</v>
      </c>
      <c r="M45" s="30"/>
      <c r="O45" s="187"/>
    </row>
    <row r="46" spans="3:15" ht="20.25" x14ac:dyDescent="0.3">
      <c r="C46" s="188" t="s">
        <v>228</v>
      </c>
      <c r="D46" s="178">
        <v>134415617.98000002</v>
      </c>
      <c r="E46" s="178">
        <v>1825371875</v>
      </c>
      <c r="F46" s="178">
        <v>1825371875</v>
      </c>
      <c r="G46" s="178">
        <v>150999999.91</v>
      </c>
      <c r="H46" s="179">
        <v>150999999.91</v>
      </c>
      <c r="I46" s="178">
        <v>150999999.91</v>
      </c>
      <c r="J46" s="178">
        <f t="shared" si="1"/>
        <v>16584381.929999977</v>
      </c>
      <c r="K46" s="186">
        <f t="shared" si="3"/>
        <v>0.12338136132713091</v>
      </c>
      <c r="L46" s="186">
        <f t="shared" si="2"/>
        <v>2.027536623057243E-5</v>
      </c>
      <c r="M46" s="30"/>
      <c r="O46" s="187"/>
    </row>
    <row r="47" spans="3:15" ht="20.25" x14ac:dyDescent="0.3">
      <c r="C47" s="192" t="s">
        <v>229</v>
      </c>
      <c r="D47" s="178">
        <v>25561422.43</v>
      </c>
      <c r="E47" s="178">
        <v>337728228</v>
      </c>
      <c r="F47" s="178">
        <v>402089713</v>
      </c>
      <c r="G47" s="178">
        <v>30442764.879999999</v>
      </c>
      <c r="H47" s="179">
        <v>30822322.379999999</v>
      </c>
      <c r="I47" s="178">
        <v>29597168.260000002</v>
      </c>
      <c r="J47" s="179">
        <f t="shared" si="1"/>
        <v>5260899.9499999993</v>
      </c>
      <c r="K47" s="75">
        <f t="shared" si="3"/>
        <v>0.2058140529701343</v>
      </c>
      <c r="L47" s="75">
        <f t="shared" si="2"/>
        <v>4.1386349318128876E-6</v>
      </c>
      <c r="M47" s="30"/>
      <c r="O47" s="187"/>
    </row>
    <row r="48" spans="3:15" ht="20.25" x14ac:dyDescent="0.3">
      <c r="C48" s="192" t="s">
        <v>230</v>
      </c>
      <c r="D48" s="178">
        <v>79406796.329999998</v>
      </c>
      <c r="E48" s="178">
        <v>1172006944</v>
      </c>
      <c r="F48" s="178">
        <v>1172006944</v>
      </c>
      <c r="G48" s="178">
        <v>79323471.979999989</v>
      </c>
      <c r="H48" s="179">
        <v>79323471.979999989</v>
      </c>
      <c r="I48" s="178">
        <v>79323471.979999989</v>
      </c>
      <c r="J48" s="179">
        <f t="shared" si="1"/>
        <v>-83324.350000008941</v>
      </c>
      <c r="K48" s="75">
        <f t="shared" si="3"/>
        <v>-1.0493352439724217E-3</v>
      </c>
      <c r="L48" s="75">
        <f t="shared" si="2"/>
        <v>1.0651075801547333E-5</v>
      </c>
      <c r="M48" s="30"/>
      <c r="O48" s="187"/>
    </row>
    <row r="49" spans="3:15" ht="20.25" x14ac:dyDescent="0.3">
      <c r="C49" s="192" t="s">
        <v>231</v>
      </c>
      <c r="D49" s="178">
        <v>90390547.419999987</v>
      </c>
      <c r="E49" s="178">
        <v>696669483</v>
      </c>
      <c r="F49" s="178">
        <v>981232147.12</v>
      </c>
      <c r="G49" s="178">
        <v>60519971.480000004</v>
      </c>
      <c r="H49" s="179">
        <v>58112966.510000005</v>
      </c>
      <c r="I49" s="178">
        <v>52654207.359999999</v>
      </c>
      <c r="J49" s="179">
        <f t="shared" si="1"/>
        <v>-32277580.909999982</v>
      </c>
      <c r="K49" s="75">
        <f t="shared" si="3"/>
        <v>-0.35709022493272546</v>
      </c>
      <c r="L49" s="75">
        <f t="shared" si="2"/>
        <v>7.8030574797186485E-6</v>
      </c>
      <c r="M49" s="30"/>
      <c r="O49" s="187"/>
    </row>
    <row r="50" spans="3:15" ht="15.75" customHeight="1" x14ac:dyDescent="0.3">
      <c r="C50" s="174" t="s">
        <v>232</v>
      </c>
      <c r="D50" s="175">
        <f t="shared" ref="D50:I50" si="7">SUM(D51:D52)</f>
        <v>28177482821.160004</v>
      </c>
      <c r="E50" s="175">
        <f t="shared" si="7"/>
        <v>426522549619</v>
      </c>
      <c r="F50" s="175">
        <f t="shared" si="7"/>
        <v>436721391756</v>
      </c>
      <c r="G50" s="175">
        <f t="shared" si="7"/>
        <v>46361671188.089996</v>
      </c>
      <c r="H50" s="175">
        <f t="shared" si="7"/>
        <v>44345495490.509995</v>
      </c>
      <c r="I50" s="175">
        <f t="shared" si="7"/>
        <v>30474252094.759998</v>
      </c>
      <c r="J50" s="175">
        <f t="shared" si="1"/>
        <v>16168012669.349991</v>
      </c>
      <c r="K50" s="176">
        <f t="shared" si="3"/>
        <v>0.5737919448648745</v>
      </c>
      <c r="L50" s="176">
        <f t="shared" si="2"/>
        <v>5.9544447833257512E-3</v>
      </c>
      <c r="M50" s="30"/>
      <c r="O50" s="187"/>
    </row>
    <row r="51" spans="3:15" ht="21" customHeight="1" x14ac:dyDescent="0.3">
      <c r="C51" s="193" t="s">
        <v>617</v>
      </c>
      <c r="D51" s="178">
        <v>20113092195.740005</v>
      </c>
      <c r="E51" s="180">
        <v>294634030542</v>
      </c>
      <c r="F51" s="178">
        <v>294634030542</v>
      </c>
      <c r="G51" s="178">
        <v>39232019123.029999</v>
      </c>
      <c r="H51" s="179">
        <v>33476589041.589996</v>
      </c>
      <c r="I51" s="178">
        <v>19604940719.689999</v>
      </c>
      <c r="J51" s="180">
        <f t="shared" si="1"/>
        <v>13363496845.849991</v>
      </c>
      <c r="K51" s="181">
        <f t="shared" si="3"/>
        <v>0.66441781879170259</v>
      </c>
      <c r="L51" s="181">
        <f t="shared" si="2"/>
        <v>4.4950337971732318E-3</v>
      </c>
      <c r="M51" s="30"/>
      <c r="N51" s="195"/>
      <c r="O51" s="187"/>
    </row>
    <row r="52" spans="3:15" ht="20.25" x14ac:dyDescent="0.3">
      <c r="C52" s="192" t="s">
        <v>618</v>
      </c>
      <c r="D52" s="178">
        <v>8064390625.4200001</v>
      </c>
      <c r="E52" s="179">
        <v>131888519077</v>
      </c>
      <c r="F52" s="178">
        <v>142087361214</v>
      </c>
      <c r="G52" s="178">
        <v>7129652065.0599995</v>
      </c>
      <c r="H52" s="179">
        <v>10868906448.92</v>
      </c>
      <c r="I52" s="178">
        <v>10869311375.07</v>
      </c>
      <c r="J52" s="179">
        <f t="shared" si="1"/>
        <v>2804515823.5</v>
      </c>
      <c r="K52" s="75">
        <f t="shared" si="3"/>
        <v>0.3477653741945243</v>
      </c>
      <c r="L52" s="75">
        <f t="shared" si="2"/>
        <v>1.4594109861525198E-3</v>
      </c>
      <c r="M52" s="30"/>
      <c r="N52" s="195"/>
      <c r="O52" s="187"/>
    </row>
    <row r="53" spans="3:15" ht="21" thickBot="1" x14ac:dyDescent="0.35">
      <c r="C53" s="196" t="s">
        <v>58</v>
      </c>
      <c r="D53" s="41">
        <f t="shared" ref="D53:I53" si="8">D14+D17+D41+D43+D50</f>
        <v>125860086223.57999</v>
      </c>
      <c r="E53" s="41">
        <f t="shared" si="8"/>
        <v>1418686514950</v>
      </c>
      <c r="F53" s="41">
        <f t="shared" si="8"/>
        <v>1461241067160.7505</v>
      </c>
      <c r="G53" s="41">
        <f t="shared" si="8"/>
        <v>126826019543.22002</v>
      </c>
      <c r="H53" s="41">
        <f t="shared" si="8"/>
        <v>140971449255.97</v>
      </c>
      <c r="I53" s="41">
        <f t="shared" si="8"/>
        <v>127149385998.64001</v>
      </c>
      <c r="J53" s="41">
        <f t="shared" si="1"/>
        <v>15111363032.390015</v>
      </c>
      <c r="K53" s="197">
        <f t="shared" si="3"/>
        <v>0.12006477578241868</v>
      </c>
      <c r="L53" s="198">
        <f t="shared" si="2"/>
        <v>1.8928793135251264E-2</v>
      </c>
      <c r="M53" s="30"/>
      <c r="O53" s="187"/>
    </row>
    <row r="54" spans="3:15" x14ac:dyDescent="0.25">
      <c r="C54" s="199"/>
      <c r="D54" s="43"/>
      <c r="E54" s="43"/>
      <c r="F54" s="43"/>
      <c r="G54" s="43"/>
      <c r="H54" s="43"/>
      <c r="I54" s="43"/>
      <c r="J54" s="43"/>
      <c r="K54" s="200"/>
      <c r="L54" s="200"/>
    </row>
    <row r="55" spans="3:15" ht="20.25" x14ac:dyDescent="0.3">
      <c r="C55" s="4" t="s">
        <v>235</v>
      </c>
      <c r="H55" s="201"/>
    </row>
    <row r="56" spans="3:15" x14ac:dyDescent="0.25">
      <c r="C56" s="8" t="s">
        <v>619</v>
      </c>
    </row>
    <row r="57" spans="3:15" x14ac:dyDescent="0.25">
      <c r="C57" s="6" t="s">
        <v>236</v>
      </c>
    </row>
    <row r="58" spans="3:15" ht="34.5" customHeight="1" x14ac:dyDescent="0.25">
      <c r="C58" s="374" t="s">
        <v>1030</v>
      </c>
      <c r="D58" s="374"/>
      <c r="E58" s="374"/>
      <c r="F58" s="374"/>
      <c r="G58" s="374"/>
      <c r="H58" s="374"/>
    </row>
    <row r="59" spans="3:15" x14ac:dyDescent="0.25">
      <c r="C59" s="4" t="s">
        <v>34</v>
      </c>
    </row>
    <row r="319" spans="2:2" x14ac:dyDescent="0.25">
      <c r="B319" s="8" t="s">
        <v>61</v>
      </c>
    </row>
  </sheetData>
  <mergeCells count="16">
    <mergeCell ref="C58:H58"/>
    <mergeCell ref="C9:C13"/>
    <mergeCell ref="E9:I9"/>
    <mergeCell ref="J9:K11"/>
    <mergeCell ref="L9:L12"/>
    <mergeCell ref="D10:D12"/>
    <mergeCell ref="E10:E12"/>
    <mergeCell ref="F10:F12"/>
    <mergeCell ref="G10:G12"/>
    <mergeCell ref="H10:H12"/>
    <mergeCell ref="I10:I12"/>
    <mergeCell ref="C2:L2"/>
    <mergeCell ref="C3:L3"/>
    <mergeCell ref="C4:L4"/>
    <mergeCell ref="C6:L6"/>
    <mergeCell ref="C7:L7"/>
  </mergeCells>
  <pageMargins left="0.7" right="0.7" top="0.75" bottom="0.75" header="0.3" footer="0.3"/>
  <pageSetup orientation="portrait" horizontalDpi="4294967295" verticalDpi="429496729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BF2051731F90E4A81F5ABF3E3054ABB" ma:contentTypeVersion="13" ma:contentTypeDescription="Crear nuevo documento." ma:contentTypeScope="" ma:versionID="4a4ccfb58648756e0fd246f4bc6d4611">
  <xsd:schema xmlns:xsd="http://www.w3.org/2001/XMLSchema" xmlns:xs="http://www.w3.org/2001/XMLSchema" xmlns:p="http://schemas.microsoft.com/office/2006/metadata/properties" xmlns:ns2="c32176ac-cccf-46d9-9564-a55966a26443" xmlns:ns3="27b106c2-2eb6-4f76-8712-c370ecd06fde" targetNamespace="http://schemas.microsoft.com/office/2006/metadata/properties" ma:root="true" ma:fieldsID="c82ba615ada24a80c1c233f2ee1a3e28" ns2:_="" ns3:_="">
    <xsd:import namespace="c32176ac-cccf-46d9-9564-a55966a26443"/>
    <xsd:import namespace="27b106c2-2eb6-4f76-8712-c370ecd06f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176ac-cccf-46d9-9564-a55966a264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5897501-dae5-4a7c-aa0b-8da91be5615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b106c2-2eb6-4f76-8712-c370ecd06fd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3a3062e5-6eff-4773-9c0f-40d25f097bc7}" ma:internalName="TaxCatchAll" ma:showField="CatchAllData" ma:web="27b106c2-2eb6-4f76-8712-c370ecd06f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7b106c2-2eb6-4f76-8712-c370ecd06fde" xsi:nil="true"/>
    <lcf76f155ced4ddcb4097134ff3c332f xmlns="c32176ac-cccf-46d9-9564-a55966a2644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8C2AFC7-587B-4CA4-B392-F4434AB2C0B1}"/>
</file>

<file path=customXml/itemProps2.xml><?xml version="1.0" encoding="utf-8"?>
<ds:datastoreItem xmlns:ds="http://schemas.openxmlformats.org/officeDocument/2006/customXml" ds:itemID="{E6EC44B1-90F7-420A-ACE1-A1A88EB11CAD}">
  <ds:schemaRefs>
    <ds:schemaRef ds:uri="http://schemas.microsoft.com/sharepoint/v3/contenttype/forms"/>
  </ds:schemaRefs>
</ds:datastoreItem>
</file>

<file path=customXml/itemProps3.xml><?xml version="1.0" encoding="utf-8"?>
<ds:datastoreItem xmlns:ds="http://schemas.openxmlformats.org/officeDocument/2006/customXml" ds:itemID="{368A199F-4B78-426C-9964-CC6930CFF3DC}">
  <ds:schemaRefs>
    <ds:schemaRef ds:uri="http://purl.org/dc/terms/"/>
    <ds:schemaRef ds:uri="http://schemas.openxmlformats.org/package/2006/metadata/core-properties"/>
    <ds:schemaRef ds:uri="http://purl.org/dc/elements/1.1/"/>
    <ds:schemaRef ds:uri="27b106c2-2eb6-4f76-8712-c370ecd06fde"/>
    <ds:schemaRef ds:uri="c32176ac-cccf-46d9-9564-a55966a26443"/>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dcmitype/"/>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Tabla 1</vt:lpstr>
      <vt:lpstr>Tabla 2</vt:lpstr>
      <vt:lpstr>Tabla 3</vt:lpstr>
      <vt:lpstr>Gráfico 1</vt:lpstr>
      <vt:lpstr>Gráfico 2</vt:lpstr>
      <vt:lpstr>Ilustración 1</vt:lpstr>
      <vt:lpstr>Mapa 1</vt:lpstr>
      <vt:lpstr>Ilustración 2</vt:lpstr>
      <vt:lpstr>Tabla 4</vt:lpstr>
      <vt:lpstr>Tabla 5</vt:lpstr>
      <vt:lpstr>Tabla 6 </vt:lpstr>
      <vt:lpstr>Anexo 1</vt:lpstr>
      <vt:lpstr>Anexo 2 </vt:lpstr>
      <vt:lpstr>Anexo 3</vt:lpstr>
      <vt:lpstr>Anexo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Jose Santana Diaz</dc:creator>
  <cp:lastModifiedBy>Katherine M. Peguero F.</cp:lastModifiedBy>
  <dcterms:created xsi:type="dcterms:W3CDTF">2015-06-05T18:17:20Z</dcterms:created>
  <dcterms:modified xsi:type="dcterms:W3CDTF">2024-12-13T16:02:42Z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0x0101007BF2051731F90E4A81F5ABF3E3054ABB</vt:lpwstr>
  </property>
  <property fmtid="{D5CDD505-2E9C-101B-9397-08002B2CF9AE}" pid="3" name="MediaServiceImageTags">
    <vt:lpwstr/>
  </property>
</Properties>
</file>