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5/Julio/Consolidado/"/>
    </mc:Choice>
  </mc:AlternateContent>
  <xr:revisionPtr revIDLastSave="10" documentId="13_ncr:1_{9CB54AF8-9A5A-4D79-A2F2-7F89A6D4F1F9}" xr6:coauthVersionLast="47" xr6:coauthVersionMax="47" xr10:uidLastSave="{077B6BAD-EF59-4B38-8216-41E53A9D33C9}"/>
  <bookViews>
    <workbookView xWindow="-120" yWindow="-120" windowWidth="29040" windowHeight="15720" xr2:uid="{00000000-000D-0000-FFFF-FFFF00000000}"/>
  </bookViews>
  <sheets>
    <sheet name="Tabla 1" sheetId="2" r:id="rId1"/>
    <sheet name="Tabla 2" sheetId="6" r:id="rId2"/>
    <sheet name="Ilustración 1" sheetId="7" r:id="rId3"/>
    <sheet name="Tabla 3" sheetId="3" r:id="rId4"/>
    <sheet name="Ilustración 2" sheetId="4" r:id="rId5"/>
    <sheet name="Ilustración 3" sheetId="5" r:id="rId6"/>
    <sheet name="Ilustración 4" sheetId="11" r:id="rId7"/>
    <sheet name="Tabla 4" sheetId="12" r:id="rId8"/>
    <sheet name="Mapa 1. Inversión Pú." sheetId="19" r:id="rId9"/>
    <sheet name="Ilustración 5" sheetId="10" r:id="rId10"/>
    <sheet name="Tabla 5" sheetId="13" r:id="rId11"/>
    <sheet name="Ilustración 6" sheetId="14" r:id="rId12"/>
    <sheet name="Tabla 6" sheetId="8" r:id="rId13"/>
    <sheet name="Tabla 7 " sheetId="9" r:id="rId14"/>
    <sheet name="ANEXO 1" sheetId="15" r:id="rId15"/>
    <sheet name="ANEXO 2" sheetId="16" r:id="rId16"/>
    <sheet name="ANEXO 3" sheetId="17" r:id="rId17"/>
    <sheet name="ANEXO 4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</externalReferences>
  <definedNames>
    <definedName name="\0" localSheetId="4">#REF!</definedName>
    <definedName name="\0" localSheetId="5">#REF!</definedName>
    <definedName name="\0" localSheetId="11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7">#REF!</definedName>
    <definedName name="\0">#REF!</definedName>
    <definedName name="\A" localSheetId="4">#REF!</definedName>
    <definedName name="\A" localSheetId="5">#REF!</definedName>
    <definedName name="\A" localSheetId="11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4">#REF!</definedName>
    <definedName name="\B" localSheetId="5">#REF!</definedName>
    <definedName name="\B" localSheetId="11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>[1]Q6!$E$32:$AH$32</definedName>
    <definedName name="\C" localSheetId="4">#REF!</definedName>
    <definedName name="\C" localSheetId="5">#REF!</definedName>
    <definedName name="\C" localSheetId="11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7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7">[2]Debt!#REF!</definedName>
    <definedName name="\cc">[2]Debt!#REF!</definedName>
    <definedName name="\D" localSheetId="4">#REF!</definedName>
    <definedName name="\D" localSheetId="5">#REF!</definedName>
    <definedName name="\D" localSheetId="11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7">#REF!</definedName>
    <definedName name="\D">#REF!</definedName>
    <definedName name="\E" localSheetId="4">#REF!</definedName>
    <definedName name="\E" localSheetId="5">#REF!</definedName>
    <definedName name="\E" localSheetId="11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7">#REF!</definedName>
    <definedName name="\E">#REF!</definedName>
    <definedName name="\F" localSheetId="4">#REF!</definedName>
    <definedName name="\F" localSheetId="5">#REF!</definedName>
    <definedName name="\F" localSheetId="11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7">#REF!</definedName>
    <definedName name="\F">#REF!</definedName>
    <definedName name="\G" localSheetId="4">#REF!</definedName>
    <definedName name="\G" localSheetId="5">#REF!</definedName>
    <definedName name="\G" localSheetId="11">#REF!</definedName>
    <definedName name="\G" localSheetId="8">#REF!</definedName>
    <definedName name="\G" localSheetId="0">#REF!</definedName>
    <definedName name="\G" localSheetId="1">#REF!</definedName>
    <definedName name="\G">#REF!</definedName>
    <definedName name="\gg" localSheetId="8">[2]Debt!#REF!</definedName>
    <definedName name="\gg">[2]Debt!#REF!</definedName>
    <definedName name="\H" localSheetId="4">#REF!</definedName>
    <definedName name="\H" localSheetId="5">#REF!</definedName>
    <definedName name="\H" localSheetId="11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7">#REF!</definedName>
    <definedName name="\H">#REF!</definedName>
    <definedName name="\I" localSheetId="4">#REF!</definedName>
    <definedName name="\I" localSheetId="5">#REF!</definedName>
    <definedName name="\I" localSheetId="11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7">#REF!</definedName>
    <definedName name="\I">#REF!</definedName>
    <definedName name="\J" localSheetId="4">#REF!</definedName>
    <definedName name="\J" localSheetId="5">#REF!</definedName>
    <definedName name="\J" localSheetId="11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7">#REF!</definedName>
    <definedName name="\J">#REF!</definedName>
    <definedName name="\K" localSheetId="4">#REF!</definedName>
    <definedName name="\K" localSheetId="5">#REF!</definedName>
    <definedName name="\K" localSheetId="11">#REF!</definedName>
    <definedName name="\K" localSheetId="8">#REF!</definedName>
    <definedName name="\K" localSheetId="0">#REF!</definedName>
    <definedName name="\K" localSheetId="1">#REF!</definedName>
    <definedName name="\K">#REF!</definedName>
    <definedName name="\kk" localSheetId="8">[2]Debt!#REF!</definedName>
    <definedName name="\kk">[2]Debt!#REF!</definedName>
    <definedName name="\L" localSheetId="4">#REF!</definedName>
    <definedName name="\L" localSheetId="5">#REF!</definedName>
    <definedName name="\L" localSheetId="11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7">#REF!</definedName>
    <definedName name="\L">#REF!</definedName>
    <definedName name="\M" localSheetId="4">#REF!</definedName>
    <definedName name="\M" localSheetId="5">#REF!</definedName>
    <definedName name="\M" localSheetId="11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7">#REF!</definedName>
    <definedName name="\M">#REF!</definedName>
    <definedName name="\N" localSheetId="4">#REF!</definedName>
    <definedName name="\N" localSheetId="5">#REF!</definedName>
    <definedName name="\N" localSheetId="11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7">#REF!</definedName>
    <definedName name="\N">#REF!</definedName>
    <definedName name="\Ñ" localSheetId="4">#REF!</definedName>
    <definedName name="\Ñ" localSheetId="5">#REF!</definedName>
    <definedName name="\Ñ" localSheetId="11">#REF!</definedName>
    <definedName name="\Ñ" localSheetId="8">#REF!</definedName>
    <definedName name="\Ñ" localSheetId="1">#REF!</definedName>
    <definedName name="\Ñ">#REF!</definedName>
    <definedName name="\O" localSheetId="4">#REF!</definedName>
    <definedName name="\O" localSheetId="5">#REF!</definedName>
    <definedName name="\O" localSheetId="11">#REF!</definedName>
    <definedName name="\O" localSheetId="8">#REF!</definedName>
    <definedName name="\O" localSheetId="0">#REF!</definedName>
    <definedName name="\O" localSheetId="1">#REF!</definedName>
    <definedName name="\O">#REF!</definedName>
    <definedName name="\P" localSheetId="4">#REF!</definedName>
    <definedName name="\P" localSheetId="5">#REF!</definedName>
    <definedName name="\P" localSheetId="11">#REF!</definedName>
    <definedName name="\P" localSheetId="8">#REF!</definedName>
    <definedName name="\P" localSheetId="0">#REF!</definedName>
    <definedName name="\P" localSheetId="1">#REF!</definedName>
    <definedName name="\P">#REF!</definedName>
    <definedName name="\Q" localSheetId="4">#REF!</definedName>
    <definedName name="\Q" localSheetId="5">#REF!</definedName>
    <definedName name="\Q" localSheetId="11">#REF!</definedName>
    <definedName name="\Q" localSheetId="8">#REF!</definedName>
    <definedName name="\Q" localSheetId="0">#REF!</definedName>
    <definedName name="\Q" localSheetId="1">#REF!</definedName>
    <definedName name="\Q">#REF!</definedName>
    <definedName name="\R" localSheetId="4">#REF!</definedName>
    <definedName name="\R" localSheetId="5">#REF!</definedName>
    <definedName name="\R" localSheetId="11">#REF!</definedName>
    <definedName name="\R" localSheetId="8">#REF!</definedName>
    <definedName name="\R" localSheetId="0">#REF!</definedName>
    <definedName name="\R" localSheetId="1">#REF!</definedName>
    <definedName name="\R">#REF!</definedName>
    <definedName name="\S" localSheetId="4">#REF!</definedName>
    <definedName name="\S" localSheetId="5">#REF!</definedName>
    <definedName name="\S" localSheetId="11">#REF!</definedName>
    <definedName name="\S" localSheetId="8">#REF!</definedName>
    <definedName name="\S" localSheetId="0">#REF!</definedName>
    <definedName name="\S" localSheetId="1">#REF!</definedName>
    <definedName name="\S">#REF!</definedName>
    <definedName name="\T" localSheetId="4">#REF!</definedName>
    <definedName name="\T" localSheetId="5">#REF!</definedName>
    <definedName name="\T" localSheetId="11">#REF!</definedName>
    <definedName name="\T" localSheetId="8">#REF!</definedName>
    <definedName name="\T" localSheetId="0">#REF!</definedName>
    <definedName name="\T" localSheetId="1">#REF!</definedName>
    <definedName name="\T">#REF!</definedName>
    <definedName name="\T1" localSheetId="4">#REF!</definedName>
    <definedName name="\T1" localSheetId="5">#REF!</definedName>
    <definedName name="\T1" localSheetId="11">#REF!</definedName>
    <definedName name="\T1" localSheetId="8">#REF!</definedName>
    <definedName name="\T1" localSheetId="1">#REF!</definedName>
    <definedName name="\T1">#REF!</definedName>
    <definedName name="\T2">[3]BOP!#REF!</definedName>
    <definedName name="\tt">[2]Debt!#REF!</definedName>
    <definedName name="\U" localSheetId="4">#REF!</definedName>
    <definedName name="\U" localSheetId="5">#REF!</definedName>
    <definedName name="\U" localSheetId="11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7">#REF!</definedName>
    <definedName name="\U">#REF!</definedName>
    <definedName name="\V" localSheetId="4">#REF!</definedName>
    <definedName name="\V" localSheetId="5">#REF!</definedName>
    <definedName name="\V" localSheetId="11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7">#REF!</definedName>
    <definedName name="\V">#REF!</definedName>
    <definedName name="\W" localSheetId="4">#REF!</definedName>
    <definedName name="\W" localSheetId="5">#REF!</definedName>
    <definedName name="\W" localSheetId="11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7">#REF!</definedName>
    <definedName name="\W">#REF!</definedName>
    <definedName name="\X" localSheetId="4">#REF!</definedName>
    <definedName name="\X" localSheetId="5">#REF!</definedName>
    <definedName name="\X" localSheetId="11">#REF!</definedName>
    <definedName name="\X" localSheetId="8">#REF!</definedName>
    <definedName name="\X" localSheetId="0">#REF!</definedName>
    <definedName name="\X" localSheetId="1">#REF!</definedName>
    <definedName name="\X">#REF!</definedName>
    <definedName name="\Y" localSheetId="4">#REF!</definedName>
    <definedName name="\Y" localSheetId="5">#REF!</definedName>
    <definedName name="\Y" localSheetId="11">#REF!</definedName>
    <definedName name="\Y" localSheetId="8">#REF!</definedName>
    <definedName name="\Y" localSheetId="0">#REF!</definedName>
    <definedName name="\Y" localSheetId="1">#REF!</definedName>
    <definedName name="\Y">#REF!</definedName>
    <definedName name="\Z" localSheetId="4">#REF!</definedName>
    <definedName name="\Z" localSheetId="5">#REF!</definedName>
    <definedName name="\Z" localSheetId="11">#REF!</definedName>
    <definedName name="\Z" localSheetId="8">#REF!</definedName>
    <definedName name="\Z" localSheetId="0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4">[5]!____________asd1</definedName>
    <definedName name="____________asd1" localSheetId="5">[5]!____________asd1</definedName>
    <definedName name="____________asd1" localSheetId="11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4">[5]!____________tnt1</definedName>
    <definedName name="____________tnt1" localSheetId="5">[5]!____________tnt1</definedName>
    <definedName name="____________tnt1" localSheetId="11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4">[5]!__________asd1</definedName>
    <definedName name="__________asd1" localSheetId="5">[5]!__________asd1</definedName>
    <definedName name="__________asd1" localSheetId="11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4">[5]!__________tnt1</definedName>
    <definedName name="__________tnt1" localSheetId="5">[5]!__________tnt1</definedName>
    <definedName name="__________tnt1" localSheetId="11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4">[5]!_________asd1</definedName>
    <definedName name="_________asd1" localSheetId="5">[5]!_________asd1</definedName>
    <definedName name="_________asd1" localSheetId="11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4">[5]!_________tnt1</definedName>
    <definedName name="_________tnt1" localSheetId="5">[5]!_________tnt1</definedName>
    <definedName name="_________tnt1" localSheetId="11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4">[5]!________asd1</definedName>
    <definedName name="________asd1" localSheetId="5">[5]!________asd1</definedName>
    <definedName name="________asd1" localSheetId="11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4">[5]!________tnt1</definedName>
    <definedName name="________tnt1" localSheetId="5">[5]!________tnt1</definedName>
    <definedName name="________tnt1" localSheetId="11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4">[5]!_______asd1</definedName>
    <definedName name="_______asd1" localSheetId="5">[5]!_______asd1</definedName>
    <definedName name="_______asd1" localSheetId="11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4">#REF!</definedName>
    <definedName name="_______FAL4" localSheetId="5">#REF!</definedName>
    <definedName name="_______FAL4" localSheetId="11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7">#REF!</definedName>
    <definedName name="_______FAL4">#REF!</definedName>
    <definedName name="_______FAL6" localSheetId="4">#REF!</definedName>
    <definedName name="_______FAL6" localSheetId="5">#REF!</definedName>
    <definedName name="_______FAL6" localSheetId="11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7">#REF!</definedName>
    <definedName name="_______FAL6">#REF!</definedName>
    <definedName name="_______FAL7" localSheetId="4">#REF!</definedName>
    <definedName name="_______FAL7" localSheetId="5">#REF!</definedName>
    <definedName name="_______FAL7" localSheetId="11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7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4">[5]!_______tnt1</definedName>
    <definedName name="_______tnt1" localSheetId="5">[5]!_______tnt1</definedName>
    <definedName name="_______tnt1" localSheetId="11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4">[5]!______asd1</definedName>
    <definedName name="______asd1" localSheetId="5">[5]!______asd1</definedName>
    <definedName name="______asd1" localSheetId="11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4">#REF!</definedName>
    <definedName name="______AUS1" localSheetId="5">#REF!</definedName>
    <definedName name="______AUS1" localSheetId="11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7">#REF!</definedName>
    <definedName name="______AUS1">#REF!</definedName>
    <definedName name="______DEG1" localSheetId="4">#REF!</definedName>
    <definedName name="______DEG1" localSheetId="5">#REF!</definedName>
    <definedName name="______DEG1" localSheetId="11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7">#REF!</definedName>
    <definedName name="______DEG1">#REF!</definedName>
    <definedName name="______DKR1" localSheetId="4">#REF!</definedName>
    <definedName name="______DKR1" localSheetId="5">#REF!</definedName>
    <definedName name="______DKR1" localSheetId="11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7">#REF!</definedName>
    <definedName name="______DKR1">#REF!</definedName>
    <definedName name="______ECU1" localSheetId="4">#REF!</definedName>
    <definedName name="______ECU1" localSheetId="5">#REF!</definedName>
    <definedName name="______ECU1" localSheetId="11">#REF!</definedName>
    <definedName name="______ECU1" localSheetId="8">#REF!</definedName>
    <definedName name="______ECU1" localSheetId="0">#REF!</definedName>
    <definedName name="______ECU1" localSheetId="1">#REF!</definedName>
    <definedName name="______ECU1">#REF!</definedName>
    <definedName name="______ESC1" localSheetId="4">#REF!</definedName>
    <definedName name="______ESC1" localSheetId="5">#REF!</definedName>
    <definedName name="______ESC1" localSheetId="11">#REF!</definedName>
    <definedName name="______ESC1" localSheetId="8">#REF!</definedName>
    <definedName name="______ESC1" localSheetId="0">#REF!</definedName>
    <definedName name="______ESC1" localSheetId="1">#REF!</definedName>
    <definedName name="______ESC1">#REF!</definedName>
    <definedName name="______FAL2" localSheetId="4">#REF!</definedName>
    <definedName name="______FAL2" localSheetId="5">#REF!</definedName>
    <definedName name="______FAL2" localSheetId="11">#REF!</definedName>
    <definedName name="______FAL2" localSheetId="8">#REF!</definedName>
    <definedName name="______FAL2" localSheetId="0">#REF!</definedName>
    <definedName name="______FAL2" localSheetId="1">#REF!</definedName>
    <definedName name="______FAL2">#REF!</definedName>
    <definedName name="______FAL3" localSheetId="4">#REF!</definedName>
    <definedName name="______FAL3" localSheetId="5">#REF!</definedName>
    <definedName name="______FAL3" localSheetId="11">#REF!</definedName>
    <definedName name="______FAL3" localSheetId="8">#REF!</definedName>
    <definedName name="______FAL3" localSheetId="0">#REF!</definedName>
    <definedName name="______FAL3" localSheetId="1">#REF!</definedName>
    <definedName name="______FAL3">#REF!</definedName>
    <definedName name="______FAL4" localSheetId="4">#REF!</definedName>
    <definedName name="______FAL4" localSheetId="5">#REF!</definedName>
    <definedName name="______FAL4" localSheetId="11">#REF!</definedName>
    <definedName name="______FAL4" localSheetId="8">#REF!</definedName>
    <definedName name="______FAL4" localSheetId="0">#REF!</definedName>
    <definedName name="______FAL4" localSheetId="1">#REF!</definedName>
    <definedName name="______FAL4">#REF!</definedName>
    <definedName name="______FAL5" localSheetId="4">#REF!</definedName>
    <definedName name="______FAL5" localSheetId="5">#REF!</definedName>
    <definedName name="______FAL5" localSheetId="11">#REF!</definedName>
    <definedName name="______FAL5" localSheetId="8">#REF!</definedName>
    <definedName name="______FAL5" localSheetId="0">#REF!</definedName>
    <definedName name="______FAL5" localSheetId="1">#REF!</definedName>
    <definedName name="______FAL5">#REF!</definedName>
    <definedName name="______FAL6" localSheetId="4">#REF!</definedName>
    <definedName name="______FAL6" localSheetId="5">#REF!</definedName>
    <definedName name="______FAL6" localSheetId="11">#REF!</definedName>
    <definedName name="______FAL6" localSheetId="8">#REF!</definedName>
    <definedName name="______FAL6" localSheetId="0">#REF!</definedName>
    <definedName name="______FAL6" localSheetId="1">#REF!</definedName>
    <definedName name="______FAL6">#REF!</definedName>
    <definedName name="______FAL7" localSheetId="4">#REF!</definedName>
    <definedName name="______FAL7" localSheetId="5">#REF!</definedName>
    <definedName name="______FAL7" localSheetId="11">#REF!</definedName>
    <definedName name="______FAL7" localSheetId="8">#REF!</definedName>
    <definedName name="______FAL7" localSheetId="0">#REF!</definedName>
    <definedName name="______FAL7" localSheetId="1">#REF!</definedName>
    <definedName name="______FAL7">#REF!</definedName>
    <definedName name="______FMK1" localSheetId="4">#REF!</definedName>
    <definedName name="______FMK1" localSheetId="5">#REF!</definedName>
    <definedName name="______FMK1" localSheetId="11">#REF!</definedName>
    <definedName name="______FMK1" localSheetId="8">#REF!</definedName>
    <definedName name="______FMK1" localSheetId="0">#REF!</definedName>
    <definedName name="______FMK1" localSheetId="1">#REF!</definedName>
    <definedName name="______FMK1">#REF!</definedName>
    <definedName name="______IKR1" localSheetId="4">#REF!</definedName>
    <definedName name="______IKR1" localSheetId="5">#REF!</definedName>
    <definedName name="______IKR1" localSheetId="11">#REF!</definedName>
    <definedName name="______IKR1" localSheetId="8">#REF!</definedName>
    <definedName name="______IKR1" localSheetId="0">#REF!</definedName>
    <definedName name="______IKR1" localSheetId="1">#REF!</definedName>
    <definedName name="______IKR1">#REF!</definedName>
    <definedName name="______IRP1" localSheetId="4">#REF!</definedName>
    <definedName name="______IRP1" localSheetId="5">#REF!</definedName>
    <definedName name="______IRP1" localSheetId="11">#REF!</definedName>
    <definedName name="______IRP1" localSheetId="8">#REF!</definedName>
    <definedName name="______IRP1" localSheetId="0">#REF!</definedName>
    <definedName name="______IRP1" localSheetId="1">#REF!</definedName>
    <definedName name="______IRP1">#REF!</definedName>
    <definedName name="______LIT1" localSheetId="4">#REF!</definedName>
    <definedName name="______LIT1" localSheetId="5">#REF!</definedName>
    <definedName name="______LIT1" localSheetId="11">#REF!</definedName>
    <definedName name="______LIT1" localSheetId="8">#REF!</definedName>
    <definedName name="______LIT1" localSheetId="0">#REF!</definedName>
    <definedName name="______LIT1" localSheetId="1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4">#REF!</definedName>
    <definedName name="______MEX1" localSheetId="5">#REF!</definedName>
    <definedName name="______MEX1" localSheetId="11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7">#REF!</definedName>
    <definedName name="______MEX1">#REF!</definedName>
    <definedName name="______PTA1" localSheetId="4">#REF!</definedName>
    <definedName name="______PTA1" localSheetId="5">#REF!</definedName>
    <definedName name="______PTA1" localSheetId="11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7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4">#REF!</definedName>
    <definedName name="______SAR1" localSheetId="5">#REF!</definedName>
    <definedName name="______SAR1" localSheetId="11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7">#REF!</definedName>
    <definedName name="______SAR1">#REF!</definedName>
    <definedName name="______SRT11" localSheetId="2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7" hidden="1">{"Minpmon",#N/A,FALSE,"Monthinput"}</definedName>
    <definedName name="______SRT11" localSheetId="10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4">[5]!______tnt1</definedName>
    <definedName name="______tnt1" localSheetId="5">[5]!______tnt1</definedName>
    <definedName name="______tnt1" localSheetId="11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4">#REF!</definedName>
    <definedName name="_____AUS1" localSheetId="5">#REF!</definedName>
    <definedName name="_____AUS1" localSheetId="11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7">#REF!</definedName>
    <definedName name="_____AUS1">#REF!</definedName>
    <definedName name="_____DEG1" localSheetId="4">#REF!</definedName>
    <definedName name="_____DEG1" localSheetId="5">#REF!</definedName>
    <definedName name="_____DEG1" localSheetId="11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7">#REF!</definedName>
    <definedName name="_____DEG1">#REF!</definedName>
    <definedName name="_____DKR1" localSheetId="4">#REF!</definedName>
    <definedName name="_____DKR1" localSheetId="5">#REF!</definedName>
    <definedName name="_____DKR1" localSheetId="11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7">#REF!</definedName>
    <definedName name="_____DKR1">#REF!</definedName>
    <definedName name="_____ECU1" localSheetId="4">#REF!</definedName>
    <definedName name="_____ECU1" localSheetId="5">#REF!</definedName>
    <definedName name="_____ECU1" localSheetId="11">#REF!</definedName>
    <definedName name="_____ECU1" localSheetId="8">#REF!</definedName>
    <definedName name="_____ECU1" localSheetId="0">#REF!</definedName>
    <definedName name="_____ECU1" localSheetId="1">#REF!</definedName>
    <definedName name="_____ECU1">#REF!</definedName>
    <definedName name="_____ESC1" localSheetId="4">#REF!</definedName>
    <definedName name="_____ESC1" localSheetId="5">#REF!</definedName>
    <definedName name="_____ESC1" localSheetId="11">#REF!</definedName>
    <definedName name="_____ESC1" localSheetId="8">#REF!</definedName>
    <definedName name="_____ESC1" localSheetId="0">#REF!</definedName>
    <definedName name="_____ESC1" localSheetId="1">#REF!</definedName>
    <definedName name="_____ESC1">#REF!</definedName>
    <definedName name="_____FAL2" localSheetId="4">#REF!</definedName>
    <definedName name="_____FAL2" localSheetId="5">#REF!</definedName>
    <definedName name="_____FAL2" localSheetId="11">#REF!</definedName>
    <definedName name="_____FAL2" localSheetId="8">#REF!</definedName>
    <definedName name="_____FAL2" localSheetId="0">#REF!</definedName>
    <definedName name="_____FAL2" localSheetId="1">#REF!</definedName>
    <definedName name="_____FAL2">#REF!</definedName>
    <definedName name="_____FAL3" localSheetId="4">#REF!</definedName>
    <definedName name="_____FAL3" localSheetId="5">#REF!</definedName>
    <definedName name="_____FAL3" localSheetId="11">#REF!</definedName>
    <definedName name="_____FAL3" localSheetId="8">#REF!</definedName>
    <definedName name="_____FAL3" localSheetId="0">#REF!</definedName>
    <definedName name="_____FAL3" localSheetId="1">#REF!</definedName>
    <definedName name="_____FAL3">#REF!</definedName>
    <definedName name="_____FAL4" localSheetId="4">#REF!</definedName>
    <definedName name="_____FAL4" localSheetId="5">#REF!</definedName>
    <definedName name="_____FAL4" localSheetId="11">#REF!</definedName>
    <definedName name="_____FAL4" localSheetId="8">#REF!</definedName>
    <definedName name="_____FAL4" localSheetId="0">#REF!</definedName>
    <definedName name="_____FAL4" localSheetId="1">#REF!</definedName>
    <definedName name="_____FAL4">#REF!</definedName>
    <definedName name="_____FAL5" localSheetId="4">#REF!</definedName>
    <definedName name="_____FAL5" localSheetId="5">#REF!</definedName>
    <definedName name="_____FAL5" localSheetId="11">#REF!</definedName>
    <definedName name="_____FAL5" localSheetId="8">#REF!</definedName>
    <definedName name="_____FAL5" localSheetId="0">#REF!</definedName>
    <definedName name="_____FAL5" localSheetId="1">#REF!</definedName>
    <definedName name="_____FAL5">#REF!</definedName>
    <definedName name="_____FAL6" localSheetId="4">#REF!</definedName>
    <definedName name="_____FAL6" localSheetId="5">#REF!</definedName>
    <definedName name="_____FAL6" localSheetId="11">#REF!</definedName>
    <definedName name="_____FAL6" localSheetId="8">#REF!</definedName>
    <definedName name="_____FAL6" localSheetId="0">#REF!</definedName>
    <definedName name="_____FAL6" localSheetId="1">#REF!</definedName>
    <definedName name="_____FAL6">#REF!</definedName>
    <definedName name="_____FAL7" localSheetId="4">#REF!</definedName>
    <definedName name="_____FAL7" localSheetId="5">#REF!</definedName>
    <definedName name="_____FAL7" localSheetId="11">#REF!</definedName>
    <definedName name="_____FAL7" localSheetId="8">#REF!</definedName>
    <definedName name="_____FAL7" localSheetId="0">#REF!</definedName>
    <definedName name="_____FAL7" localSheetId="1">#REF!</definedName>
    <definedName name="_____FAL7">#REF!</definedName>
    <definedName name="_____FMK1" localSheetId="4">#REF!</definedName>
    <definedName name="_____FMK1" localSheetId="5">#REF!</definedName>
    <definedName name="_____FMK1" localSheetId="11">#REF!</definedName>
    <definedName name="_____FMK1" localSheetId="8">#REF!</definedName>
    <definedName name="_____FMK1" localSheetId="0">#REF!</definedName>
    <definedName name="_____FMK1" localSheetId="1">#REF!</definedName>
    <definedName name="_____FMK1">#REF!</definedName>
    <definedName name="_____IKR1" localSheetId="4">#REF!</definedName>
    <definedName name="_____IKR1" localSheetId="5">#REF!</definedName>
    <definedName name="_____IKR1" localSheetId="11">#REF!</definedName>
    <definedName name="_____IKR1" localSheetId="8">#REF!</definedName>
    <definedName name="_____IKR1" localSheetId="0">#REF!</definedName>
    <definedName name="_____IKR1" localSheetId="1">#REF!</definedName>
    <definedName name="_____IKR1">#REF!</definedName>
    <definedName name="_____IRP1" localSheetId="4">#REF!</definedName>
    <definedName name="_____IRP1" localSheetId="5">#REF!</definedName>
    <definedName name="_____IRP1" localSheetId="11">#REF!</definedName>
    <definedName name="_____IRP1" localSheetId="8">#REF!</definedName>
    <definedName name="_____IRP1" localSheetId="0">#REF!</definedName>
    <definedName name="_____IRP1" localSheetId="1">#REF!</definedName>
    <definedName name="_____IRP1">#REF!</definedName>
    <definedName name="_____LIT1" localSheetId="4">#REF!</definedName>
    <definedName name="_____LIT1" localSheetId="5">#REF!</definedName>
    <definedName name="_____LIT1" localSheetId="11">#REF!</definedName>
    <definedName name="_____LIT1" localSheetId="8">#REF!</definedName>
    <definedName name="_____LIT1" localSheetId="0">#REF!</definedName>
    <definedName name="_____LIT1" localSheetId="1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4">#REF!</definedName>
    <definedName name="_____MEX1" localSheetId="5">#REF!</definedName>
    <definedName name="_____MEX1" localSheetId="11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7">#REF!</definedName>
    <definedName name="_____MEX1">#REF!</definedName>
    <definedName name="_____PTA1" localSheetId="4">#REF!</definedName>
    <definedName name="_____PTA1" localSheetId="5">#REF!</definedName>
    <definedName name="_____PTA1" localSheetId="11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7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4">#REF!</definedName>
    <definedName name="_____SAR1" localSheetId="5">#REF!</definedName>
    <definedName name="_____SAR1" localSheetId="11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7">#REF!</definedName>
    <definedName name="_____SAR1">#REF!</definedName>
    <definedName name="_____SRT11" localSheetId="2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7" hidden="1">{"Minpmon",#N/A,FALSE,"Monthinput"}</definedName>
    <definedName name="_____SRT11" localSheetId="10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7">[7]GROWTH!#REF!</definedName>
    <definedName name="_____TOT58">[7]GROWTH!#REF!</definedName>
    <definedName name="____asd1">#N/A</definedName>
    <definedName name="____AUS1" localSheetId="4">#REF!</definedName>
    <definedName name="____AUS1" localSheetId="5">#REF!</definedName>
    <definedName name="____AUS1" localSheetId="11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7">#REF!</definedName>
    <definedName name="____AUS1">#REF!</definedName>
    <definedName name="____DEG1" localSheetId="4">#REF!</definedName>
    <definedName name="____DEG1" localSheetId="5">#REF!</definedName>
    <definedName name="____DEG1" localSheetId="11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7">#REF!</definedName>
    <definedName name="____DEG1">#REF!</definedName>
    <definedName name="____DKR1" localSheetId="4">#REF!</definedName>
    <definedName name="____DKR1" localSheetId="5">#REF!</definedName>
    <definedName name="____DKR1" localSheetId="11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7">#REF!</definedName>
    <definedName name="____DKR1">#REF!</definedName>
    <definedName name="____ECU1" localSheetId="4">#REF!</definedName>
    <definedName name="____ECU1" localSheetId="5">#REF!</definedName>
    <definedName name="____ECU1" localSheetId="11">#REF!</definedName>
    <definedName name="____ECU1" localSheetId="8">#REF!</definedName>
    <definedName name="____ECU1" localSheetId="0">#REF!</definedName>
    <definedName name="____ECU1" localSheetId="1">#REF!</definedName>
    <definedName name="____ECU1">#REF!</definedName>
    <definedName name="____ESC1" localSheetId="4">#REF!</definedName>
    <definedName name="____ESC1" localSheetId="5">#REF!</definedName>
    <definedName name="____ESC1" localSheetId="11">#REF!</definedName>
    <definedName name="____ESC1" localSheetId="8">#REF!</definedName>
    <definedName name="____ESC1" localSheetId="0">#REF!</definedName>
    <definedName name="____ESC1" localSheetId="1">#REF!</definedName>
    <definedName name="____ESC1">#REF!</definedName>
    <definedName name="____FAL2" localSheetId="4">#REF!</definedName>
    <definedName name="____FAL2" localSheetId="5">#REF!</definedName>
    <definedName name="____FAL2" localSheetId="11">#REF!</definedName>
    <definedName name="____FAL2" localSheetId="8">#REF!</definedName>
    <definedName name="____FAL2" localSheetId="0">#REF!</definedName>
    <definedName name="____FAL2" localSheetId="1">#REF!</definedName>
    <definedName name="____FAL2">#REF!</definedName>
    <definedName name="____FAL3" localSheetId="4">#REF!</definedName>
    <definedName name="____FAL3" localSheetId="5">#REF!</definedName>
    <definedName name="____FAL3" localSheetId="11">#REF!</definedName>
    <definedName name="____FAL3" localSheetId="8">#REF!</definedName>
    <definedName name="____FAL3" localSheetId="0">#REF!</definedName>
    <definedName name="____FAL3" localSheetId="1">#REF!</definedName>
    <definedName name="____FAL3">#REF!</definedName>
    <definedName name="____FAL4" localSheetId="4">#REF!</definedName>
    <definedName name="____FAL4" localSheetId="5">#REF!</definedName>
    <definedName name="____FAL4" localSheetId="11">#REF!</definedName>
    <definedName name="____FAL4" localSheetId="8">#REF!</definedName>
    <definedName name="____FAL4" localSheetId="0">#REF!</definedName>
    <definedName name="____FAL4" localSheetId="1">#REF!</definedName>
    <definedName name="____FAL4">#REF!</definedName>
    <definedName name="____FAL5" localSheetId="4">#REF!</definedName>
    <definedName name="____FAL5" localSheetId="5">#REF!</definedName>
    <definedName name="____FAL5" localSheetId="11">#REF!</definedName>
    <definedName name="____FAL5" localSheetId="8">#REF!</definedName>
    <definedName name="____FAL5" localSheetId="0">#REF!</definedName>
    <definedName name="____FAL5" localSheetId="1">#REF!</definedName>
    <definedName name="____FAL5">#REF!</definedName>
    <definedName name="____FAL6" localSheetId="4">#REF!</definedName>
    <definedName name="____FAL6" localSheetId="5">#REF!</definedName>
    <definedName name="____FAL6" localSheetId="11">#REF!</definedName>
    <definedName name="____FAL6" localSheetId="8">#REF!</definedName>
    <definedName name="____FAL6" localSheetId="0">#REF!</definedName>
    <definedName name="____FAL6" localSheetId="1">#REF!</definedName>
    <definedName name="____FAL6">#REF!</definedName>
    <definedName name="____FAL7" localSheetId="4">#REF!</definedName>
    <definedName name="____FAL7" localSheetId="5">#REF!</definedName>
    <definedName name="____FAL7" localSheetId="11">#REF!</definedName>
    <definedName name="____FAL7" localSheetId="8">#REF!</definedName>
    <definedName name="____FAL7" localSheetId="0">#REF!</definedName>
    <definedName name="____FAL7" localSheetId="1">#REF!</definedName>
    <definedName name="____FAL7">#REF!</definedName>
    <definedName name="____FMK1" localSheetId="4">#REF!</definedName>
    <definedName name="____FMK1" localSheetId="5">#REF!</definedName>
    <definedName name="____FMK1" localSheetId="11">#REF!</definedName>
    <definedName name="____FMK1" localSheetId="8">#REF!</definedName>
    <definedName name="____FMK1" localSheetId="0">#REF!</definedName>
    <definedName name="____FMK1" localSheetId="1">#REF!</definedName>
    <definedName name="____FMK1">#REF!</definedName>
    <definedName name="____IKR1" localSheetId="4">#REF!</definedName>
    <definedName name="____IKR1" localSheetId="5">#REF!</definedName>
    <definedName name="____IKR1" localSheetId="11">#REF!</definedName>
    <definedName name="____IKR1" localSheetId="8">#REF!</definedName>
    <definedName name="____IKR1" localSheetId="0">#REF!</definedName>
    <definedName name="____IKR1" localSheetId="1">#REF!</definedName>
    <definedName name="____IKR1">#REF!</definedName>
    <definedName name="____IRP1" localSheetId="4">#REF!</definedName>
    <definedName name="____IRP1" localSheetId="5">#REF!</definedName>
    <definedName name="____IRP1" localSheetId="11">#REF!</definedName>
    <definedName name="____IRP1" localSheetId="8">#REF!</definedName>
    <definedName name="____IRP1" localSheetId="0">#REF!</definedName>
    <definedName name="____IRP1" localSheetId="1">#REF!</definedName>
    <definedName name="____IRP1">#REF!</definedName>
    <definedName name="____LIT1" localSheetId="4">#REF!</definedName>
    <definedName name="____LIT1" localSheetId="5">#REF!</definedName>
    <definedName name="____LIT1" localSheetId="11">#REF!</definedName>
    <definedName name="____LIT1" localSheetId="8">#REF!</definedName>
    <definedName name="____LIT1" localSheetId="0">#REF!</definedName>
    <definedName name="____LIT1" localSheetId="1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4">#REF!</definedName>
    <definedName name="____MEX1" localSheetId="5">#REF!</definedName>
    <definedName name="____MEX1" localSheetId="11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7">#REF!</definedName>
    <definedName name="____MEX1">#REF!</definedName>
    <definedName name="____PTA1" localSheetId="4">#REF!</definedName>
    <definedName name="____PTA1" localSheetId="5">#REF!</definedName>
    <definedName name="____PTA1" localSheetId="11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7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4">#REF!</definedName>
    <definedName name="____SAR1" localSheetId="5">#REF!</definedName>
    <definedName name="____SAR1" localSheetId="11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7">#REF!</definedName>
    <definedName name="____SAR1">#REF!</definedName>
    <definedName name="____SRT11" localSheetId="2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7" hidden="1">{"Minpmon",#N/A,FALSE,"Monthinput"}</definedName>
    <definedName name="____SRT11" localSheetId="10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7">[7]GROWTH!#REF!</definedName>
    <definedName name="____TOT58">[7]GROWTH!#REF!</definedName>
    <definedName name="___asd1">#N/A</definedName>
    <definedName name="___AUS1" localSheetId="4">#REF!</definedName>
    <definedName name="___AUS1" localSheetId="5">#REF!</definedName>
    <definedName name="___AUS1" localSheetId="11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7">#REF!</definedName>
    <definedName name="___AUS1">#REF!</definedName>
    <definedName name="___DEG1" localSheetId="4">#REF!</definedName>
    <definedName name="___DEG1" localSheetId="5">#REF!</definedName>
    <definedName name="___DEG1" localSheetId="11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7">#REF!</definedName>
    <definedName name="___DEG1">#REF!</definedName>
    <definedName name="___DKR1" localSheetId="4">#REF!</definedName>
    <definedName name="___DKR1" localSheetId="5">#REF!</definedName>
    <definedName name="___DKR1" localSheetId="11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7">#REF!</definedName>
    <definedName name="___DKR1">#REF!</definedName>
    <definedName name="___ECU1" localSheetId="4">#REF!</definedName>
    <definedName name="___ECU1" localSheetId="5">#REF!</definedName>
    <definedName name="___ECU1" localSheetId="11">#REF!</definedName>
    <definedName name="___ECU1" localSheetId="8">#REF!</definedName>
    <definedName name="___ECU1" localSheetId="0">#REF!</definedName>
    <definedName name="___ECU1" localSheetId="1">#REF!</definedName>
    <definedName name="___ECU1">#REF!</definedName>
    <definedName name="___ESC1" localSheetId="4">#REF!</definedName>
    <definedName name="___ESC1" localSheetId="5">#REF!</definedName>
    <definedName name="___ESC1" localSheetId="11">#REF!</definedName>
    <definedName name="___ESC1" localSheetId="8">#REF!</definedName>
    <definedName name="___ESC1" localSheetId="0">#REF!</definedName>
    <definedName name="___ESC1" localSheetId="1">#REF!</definedName>
    <definedName name="___ESC1">#REF!</definedName>
    <definedName name="___F" hidden="1">'[8]Fax a enviar'!#REF!</definedName>
    <definedName name="___FAL2" localSheetId="4">#REF!</definedName>
    <definedName name="___FAL2" localSheetId="5">#REF!</definedName>
    <definedName name="___FAL2" localSheetId="11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7">#REF!</definedName>
    <definedName name="___FAL2">#REF!</definedName>
    <definedName name="___FAL3" localSheetId="4">#REF!</definedName>
    <definedName name="___FAL3" localSheetId="5">#REF!</definedName>
    <definedName name="___FAL3" localSheetId="11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7">#REF!</definedName>
    <definedName name="___FAL3">#REF!</definedName>
    <definedName name="___FAL4" localSheetId="4">#REF!</definedName>
    <definedName name="___FAL4" localSheetId="5">#REF!</definedName>
    <definedName name="___FAL4" localSheetId="11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7">#REF!</definedName>
    <definedName name="___FAL4">#REF!</definedName>
    <definedName name="___FAL5" localSheetId="4">#REF!</definedName>
    <definedName name="___FAL5" localSheetId="5">#REF!</definedName>
    <definedName name="___FAL5" localSheetId="11">#REF!</definedName>
    <definedName name="___FAL5" localSheetId="8">#REF!</definedName>
    <definedName name="___FAL5" localSheetId="0">#REF!</definedName>
    <definedName name="___FAL5" localSheetId="1">#REF!</definedName>
    <definedName name="___FAL5">#REF!</definedName>
    <definedName name="___FAL6" localSheetId="4">#REF!</definedName>
    <definedName name="___FAL6" localSheetId="5">#REF!</definedName>
    <definedName name="___FAL6" localSheetId="11">#REF!</definedName>
    <definedName name="___FAL6" localSheetId="8">#REF!</definedName>
    <definedName name="___FAL6" localSheetId="0">#REF!</definedName>
    <definedName name="___FAL6" localSheetId="1">#REF!</definedName>
    <definedName name="___FAL6">#REF!</definedName>
    <definedName name="___FAL7" localSheetId="4">#REF!</definedName>
    <definedName name="___FAL7" localSheetId="5">#REF!</definedName>
    <definedName name="___FAL7" localSheetId="11">#REF!</definedName>
    <definedName name="___FAL7" localSheetId="8">#REF!</definedName>
    <definedName name="___FAL7" localSheetId="0">#REF!</definedName>
    <definedName name="___FAL7" localSheetId="1">#REF!</definedName>
    <definedName name="___FAL7">#REF!</definedName>
    <definedName name="___FMK1" localSheetId="4">#REF!</definedName>
    <definedName name="___FMK1" localSheetId="5">#REF!</definedName>
    <definedName name="___FMK1" localSheetId="11">#REF!</definedName>
    <definedName name="___FMK1" localSheetId="8">#REF!</definedName>
    <definedName name="___FMK1" localSheetId="0">#REF!</definedName>
    <definedName name="___FMK1" localSheetId="1">#REF!</definedName>
    <definedName name="___FMK1">#REF!</definedName>
    <definedName name="___IKR1" localSheetId="4">#REF!</definedName>
    <definedName name="___IKR1" localSheetId="5">#REF!</definedName>
    <definedName name="___IKR1" localSheetId="11">#REF!</definedName>
    <definedName name="___IKR1" localSheetId="8">#REF!</definedName>
    <definedName name="___IKR1" localSheetId="0">#REF!</definedName>
    <definedName name="___IKR1" localSheetId="1">#REF!</definedName>
    <definedName name="___IKR1">#REF!</definedName>
    <definedName name="___IRP1" localSheetId="4">#REF!</definedName>
    <definedName name="___IRP1" localSheetId="5">#REF!</definedName>
    <definedName name="___IRP1" localSheetId="11">#REF!</definedName>
    <definedName name="___IRP1" localSheetId="8">#REF!</definedName>
    <definedName name="___IRP1" localSheetId="0">#REF!</definedName>
    <definedName name="___IRP1" localSheetId="1">#REF!</definedName>
    <definedName name="___IRP1">#REF!</definedName>
    <definedName name="___LIT1" localSheetId="4">#REF!</definedName>
    <definedName name="___LIT1" localSheetId="5">#REF!</definedName>
    <definedName name="___LIT1" localSheetId="11">#REF!</definedName>
    <definedName name="___LIT1" localSheetId="8">#REF!</definedName>
    <definedName name="___LIT1" localSheetId="0">#REF!</definedName>
    <definedName name="___LIT1" localSheetId="1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4">#REF!</definedName>
    <definedName name="___MEX1" localSheetId="5">#REF!</definedName>
    <definedName name="___MEX1" localSheetId="11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7">#REF!</definedName>
    <definedName name="___MEX1">#REF!</definedName>
    <definedName name="___PTA1" localSheetId="4">#REF!</definedName>
    <definedName name="___PTA1" localSheetId="5">#REF!</definedName>
    <definedName name="___PTA1" localSheetId="11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7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4">#REF!</definedName>
    <definedName name="___SAR1" localSheetId="5">#REF!</definedName>
    <definedName name="___SAR1" localSheetId="11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7">#REF!</definedName>
    <definedName name="___SAR1">#REF!</definedName>
    <definedName name="___SRT11" localSheetId="2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7" hidden="1">{"Minpmon",#N/A,FALSE,"Monthinput"}</definedName>
    <definedName name="___SRT11" localSheetId="10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7">[7]GROWTH!#REF!</definedName>
    <definedName name="___TOT58">[7]GROWTH!#REF!</definedName>
    <definedName name="__10FA_L" localSheetId="4">#REF!</definedName>
    <definedName name="__10FA_L" localSheetId="5">#REF!</definedName>
    <definedName name="__10FA_L" localSheetId="11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7">#REF!</definedName>
    <definedName name="__10FA_L">#REF!</definedName>
    <definedName name="__11GAZ_LIABS" localSheetId="4">#REF!</definedName>
    <definedName name="__11GAZ_LIABS" localSheetId="5">#REF!</definedName>
    <definedName name="__11GAZ_LIABS" localSheetId="11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7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7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7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4" hidden="1">#REF!</definedName>
    <definedName name="__123Graph_ADEBT" localSheetId="5" hidden="1">#REF!</definedName>
    <definedName name="__123Graph_ADEBT" localSheetId="11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7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7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4" hidden="1">#REF!</definedName>
    <definedName name="__123Graph_BChart1" localSheetId="5" hidden="1">#REF!</definedName>
    <definedName name="__123Graph_BChart1" localSheetId="11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7" hidden="1">#REF!</definedName>
    <definedName name="__123Graph_BChart1" hidden="1">#REF!</definedName>
    <definedName name="__123Graph_BChart2" localSheetId="4" hidden="1">#REF!</definedName>
    <definedName name="__123Graph_BChart2" localSheetId="5" hidden="1">#REF!</definedName>
    <definedName name="__123Graph_BChart2" localSheetId="11" hidden="1">#REF!</definedName>
    <definedName name="__123Graph_BChart2" localSheetId="8" hidden="1">#REF!</definedName>
    <definedName name="__123Graph_BChart2" localSheetId="1" hidden="1">#REF!</definedName>
    <definedName name="__123Graph_BChart2" localSheetId="3" hidden="1">#REF!</definedName>
    <definedName name="__123Graph_BChart2" localSheetId="7" hidden="1">#REF!</definedName>
    <definedName name="__123Graph_BChart2" hidden="1">#REF!</definedName>
    <definedName name="__123Graph_BChart3" localSheetId="4" hidden="1">#REF!</definedName>
    <definedName name="__123Graph_BChart3" localSheetId="5" hidden="1">#REF!</definedName>
    <definedName name="__123Graph_BChart3" localSheetId="11" hidden="1">#REF!</definedName>
    <definedName name="__123Graph_BChart3" localSheetId="8" hidden="1">#REF!</definedName>
    <definedName name="__123Graph_BChart3" localSheetId="1" hidden="1">#REF!</definedName>
    <definedName name="__123Graph_BChart3" localSheetId="3" hidden="1">#REF!</definedName>
    <definedName name="__123Graph_BChart3" localSheetId="7" hidden="1">#REF!</definedName>
    <definedName name="__123Graph_BChart3" hidden="1">#REF!</definedName>
    <definedName name="__123Graph_BChart4" localSheetId="4" hidden="1">#REF!</definedName>
    <definedName name="__123Graph_BChart4" localSheetId="5" hidden="1">#REF!</definedName>
    <definedName name="__123Graph_BChart4" localSheetId="11" hidden="1">#REF!</definedName>
    <definedName name="__123Graph_BChart4" localSheetId="8" hidden="1">#REF!</definedName>
    <definedName name="__123Graph_BChart4" localSheetId="1" hidden="1">#REF!</definedName>
    <definedName name="__123Graph_BChart4" hidden="1">#REF!</definedName>
    <definedName name="__123Graph_BChart5" localSheetId="4" hidden="1">#REF!</definedName>
    <definedName name="__123Graph_BChart5" localSheetId="5" hidden="1">#REF!</definedName>
    <definedName name="__123Graph_BChart5" localSheetId="11" hidden="1">#REF!</definedName>
    <definedName name="__123Graph_BChart5" localSheetId="8" hidden="1">#REF!</definedName>
    <definedName name="__123Graph_BChart5" localSheetId="1" hidden="1">#REF!</definedName>
    <definedName name="__123Graph_BChart5" hidden="1">#REF!</definedName>
    <definedName name="__123Graph_BChart6" localSheetId="4" hidden="1">#REF!</definedName>
    <definedName name="__123Graph_BChart6" localSheetId="5" hidden="1">#REF!</definedName>
    <definedName name="__123Graph_BChart6" localSheetId="11" hidden="1">#REF!</definedName>
    <definedName name="__123Graph_BChart6" localSheetId="8" hidden="1">#REF!</definedName>
    <definedName name="__123Graph_BChart6" localSheetId="1" hidden="1">#REF!</definedName>
    <definedName name="__123Graph_BChart6" hidden="1">#REF!</definedName>
    <definedName name="__123Graph_BChart7" localSheetId="4" hidden="1">#REF!</definedName>
    <definedName name="__123Graph_BChart7" localSheetId="5" hidden="1">#REF!</definedName>
    <definedName name="__123Graph_BChart7" localSheetId="11" hidden="1">#REF!</definedName>
    <definedName name="__123Graph_BChart7" localSheetId="8" hidden="1">#REF!</definedName>
    <definedName name="__123Graph_BChart7" localSheetId="1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4" hidden="1">#REF!</definedName>
    <definedName name="__123Graph_BDEBT" localSheetId="5" hidden="1">#REF!</definedName>
    <definedName name="__123Graph_BDEBT" localSheetId="11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7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7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7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7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7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7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7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7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7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7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7" hidden="1">[11]TAB25b!#REF!</definedName>
    <definedName name="__123Graph_XSPREAD" hidden="1">[11]TAB25b!#REF!</definedName>
    <definedName name="__12INT_RESERVES" localSheetId="4">#REF!</definedName>
    <definedName name="__12INT_RESERVES" localSheetId="5">#REF!</definedName>
    <definedName name="__12INT_RESERVES" localSheetId="11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7">#REF!</definedName>
    <definedName name="__12INT_RESERVES">#REF!</definedName>
    <definedName name="__1r" localSheetId="4">#REF!</definedName>
    <definedName name="__1r" localSheetId="5">#REF!</definedName>
    <definedName name="__1r" localSheetId="11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7">#REF!</definedName>
    <definedName name="__1r">#REF!</definedName>
    <definedName name="__2Macros_Import_.qbop" localSheetId="5">[17]!'[Macros Import].qbop'</definedName>
    <definedName name="__2Macros_Import_.qbop" localSheetId="0">#REF!</definedName>
    <definedName name="__2Macros_Import_.qbop" localSheetId="1">#REF!</definedName>
    <definedName name="__2Macros_Import_.qbop" localSheetId="10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7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7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7" hidden="1">[12]WB!#REF!</definedName>
    <definedName name="__5__123Graph_BIBA_IBRD" hidden="1">[12]WB!#REF!</definedName>
    <definedName name="__6B.2_B.3" localSheetId="4">#REF!</definedName>
    <definedName name="__6B.2_B.3" localSheetId="5">#REF!</definedName>
    <definedName name="__6B.2_B.3" localSheetId="11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7">#REF!</definedName>
    <definedName name="__6B.2_B.3">#REF!</definedName>
    <definedName name="__7B.4___5" localSheetId="4">#REF!</definedName>
    <definedName name="__7B.4___5" localSheetId="5">#REF!</definedName>
    <definedName name="__7B.4___5" localSheetId="11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7">#REF!</definedName>
    <definedName name="__7B.4___5">#REF!</definedName>
    <definedName name="__8CONSOL_B2" localSheetId="4">#REF!</definedName>
    <definedName name="__8CONSOL_B2" localSheetId="5">#REF!</definedName>
    <definedName name="__8CONSOL_B2" localSheetId="11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7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7">'[18]A 11'!#REF!</definedName>
    <definedName name="__9CONSOL_DEPOSITS">'[18]A 11'!#REF!</definedName>
    <definedName name="__asd1" localSheetId="4">[5]!__asd1</definedName>
    <definedName name="__asd1" localSheetId="5">[5]!__asd1</definedName>
    <definedName name="__asd1" localSheetId="11">[5]!__asd1</definedName>
    <definedName name="__asd1" localSheetId="0">[5]!__asd1</definedName>
    <definedName name="__asd1" localSheetId="1">[5]!__asd1</definedName>
    <definedName name="__asd1">[5]!__asd1</definedName>
    <definedName name="__AUS1" localSheetId="4">#REF!</definedName>
    <definedName name="__AUS1" localSheetId="5">#REF!</definedName>
    <definedName name="__AUS1" localSheetId="11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7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7">[19]BoP!#REF!</definedName>
    <definedName name="__BOP2">[19]BoP!#REF!</definedName>
    <definedName name="__DEG1" localSheetId="4">#REF!</definedName>
    <definedName name="__DEG1" localSheetId="5">#REF!</definedName>
    <definedName name="__DEG1" localSheetId="11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7">#REF!</definedName>
    <definedName name="__DEG1">#REF!</definedName>
    <definedName name="__DKR1" localSheetId="4">#REF!</definedName>
    <definedName name="__DKR1" localSheetId="5">#REF!</definedName>
    <definedName name="__DKR1" localSheetId="11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7">#REF!</definedName>
    <definedName name="__DKR1">#REF!</definedName>
    <definedName name="__ECU1" localSheetId="4">#REF!</definedName>
    <definedName name="__ECU1" localSheetId="5">#REF!</definedName>
    <definedName name="__ECU1" localSheetId="11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7">#REF!</definedName>
    <definedName name="__ECU1">#REF!</definedName>
    <definedName name="__END94" localSheetId="4">#REF!</definedName>
    <definedName name="__END94" localSheetId="5">#REF!</definedName>
    <definedName name="__END94" localSheetId="11">#REF!</definedName>
    <definedName name="__END94" localSheetId="8">#REF!</definedName>
    <definedName name="__END94" localSheetId="1">#REF!</definedName>
    <definedName name="__END94">#REF!</definedName>
    <definedName name="__ESC1" localSheetId="4">#REF!</definedName>
    <definedName name="__ESC1" localSheetId="5">#REF!</definedName>
    <definedName name="__ESC1" localSheetId="11">#REF!</definedName>
    <definedName name="__ESC1" localSheetId="8">#REF!</definedName>
    <definedName name="__ESC1" localSheetId="0">#REF!</definedName>
    <definedName name="__ESC1" localSheetId="1">#REF!</definedName>
    <definedName name="__ESC1">#REF!</definedName>
    <definedName name="__F" hidden="1">'[8]Fax a enviar'!#REF!</definedName>
    <definedName name="__FAL2" localSheetId="4">#REF!</definedName>
    <definedName name="__FAL2" localSheetId="5">#REF!</definedName>
    <definedName name="__FAL2" localSheetId="11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7">#REF!</definedName>
    <definedName name="__FAL2">#REF!</definedName>
    <definedName name="__FAL3" localSheetId="4">#REF!</definedName>
    <definedName name="__FAL3" localSheetId="5">#REF!</definedName>
    <definedName name="__FAL3" localSheetId="11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7">#REF!</definedName>
    <definedName name="__FAL3">#REF!</definedName>
    <definedName name="__FAL4" localSheetId="4">#REF!</definedName>
    <definedName name="__FAL4" localSheetId="5">#REF!</definedName>
    <definedName name="__FAL4" localSheetId="11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7">#REF!</definedName>
    <definedName name="__FAL4">#REF!</definedName>
    <definedName name="__FAL5" localSheetId="4">#REF!</definedName>
    <definedName name="__FAL5" localSheetId="5">#REF!</definedName>
    <definedName name="__FAL5" localSheetId="11">#REF!</definedName>
    <definedName name="__FAL5" localSheetId="8">#REF!</definedName>
    <definedName name="__FAL5" localSheetId="0">#REF!</definedName>
    <definedName name="__FAL5" localSheetId="1">#REF!</definedName>
    <definedName name="__FAL5">#REF!</definedName>
    <definedName name="__FAL6" localSheetId="4">#REF!</definedName>
    <definedName name="__FAL6" localSheetId="5">#REF!</definedName>
    <definedName name="__FAL6" localSheetId="11">#REF!</definedName>
    <definedName name="__FAL6" localSheetId="8">#REF!</definedName>
    <definedName name="__FAL6" localSheetId="0">#REF!</definedName>
    <definedName name="__FAL6" localSheetId="1">#REF!</definedName>
    <definedName name="__FAL6">#REF!</definedName>
    <definedName name="__FAL7" localSheetId="4">#REF!</definedName>
    <definedName name="__FAL7" localSheetId="5">#REF!</definedName>
    <definedName name="__FAL7" localSheetId="11">#REF!</definedName>
    <definedName name="__FAL7" localSheetId="8">#REF!</definedName>
    <definedName name="__FAL7" localSheetId="0">#REF!</definedName>
    <definedName name="__FAL7" localSheetId="1">#REF!</definedName>
    <definedName name="__FAL7">#REF!</definedName>
    <definedName name="__FMK1" localSheetId="4">#REF!</definedName>
    <definedName name="__FMK1" localSheetId="5">#REF!</definedName>
    <definedName name="__FMK1" localSheetId="11">#REF!</definedName>
    <definedName name="__FMK1" localSheetId="8">#REF!</definedName>
    <definedName name="__FMK1" localSheetId="0">#REF!</definedName>
    <definedName name="__FMK1" localSheetId="1">#REF!</definedName>
    <definedName name="__FMK1">#REF!</definedName>
    <definedName name="__IKR1" localSheetId="4">#REF!</definedName>
    <definedName name="__IKR1" localSheetId="5">#REF!</definedName>
    <definedName name="__IKR1" localSheetId="11">#REF!</definedName>
    <definedName name="__IKR1" localSheetId="8">#REF!</definedName>
    <definedName name="__IKR1" localSheetId="0">#REF!</definedName>
    <definedName name="__IKR1" localSheetId="1">#REF!</definedName>
    <definedName name="__IKR1">#REF!</definedName>
    <definedName name="__IRP1" localSheetId="4">#REF!</definedName>
    <definedName name="__IRP1" localSheetId="5">#REF!</definedName>
    <definedName name="__IRP1" localSheetId="11">#REF!</definedName>
    <definedName name="__IRP1" localSheetId="8">#REF!</definedName>
    <definedName name="__IRP1" localSheetId="0">#REF!</definedName>
    <definedName name="__IRP1" localSheetId="1">#REF!</definedName>
    <definedName name="__IRP1">#REF!</definedName>
    <definedName name="__LIT1" localSheetId="4">#REF!</definedName>
    <definedName name="__LIT1" localSheetId="5">#REF!</definedName>
    <definedName name="__LIT1" localSheetId="11">#REF!</definedName>
    <definedName name="__LIT1" localSheetId="8">#REF!</definedName>
    <definedName name="__LIT1" localSheetId="0">#REF!</definedName>
    <definedName name="__LIT1" localSheetId="1">#REF!</definedName>
    <definedName name="__LIT1">#REF!</definedName>
    <definedName name="__MEX1" localSheetId="4">#REF!</definedName>
    <definedName name="__MEX1" localSheetId="5">#REF!</definedName>
    <definedName name="__MEX1" localSheetId="11">#REF!</definedName>
    <definedName name="__MEX1" localSheetId="8">#REF!</definedName>
    <definedName name="__MEX1" localSheetId="0">#REF!</definedName>
    <definedName name="__MEX1" localSheetId="1">#REF!</definedName>
    <definedName name="__MEX1">#REF!</definedName>
    <definedName name="__PTA1" localSheetId="4">#REF!</definedName>
    <definedName name="__PTA1" localSheetId="5">#REF!</definedName>
    <definedName name="__PTA1" localSheetId="11">#REF!</definedName>
    <definedName name="__PTA1" localSheetId="8">#REF!</definedName>
    <definedName name="__PTA1" localSheetId="0">#REF!</definedName>
    <definedName name="__PTA1" localSheetId="1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4">#REF!</definedName>
    <definedName name="__SAR1" localSheetId="5">#REF!</definedName>
    <definedName name="__SAR1" localSheetId="11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7">#REF!</definedName>
    <definedName name="__SAR1">#REF!</definedName>
    <definedName name="__SUM2" localSheetId="4">#REF!</definedName>
    <definedName name="__SUM2" localSheetId="5">#REF!</definedName>
    <definedName name="__SUM2" localSheetId="11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7">#REF!</definedName>
    <definedName name="__SUM2">#REF!</definedName>
    <definedName name="__TAB1" localSheetId="4">#REF!</definedName>
    <definedName name="__TAB1" localSheetId="5">#REF!</definedName>
    <definedName name="__TAB1" localSheetId="11">#REF!</definedName>
    <definedName name="__TAB1" localSheetId="8">#REF!</definedName>
    <definedName name="__TAB1" localSheetId="1">#REF!</definedName>
    <definedName name="__TAB1" localSheetId="3">#REF!</definedName>
    <definedName name="__TAB1" localSheetId="7">#REF!</definedName>
    <definedName name="__TAB1">#REF!</definedName>
    <definedName name="__Tab19" localSheetId="4">#REF!</definedName>
    <definedName name="__Tab19" localSheetId="5">#REF!</definedName>
    <definedName name="__Tab19" localSheetId="11">#REF!</definedName>
    <definedName name="__Tab19" localSheetId="8">#REF!</definedName>
    <definedName name="__Tab19" localSheetId="1">#REF!</definedName>
    <definedName name="__Tab19">#REF!</definedName>
    <definedName name="__Tab20" localSheetId="4">#REF!</definedName>
    <definedName name="__Tab20" localSheetId="5">#REF!</definedName>
    <definedName name="__Tab20" localSheetId="11">#REF!</definedName>
    <definedName name="__Tab20" localSheetId="8">#REF!</definedName>
    <definedName name="__Tab20" localSheetId="1">#REF!</definedName>
    <definedName name="__Tab20">#REF!</definedName>
    <definedName name="__Tab21" localSheetId="4">#REF!</definedName>
    <definedName name="__Tab21" localSheetId="5">#REF!</definedName>
    <definedName name="__Tab21" localSheetId="11">#REF!</definedName>
    <definedName name="__Tab21" localSheetId="8">#REF!</definedName>
    <definedName name="__Tab21" localSheetId="1">#REF!</definedName>
    <definedName name="__Tab21">#REF!</definedName>
    <definedName name="__Tab22" localSheetId="4">#REF!</definedName>
    <definedName name="__Tab22" localSheetId="5">#REF!</definedName>
    <definedName name="__Tab22" localSheetId="11">#REF!</definedName>
    <definedName name="__Tab22" localSheetId="8">#REF!</definedName>
    <definedName name="__Tab22" localSheetId="1">#REF!</definedName>
    <definedName name="__Tab22">#REF!</definedName>
    <definedName name="__Tab23" localSheetId="4">#REF!</definedName>
    <definedName name="__Tab23" localSheetId="5">#REF!</definedName>
    <definedName name="__Tab23" localSheetId="11">#REF!</definedName>
    <definedName name="__Tab23" localSheetId="8">#REF!</definedName>
    <definedName name="__Tab23" localSheetId="1">#REF!</definedName>
    <definedName name="__Tab23">#REF!</definedName>
    <definedName name="__Tab24" localSheetId="4">#REF!</definedName>
    <definedName name="__Tab24" localSheetId="5">#REF!</definedName>
    <definedName name="__Tab24" localSheetId="11">#REF!</definedName>
    <definedName name="__Tab24" localSheetId="8">#REF!</definedName>
    <definedName name="__Tab24" localSheetId="1">#REF!</definedName>
    <definedName name="__Tab24">#REF!</definedName>
    <definedName name="__Tab26" localSheetId="4">#REF!</definedName>
    <definedName name="__Tab26" localSheetId="5">#REF!</definedName>
    <definedName name="__Tab26" localSheetId="11">#REF!</definedName>
    <definedName name="__Tab26" localSheetId="8">#REF!</definedName>
    <definedName name="__Tab26" localSheetId="1">#REF!</definedName>
    <definedName name="__Tab26">#REF!</definedName>
    <definedName name="__Tab27" localSheetId="4">#REF!</definedName>
    <definedName name="__Tab27" localSheetId="5">#REF!</definedName>
    <definedName name="__Tab27" localSheetId="11">#REF!</definedName>
    <definedName name="__Tab27" localSheetId="8">#REF!</definedName>
    <definedName name="__Tab27" localSheetId="1">#REF!</definedName>
    <definedName name="__Tab27">#REF!</definedName>
    <definedName name="__Tab28" localSheetId="4">#REF!</definedName>
    <definedName name="__Tab28" localSheetId="5">#REF!</definedName>
    <definedName name="__Tab28" localSheetId="11">#REF!</definedName>
    <definedName name="__Tab28" localSheetId="8">#REF!</definedName>
    <definedName name="__Tab28" localSheetId="1">#REF!</definedName>
    <definedName name="__Tab28">#REF!</definedName>
    <definedName name="__Tab29" localSheetId="4">#REF!</definedName>
    <definedName name="__Tab29" localSheetId="5">#REF!</definedName>
    <definedName name="__Tab29" localSheetId="11">#REF!</definedName>
    <definedName name="__Tab29" localSheetId="8">#REF!</definedName>
    <definedName name="__Tab29" localSheetId="1">#REF!</definedName>
    <definedName name="__Tab29">#REF!</definedName>
    <definedName name="__Tab30" localSheetId="4">#REF!</definedName>
    <definedName name="__Tab30" localSheetId="5">#REF!</definedName>
    <definedName name="__Tab30" localSheetId="11">#REF!</definedName>
    <definedName name="__Tab30" localSheetId="8">#REF!</definedName>
    <definedName name="__Tab30" localSheetId="1">#REF!</definedName>
    <definedName name="__Tab30">#REF!</definedName>
    <definedName name="__Tab31" localSheetId="4">#REF!</definedName>
    <definedName name="__Tab31" localSheetId="5">#REF!</definedName>
    <definedName name="__Tab31" localSheetId="11">#REF!</definedName>
    <definedName name="__Tab31" localSheetId="8">#REF!</definedName>
    <definedName name="__Tab31" localSheetId="1">#REF!</definedName>
    <definedName name="__Tab31">#REF!</definedName>
    <definedName name="__Tab32" localSheetId="4">#REF!</definedName>
    <definedName name="__Tab32" localSheetId="5">#REF!</definedName>
    <definedName name="__Tab32" localSheetId="11">#REF!</definedName>
    <definedName name="__Tab32" localSheetId="8">#REF!</definedName>
    <definedName name="__Tab32" localSheetId="1">#REF!</definedName>
    <definedName name="__Tab32">#REF!</definedName>
    <definedName name="__Tab33" localSheetId="4">#REF!</definedName>
    <definedName name="__Tab33" localSheetId="5">#REF!</definedName>
    <definedName name="__Tab33" localSheetId="11">#REF!</definedName>
    <definedName name="__Tab33" localSheetId="8">#REF!</definedName>
    <definedName name="__Tab33" localSheetId="1">#REF!</definedName>
    <definedName name="__Tab33">#REF!</definedName>
    <definedName name="__Tab34" localSheetId="4">#REF!</definedName>
    <definedName name="__Tab34" localSheetId="5">#REF!</definedName>
    <definedName name="__Tab34" localSheetId="11">#REF!</definedName>
    <definedName name="__Tab34" localSheetId="8">#REF!</definedName>
    <definedName name="__Tab34" localSheetId="1">#REF!</definedName>
    <definedName name="__Tab34">#REF!</definedName>
    <definedName name="__Tab35" localSheetId="4">#REF!</definedName>
    <definedName name="__Tab35" localSheetId="5">#REF!</definedName>
    <definedName name="__Tab35" localSheetId="11">#REF!</definedName>
    <definedName name="__Tab35" localSheetId="8">#REF!</definedName>
    <definedName name="__Tab35" localSheetId="1">#REF!</definedName>
    <definedName name="__Tab35">#REF!</definedName>
    <definedName name="__tAB4">'[6]shared data'!$A$1:$G$71</definedName>
    <definedName name="__tnt1" localSheetId="4">[5]!__tnt1</definedName>
    <definedName name="__tnt1" localSheetId="5">[5]!__tnt1</definedName>
    <definedName name="__tnt1" localSheetId="11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7">[7]GROWTH!#REF!</definedName>
    <definedName name="__TOT58">[7]GROWTH!#REF!</definedName>
    <definedName name="__WB2" localSheetId="4">#REF!</definedName>
    <definedName name="__WB2" localSheetId="5">#REF!</definedName>
    <definedName name="__WB2" localSheetId="11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7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7">[21]Afiliados!#REF!</definedName>
    <definedName name="_10_0GRÁFICO_N_10.2">[21]Afiliados!#REF!</definedName>
    <definedName name="_10FA_L" localSheetId="4">#REF!</definedName>
    <definedName name="_10FA_L" localSheetId="5">#REF!</definedName>
    <definedName name="_10FA_L" localSheetId="11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7">#REF!</definedName>
    <definedName name="_10FA_L">#REF!</definedName>
    <definedName name="_11__123Graph_AFIG_D" localSheetId="4" hidden="1">#REF!</definedName>
    <definedName name="_11__123Graph_AFIG_D" localSheetId="5" hidden="1">#REF!</definedName>
    <definedName name="_11__123Graph_AFIG_D" localSheetId="11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7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7" hidden="1">[20]ER!#REF!</definedName>
    <definedName name="_11__123Graph_BCPI_ER_LOG" hidden="1">[20]ER!#REF!</definedName>
    <definedName name="_11absorc" localSheetId="4">[22]Programa!#REF!</definedName>
    <definedName name="_11absorc" localSheetId="5">[22]Programa!#REF!</definedName>
    <definedName name="_11absorc" localSheetId="11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7">[22]Programa!#REF!</definedName>
    <definedName name="_11absorc">[22]Programa!#REF!</definedName>
    <definedName name="_11GAZ_LIABS" localSheetId="4">#REF!</definedName>
    <definedName name="_11GAZ_LIABS" localSheetId="5">#REF!</definedName>
    <definedName name="_11GAZ_LIABS" localSheetId="11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7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7" hidden="1">[20]WB!#REF!</definedName>
    <definedName name="_12__123Graph_BIBA_IBRD" hidden="1">[20]WB!#REF!</definedName>
    <definedName name="_12c" localSheetId="4">[22]Programa!#REF!</definedName>
    <definedName name="_12c" localSheetId="5">[22]Programa!#REF!</definedName>
    <definedName name="_12c" localSheetId="11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7">[22]Programa!#REF!</definedName>
    <definedName name="_12c">[22]Programa!#REF!</definedName>
    <definedName name="_12INT_RESERVES" localSheetId="4">#REF!</definedName>
    <definedName name="_12INT_RESERVES" localSheetId="5">#REF!</definedName>
    <definedName name="_12INT_RESERVES" localSheetId="11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7">#REF!</definedName>
    <definedName name="_12INT_RESERVES">#REF!</definedName>
    <definedName name="_15Macros_Import_.qbop" localSheetId="5">[17]!'[Macros Import].qbop'</definedName>
    <definedName name="_15Macros_Import_.qbop" localSheetId="0">#REF!</definedName>
    <definedName name="_15Macros_Import_.qbop" localSheetId="1">#REF!</definedName>
    <definedName name="_15Macros_Import_.qbop" localSheetId="10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11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7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7" hidden="1">[20]ER!#REF!</definedName>
    <definedName name="_19__123Graph_BCPI_ER_LOG" hidden="1">[20]ER!#REF!</definedName>
    <definedName name="_1981" localSheetId="4">#REF!</definedName>
    <definedName name="_1981" localSheetId="5">#REF!</definedName>
    <definedName name="_1981" localSheetId="11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7">#REF!</definedName>
    <definedName name="_1981">#REF!</definedName>
    <definedName name="_1982" localSheetId="4">#REF!</definedName>
    <definedName name="_1982" localSheetId="5">#REF!</definedName>
    <definedName name="_1982" localSheetId="11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7">#REF!</definedName>
    <definedName name="_1982">#REF!</definedName>
    <definedName name="_1983" localSheetId="4">#REF!</definedName>
    <definedName name="_1983" localSheetId="5">#REF!</definedName>
    <definedName name="_1983" localSheetId="11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7">#REF!</definedName>
    <definedName name="_1983">#REF!</definedName>
    <definedName name="_1984" localSheetId="4">#REF!</definedName>
    <definedName name="_1984" localSheetId="5">#REF!</definedName>
    <definedName name="_1984" localSheetId="11">#REF!</definedName>
    <definedName name="_1984" localSheetId="8">#REF!</definedName>
    <definedName name="_1984" localSheetId="1">#REF!</definedName>
    <definedName name="_1984">#REF!</definedName>
    <definedName name="_1985" localSheetId="4">#REF!</definedName>
    <definedName name="_1985" localSheetId="5">#REF!</definedName>
    <definedName name="_1985" localSheetId="11">#REF!</definedName>
    <definedName name="_1985" localSheetId="8">#REF!</definedName>
    <definedName name="_1985" localSheetId="1">#REF!</definedName>
    <definedName name="_1985">#REF!</definedName>
    <definedName name="_1986" localSheetId="4">#REF!</definedName>
    <definedName name="_1986" localSheetId="5">#REF!</definedName>
    <definedName name="_1986" localSheetId="11">#REF!</definedName>
    <definedName name="_1986" localSheetId="8">#REF!</definedName>
    <definedName name="_1986" localSheetId="1">#REF!</definedName>
    <definedName name="_1986">#REF!</definedName>
    <definedName name="_1987">#N/A</definedName>
    <definedName name="_1988" localSheetId="4">#REF!</definedName>
    <definedName name="_1988" localSheetId="5">#REF!</definedName>
    <definedName name="_1988" localSheetId="11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7">#REF!</definedName>
    <definedName name="_1988">#REF!</definedName>
    <definedName name="_1989" localSheetId="4">#REF!</definedName>
    <definedName name="_1989" localSheetId="5">#REF!</definedName>
    <definedName name="_1989" localSheetId="11">#REF!</definedName>
    <definedName name="_1989" localSheetId="8">#REF!</definedName>
    <definedName name="_1989" localSheetId="1">#REF!</definedName>
    <definedName name="_1989" localSheetId="3">#REF!</definedName>
    <definedName name="_1989" localSheetId="7">#REF!</definedName>
    <definedName name="_1989">#REF!</definedName>
    <definedName name="_1990" localSheetId="4">#REF!</definedName>
    <definedName name="_1990" localSheetId="5">#REF!</definedName>
    <definedName name="_1990" localSheetId="11">#REF!</definedName>
    <definedName name="_1990" localSheetId="8">#REF!</definedName>
    <definedName name="_1990" localSheetId="1">#REF!</definedName>
    <definedName name="_1990" localSheetId="3">#REF!</definedName>
    <definedName name="_1990" localSheetId="7">#REF!</definedName>
    <definedName name="_1990">#REF!</definedName>
    <definedName name="_1991" localSheetId="4">#REF!</definedName>
    <definedName name="_1991" localSheetId="5">#REF!</definedName>
    <definedName name="_1991" localSheetId="11">#REF!</definedName>
    <definedName name="_1991" localSheetId="8">#REF!</definedName>
    <definedName name="_1991" localSheetId="1">#REF!</definedName>
    <definedName name="_1991">#REF!</definedName>
    <definedName name="_1992" localSheetId="4">#REF!</definedName>
    <definedName name="_1992" localSheetId="5">#REF!</definedName>
    <definedName name="_1992" localSheetId="11">#REF!</definedName>
    <definedName name="_1992" localSheetId="8">#REF!</definedName>
    <definedName name="_1992" localSheetId="1">#REF!</definedName>
    <definedName name="_1992">#REF!</definedName>
    <definedName name="_1993" localSheetId="4">#REF!</definedName>
    <definedName name="_1993" localSheetId="5">#REF!</definedName>
    <definedName name="_1993" localSheetId="11">#REF!</definedName>
    <definedName name="_1993" localSheetId="8">#REF!</definedName>
    <definedName name="_1993" localSheetId="1">#REF!</definedName>
    <definedName name="_1993">#REF!</definedName>
    <definedName name="_1994" localSheetId="4">#REF!</definedName>
    <definedName name="_1994" localSheetId="5">#REF!</definedName>
    <definedName name="_1994" localSheetId="11">#REF!</definedName>
    <definedName name="_1994" localSheetId="8">#REF!</definedName>
    <definedName name="_1994" localSheetId="1">#REF!</definedName>
    <definedName name="_1994">#REF!</definedName>
    <definedName name="_1995" localSheetId="4">#REF!</definedName>
    <definedName name="_1995" localSheetId="5">#REF!</definedName>
    <definedName name="_1995" localSheetId="11">#REF!</definedName>
    <definedName name="_1995" localSheetId="8">#REF!</definedName>
    <definedName name="_1995" localSheetId="1">#REF!</definedName>
    <definedName name="_1995">#REF!</definedName>
    <definedName name="_1996" localSheetId="4">#REF!</definedName>
    <definedName name="_1996" localSheetId="5">#REF!</definedName>
    <definedName name="_1996" localSheetId="11">#REF!</definedName>
    <definedName name="_1996" localSheetId="8">#REF!</definedName>
    <definedName name="_1996" localSheetId="1">#REF!</definedName>
    <definedName name="_1996">#REF!</definedName>
    <definedName name="_1997" localSheetId="4">#REF!</definedName>
    <definedName name="_1997" localSheetId="5">#REF!</definedName>
    <definedName name="_1997" localSheetId="11">#REF!</definedName>
    <definedName name="_1997" localSheetId="8">#REF!</definedName>
    <definedName name="_1997" localSheetId="1">#REF!</definedName>
    <definedName name="_1997">#REF!</definedName>
    <definedName name="_1998" localSheetId="4">#REF!</definedName>
    <definedName name="_1998" localSheetId="5">#REF!</definedName>
    <definedName name="_1998" localSheetId="11">#REF!</definedName>
    <definedName name="_1998" localSheetId="8">#REF!</definedName>
    <definedName name="_1998" localSheetId="1">#REF!</definedName>
    <definedName name="_1998">#REF!</definedName>
    <definedName name="_1999" localSheetId="4">#REF!</definedName>
    <definedName name="_1999" localSheetId="5">#REF!</definedName>
    <definedName name="_1999" localSheetId="11">#REF!</definedName>
    <definedName name="_1999" localSheetId="8">#REF!</definedName>
    <definedName name="_1999" localSheetId="1">#REF!</definedName>
    <definedName name="_1999">#REF!</definedName>
    <definedName name="_1IMPRESION" localSheetId="4">#REF!</definedName>
    <definedName name="_1IMPRESION" localSheetId="5">#REF!</definedName>
    <definedName name="_1IMPRESION" localSheetId="11">#REF!</definedName>
    <definedName name="_1IMPRESION" localSheetId="8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4">#REF!</definedName>
    <definedName name="_1r" localSheetId="5">#REF!</definedName>
    <definedName name="_1r" localSheetId="11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7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7" hidden="1">[20]ER!#REF!</definedName>
    <definedName name="_2__123Graph_ACPI_ER_LOG" hidden="1">[20]ER!#REF!</definedName>
    <definedName name="_2__123Graph_AFIG_D" localSheetId="4" hidden="1">#REF!</definedName>
    <definedName name="_2__123Graph_AFIG_D" localSheetId="5" hidden="1">#REF!</definedName>
    <definedName name="_2__123Graph_AFIG_D" localSheetId="11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7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7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4">#REF!</definedName>
    <definedName name="_2000" localSheetId="5">#REF!</definedName>
    <definedName name="_2000" localSheetId="11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7">#REF!</definedName>
    <definedName name="_2000">#REF!</definedName>
    <definedName name="_2001" localSheetId="4">#REF!</definedName>
    <definedName name="_2001" localSheetId="5">#REF!</definedName>
    <definedName name="_2001" localSheetId="11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7">#REF!</definedName>
    <definedName name="_2001">#REF!</definedName>
    <definedName name="_2002" localSheetId="4">#REF!</definedName>
    <definedName name="_2002" localSheetId="5">#REF!</definedName>
    <definedName name="_2002" localSheetId="11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7">#REF!</definedName>
    <definedName name="_2002">#REF!</definedName>
    <definedName name="_2003" localSheetId="4">#REF!</definedName>
    <definedName name="_2003" localSheetId="5">#REF!</definedName>
    <definedName name="_2003" localSheetId="11">#REF!</definedName>
    <definedName name="_2003" localSheetId="8">#REF!</definedName>
    <definedName name="_2003" localSheetId="1">#REF!</definedName>
    <definedName name="_2003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11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0">#REF!</definedName>
    <definedName name="_24Macros_Import_.qbop" localSheetId="1">#REF!</definedName>
    <definedName name="_24Macros_Import_.qbop" localSheetId="10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7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7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7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7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7">[26]monthly!#REF!</definedName>
    <definedName name="_27_0CUADRO_N__4.">[26]monthly!#REF!</definedName>
    <definedName name="_28B.2_B.3" localSheetId="4">#REF!</definedName>
    <definedName name="_28B.2_B.3" localSheetId="5">#REF!</definedName>
    <definedName name="_28B.2_B.3" localSheetId="11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7">#REF!</definedName>
    <definedName name="_28B.2_B.3">#REF!</definedName>
    <definedName name="_29__123Graph_XFIG_D" localSheetId="4" hidden="1">#REF!</definedName>
    <definedName name="_29__123Graph_XFIG_D" localSheetId="5" hidden="1">#REF!</definedName>
    <definedName name="_29__123Graph_XFIG_D" localSheetId="11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7" hidden="1">#REF!</definedName>
    <definedName name="_29__123Graph_XFIG_D" hidden="1">#REF!</definedName>
    <definedName name="_29B.4___5" localSheetId="4">#REF!</definedName>
    <definedName name="_29B.4___5" localSheetId="5">#REF!</definedName>
    <definedName name="_29B.4___5" localSheetId="11">#REF!</definedName>
    <definedName name="_29B.4___5" localSheetId="8">#REF!</definedName>
    <definedName name="_29B.4___5" localSheetId="1">#REF!</definedName>
    <definedName name="_29B.4___5" localSheetId="3">#REF!</definedName>
    <definedName name="_29B.4___5" localSheetId="7">#REF!</definedName>
    <definedName name="_29B.4___5">#REF!</definedName>
    <definedName name="_2IMPRESION" localSheetId="4">#REF!</definedName>
    <definedName name="_2IMPRESION" localSheetId="5">#REF!</definedName>
    <definedName name="_2IMPRESION" localSheetId="11">#REF!</definedName>
    <definedName name="_2IMPRESION" localSheetId="8">#REF!</definedName>
    <definedName name="_2IMPRESION" localSheetId="1">#REF!</definedName>
    <definedName name="_2IMPRESION">#REF!</definedName>
    <definedName name="_2Macros_Import_.qbop" localSheetId="5">[27]!'[Macros Import].qbop'</definedName>
    <definedName name="_2Macros_Import_.qbop" localSheetId="0">#REF!</definedName>
    <definedName name="_2Macros_Import_.qbop" localSheetId="1">#REF!</definedName>
    <definedName name="_2Macros_Import_.qbop" localSheetId="10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11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7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7" hidden="1">[12]ER!#REF!</definedName>
    <definedName name="_3__123Graph_ACPI_ER_LOG" hidden="1">[12]ER!#REF!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11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7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7" hidden="1">[23]PRIVATE!#REF!</definedName>
    <definedName name="_30__123Graph_XREALEX_WAGE" hidden="1">[23]PRIVATE!#REF!</definedName>
    <definedName name="_30CONSOL_B2" localSheetId="4">#REF!</definedName>
    <definedName name="_30CONSOL_B2" localSheetId="5">#REF!</definedName>
    <definedName name="_30CONSOL_B2" localSheetId="11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7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7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7">'[28]A 11'!#REF!</definedName>
    <definedName name="_31CONSOL_DEPOSITS">'[28]A 11'!#REF!</definedName>
    <definedName name="_32FA_L" localSheetId="4">#REF!</definedName>
    <definedName name="_32FA_L" localSheetId="5">#REF!</definedName>
    <definedName name="_32FA_L" localSheetId="11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7">#REF!</definedName>
    <definedName name="_32FA_L">#REF!</definedName>
    <definedName name="_33GAZ_LIABS" localSheetId="4">#REF!</definedName>
    <definedName name="_33GAZ_LIABS" localSheetId="5">#REF!</definedName>
    <definedName name="_33GAZ_LIABS" localSheetId="11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7">#REF!</definedName>
    <definedName name="_33GAZ_LIABS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11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7" hidden="1">#REF!</definedName>
    <definedName name="_34__123Graph_XTERMS_OF_TRADE" hidden="1">#REF!</definedName>
    <definedName name="_34INT_RESERVES" localSheetId="4">#REF!</definedName>
    <definedName name="_34INT_RESERVES" localSheetId="5">#REF!</definedName>
    <definedName name="_34INT_RESERVES" localSheetId="11">#REF!</definedName>
    <definedName name="_34INT_RESERVES" localSheetId="8">#REF!</definedName>
    <definedName name="_34INT_RESERVES" localSheetId="1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11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7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7" hidden="1">[12]WB!#REF!</definedName>
    <definedName name="_5__123Graph_BIBA_IBRD" hidden="1">[12]WB!#REF!</definedName>
    <definedName name="_5__123Graph_XFIG_D" localSheetId="4" hidden="1">#REF!</definedName>
    <definedName name="_5__123Graph_XFIG_D" localSheetId="5" hidden="1">#REF!</definedName>
    <definedName name="_5__123Graph_XFIG_D" localSheetId="11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7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7" hidden="1">[12]WB!#REF!</definedName>
    <definedName name="_51__123Graph_BIBA_IBRD" hidden="1">[12]WB!#REF!</definedName>
    <definedName name="_518" localSheetId="4">#REF!</definedName>
    <definedName name="_518" localSheetId="5">#REF!</definedName>
    <definedName name="_518" localSheetId="11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7">#REF!</definedName>
    <definedName name="_518">#REF!</definedName>
    <definedName name="_52B.2_B.3" localSheetId="4">#REF!</definedName>
    <definedName name="_52B.2_B.3" localSheetId="5">#REF!</definedName>
    <definedName name="_52B.2_B.3" localSheetId="11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7">#REF!</definedName>
    <definedName name="_52B.2_B.3">#REF!</definedName>
    <definedName name="_53B.4___5" localSheetId="4">#REF!</definedName>
    <definedName name="_53B.4___5" localSheetId="5">#REF!</definedName>
    <definedName name="_53B.4___5" localSheetId="11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7">#REF!</definedName>
    <definedName name="_53B.4___5">#REF!</definedName>
    <definedName name="_54CONSOL_B2" localSheetId="4">#REF!</definedName>
    <definedName name="_54CONSOL_B2" localSheetId="5">#REF!</definedName>
    <definedName name="_54CONSOL_B2" localSheetId="11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11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7" hidden="1">#REF!</definedName>
    <definedName name="_6__123Graph_XTERMS_OF_TRADE" hidden="1">#REF!</definedName>
    <definedName name="_617" localSheetId="4">#REF!</definedName>
    <definedName name="_617" localSheetId="5">#REF!</definedName>
    <definedName name="_617" localSheetId="11">#REF!</definedName>
    <definedName name="_617" localSheetId="8">#REF!</definedName>
    <definedName name="_617" localSheetId="1">#REF!</definedName>
    <definedName name="_617" localSheetId="3">#REF!</definedName>
    <definedName name="_617" localSheetId="7">#REF!</definedName>
    <definedName name="_617">#REF!</definedName>
    <definedName name="_675" localSheetId="4">#REF!</definedName>
    <definedName name="_675" localSheetId="5">#REF!</definedName>
    <definedName name="_675" localSheetId="11">#REF!</definedName>
    <definedName name="_675" localSheetId="8">#REF!</definedName>
    <definedName name="_675" localSheetId="1">#REF!</definedName>
    <definedName name="_675" localSheetId="3">#REF!</definedName>
    <definedName name="_675" localSheetId="7">#REF!</definedName>
    <definedName name="_675">#REF!</definedName>
    <definedName name="_681" localSheetId="4">#REF!</definedName>
    <definedName name="_681" localSheetId="5">#REF!</definedName>
    <definedName name="_681" localSheetId="11">#REF!</definedName>
    <definedName name="_681" localSheetId="8">#REF!</definedName>
    <definedName name="_681" localSheetId="1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4">#REF!</definedName>
    <definedName name="_69FA_L" localSheetId="5">#REF!</definedName>
    <definedName name="_69FA_L" localSheetId="11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7">#REF!</definedName>
    <definedName name="_69FA_L">#REF!</definedName>
    <definedName name="_6B.2_B.3" localSheetId="4">#REF!</definedName>
    <definedName name="_6B.2_B.3" localSheetId="5">#REF!</definedName>
    <definedName name="_6B.2_B.3" localSheetId="11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7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7" hidden="1">[20]ER!#REF!</definedName>
    <definedName name="_7__123Graph_ACPI_ER_LOG" hidden="1">[20]ER!#REF!</definedName>
    <definedName name="_7_0absorc" localSheetId="4">[22]Programa!#REF!</definedName>
    <definedName name="_7_0absorc" localSheetId="5">[22]Programa!#REF!</definedName>
    <definedName name="_7_0absorc" localSheetId="11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7">[22]Programa!#REF!</definedName>
    <definedName name="_7_0absorc">[22]Programa!#REF!</definedName>
    <definedName name="_70GAZ_LIABS" localSheetId="4">#REF!</definedName>
    <definedName name="_70GAZ_LIABS" localSheetId="5">#REF!</definedName>
    <definedName name="_70GAZ_LIABS" localSheetId="11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7">#REF!</definedName>
    <definedName name="_70GAZ_LIABS">#REF!</definedName>
    <definedName name="_71INT_RESERVES" localSheetId="4">#REF!</definedName>
    <definedName name="_71INT_RESERVES" localSheetId="5">#REF!</definedName>
    <definedName name="_71INT_RESERVES" localSheetId="11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7">#REF!</definedName>
    <definedName name="_71INT_RESERVES">#REF!</definedName>
    <definedName name="_7B.4___5" localSheetId="4">#REF!</definedName>
    <definedName name="_7B.4___5" localSheetId="5">#REF!</definedName>
    <definedName name="_7B.4___5" localSheetId="11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7">#REF!</definedName>
    <definedName name="_7B.4___5">#REF!</definedName>
    <definedName name="_8">#N/A</definedName>
    <definedName name="_8_0c" localSheetId="4">[22]Programa!#REF!</definedName>
    <definedName name="_8_0c" localSheetId="5">[22]Programa!#REF!</definedName>
    <definedName name="_8_0c" localSheetId="11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7">[22]Programa!#REF!</definedName>
    <definedName name="_8_0c">[22]Programa!#REF!</definedName>
    <definedName name="_88" localSheetId="4">#REF!</definedName>
    <definedName name="_88" localSheetId="5">#REF!</definedName>
    <definedName name="_88" localSheetId="11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7">#REF!</definedName>
    <definedName name="_88">#REF!</definedName>
    <definedName name="_89" localSheetId="4">#REF!</definedName>
    <definedName name="_89" localSheetId="5">#REF!</definedName>
    <definedName name="_89" localSheetId="11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7">#REF!</definedName>
    <definedName name="_89">#REF!</definedName>
    <definedName name="_8CONSOL_B2" localSheetId="4">#REF!</definedName>
    <definedName name="_8CONSOL_B2" localSheetId="5">#REF!</definedName>
    <definedName name="_8CONSOL_B2" localSheetId="11">#REF!</definedName>
    <definedName name="_8CONSOL_B2" localSheetId="8">#REF!</definedName>
    <definedName name="_8CONSOL_B2" localSheetId="1">#REF!</definedName>
    <definedName name="_8CONSOL_B2" localSheetId="3">#REF!</definedName>
    <definedName name="_8CONSOL_B2" localSheetId="7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7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7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7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7">[30]QNEWLOR!#REF!</definedName>
    <definedName name="_aIV114">[30]QNEWLOR!#REF!</definedName>
    <definedName name="_aIV190">[30]QNEWLOR!#REF!</definedName>
    <definedName name="_AJU97" localSheetId="4">#REF!</definedName>
    <definedName name="_AJU97" localSheetId="5">#REF!</definedName>
    <definedName name="_AJU97" localSheetId="11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7">#REF!</definedName>
    <definedName name="_AJU97">#REF!</definedName>
    <definedName name="_AJU98" localSheetId="4">#REF!</definedName>
    <definedName name="_AJU98" localSheetId="5">#REF!</definedName>
    <definedName name="_AJU98" localSheetId="11">#REF!</definedName>
    <definedName name="_AJU98" localSheetId="8">#REF!</definedName>
    <definedName name="_AJU98" localSheetId="1">#REF!</definedName>
    <definedName name="_AJU98" localSheetId="3">#REF!</definedName>
    <definedName name="_AJU98" localSheetId="7">#REF!</definedName>
    <definedName name="_AJU98">#REF!</definedName>
    <definedName name="_AJU99" localSheetId="4">#REF!</definedName>
    <definedName name="_AJU99" localSheetId="5">#REF!</definedName>
    <definedName name="_AJU99" localSheetId="11">#REF!</definedName>
    <definedName name="_AJU99" localSheetId="8">#REF!</definedName>
    <definedName name="_AJU99" localSheetId="1">#REF!</definedName>
    <definedName name="_AJU99" localSheetId="3">#REF!</definedName>
    <definedName name="_AJU99" localSheetId="7">#REF!</definedName>
    <definedName name="_AJU99">#REF!</definedName>
    <definedName name="_ANO97" localSheetId="4">#REF!</definedName>
    <definedName name="_ANO97" localSheetId="5">#REF!</definedName>
    <definedName name="_ANO97" localSheetId="11">#REF!</definedName>
    <definedName name="_ANO97" localSheetId="8">#REF!</definedName>
    <definedName name="_ANO97" localSheetId="1">#REF!</definedName>
    <definedName name="_ANO97">#REF!</definedName>
    <definedName name="_ANO98" localSheetId="4">#REF!</definedName>
    <definedName name="_ANO98" localSheetId="5">#REF!</definedName>
    <definedName name="_ANO98" localSheetId="11">#REF!</definedName>
    <definedName name="_ANO98" localSheetId="8">#REF!</definedName>
    <definedName name="_ANO98" localSheetId="1">#REF!</definedName>
    <definedName name="_ANO98">#REF!</definedName>
    <definedName name="_ANO99" localSheetId="4">#REF!</definedName>
    <definedName name="_ANO99" localSheetId="5">#REF!</definedName>
    <definedName name="_ANO99" localSheetId="11">#REF!</definedName>
    <definedName name="_ANO99" localSheetId="8">#REF!</definedName>
    <definedName name="_ANO99" localSheetId="1">#REF!</definedName>
    <definedName name="_ANO99">#REF!</definedName>
    <definedName name="_asd1">#N/A</definedName>
    <definedName name="_AUS1" localSheetId="4">#REF!</definedName>
    <definedName name="_AUS1" localSheetId="5">#REF!</definedName>
    <definedName name="_AUS1" localSheetId="11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7">#REF!</definedName>
    <definedName name="_AUS1">#REF!</definedName>
    <definedName name="_bla2" localSheetId="4" hidden="1">#REF!</definedName>
    <definedName name="_bla2" localSheetId="5" hidden="1">#REF!</definedName>
    <definedName name="_bla2" localSheetId="11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7" hidden="1">#REF!</definedName>
    <definedName name="_bla2" hidden="1">#REF!</definedName>
    <definedName name="_bla3" localSheetId="4" hidden="1">#REF!</definedName>
    <definedName name="_bla3" localSheetId="5" hidden="1">#REF!</definedName>
    <definedName name="_bla3" localSheetId="11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7" hidden="1">#REF!</definedName>
    <definedName name="_bla3" hidden="1">#REF!</definedName>
    <definedName name="_bla4" localSheetId="4" hidden="1">#REF!</definedName>
    <definedName name="_bla4" localSheetId="5" hidden="1">#REF!</definedName>
    <definedName name="_bla4" localSheetId="11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4">#REF!</definedName>
    <definedName name="_BOP1" localSheetId="5">#REF!</definedName>
    <definedName name="_BOP1" localSheetId="11">#REF!</definedName>
    <definedName name="_BOP1" localSheetId="8">#REF!</definedName>
    <definedName name="_BOP1" localSheetId="1">#REF!</definedName>
    <definedName name="_BOP1">#REF!</definedName>
    <definedName name="_BOP2">[31]BoP!#REF!</definedName>
    <definedName name="_bop3">[32]BOP!#REF!</definedName>
    <definedName name="_BTO2" localSheetId="4">#REF!</definedName>
    <definedName name="_BTO2" localSheetId="5">#REF!</definedName>
    <definedName name="_BTO2" localSheetId="11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7">#REF!</definedName>
    <definedName name="_BTO2">#REF!</definedName>
    <definedName name="_CEL96" localSheetId="4">#REF!</definedName>
    <definedName name="_CEL96" localSheetId="5">#REF!</definedName>
    <definedName name="_CEL96" localSheetId="11">#REF!</definedName>
    <definedName name="_CEL96" localSheetId="8">#REF!</definedName>
    <definedName name="_CEL96" localSheetId="1">#REF!</definedName>
    <definedName name="_CEL96" localSheetId="3">#REF!</definedName>
    <definedName name="_CEL96" localSheetId="7">#REF!</definedName>
    <definedName name="_CEL96">#REF!</definedName>
    <definedName name="_cud21" localSheetId="4">#REF!</definedName>
    <definedName name="_cud21" localSheetId="5">#REF!</definedName>
    <definedName name="_cud21" localSheetId="11">#REF!</definedName>
    <definedName name="_cud21" localSheetId="8">#REF!</definedName>
    <definedName name="_cud21" localSheetId="1">#REF!</definedName>
    <definedName name="_cud21" localSheetId="3">#REF!</definedName>
    <definedName name="_cud21" localSheetId="7">#REF!</definedName>
    <definedName name="_cud21">#REF!</definedName>
    <definedName name="_D" localSheetId="4">#REF!</definedName>
    <definedName name="_D" localSheetId="5">#REF!</definedName>
    <definedName name="_D" localSheetId="11">#REF!</definedName>
    <definedName name="_D" localSheetId="8">#REF!</definedName>
    <definedName name="_D" localSheetId="0">#REF!</definedName>
    <definedName name="_D" localSheetId="1">#REF!</definedName>
    <definedName name="_D">#REF!</definedName>
    <definedName name="_dcc2000" localSheetId="4">#REF!</definedName>
    <definedName name="_dcc2000" localSheetId="5">#REF!</definedName>
    <definedName name="_dcc2000" localSheetId="11">#REF!</definedName>
    <definedName name="_dcc2000" localSheetId="8">#REF!</definedName>
    <definedName name="_dcc2000" localSheetId="1">#REF!</definedName>
    <definedName name="_dcc2000">#REF!</definedName>
    <definedName name="_dcc2001" localSheetId="4">#REF!</definedName>
    <definedName name="_dcc2001" localSheetId="5">#REF!</definedName>
    <definedName name="_dcc2001" localSheetId="11">#REF!</definedName>
    <definedName name="_dcc2001" localSheetId="8">#REF!</definedName>
    <definedName name="_dcc2001" localSheetId="1">#REF!</definedName>
    <definedName name="_dcc2001">#REF!</definedName>
    <definedName name="_dcc2002" localSheetId="4">#REF!</definedName>
    <definedName name="_dcc2002" localSheetId="5">#REF!</definedName>
    <definedName name="_dcc2002" localSheetId="11">#REF!</definedName>
    <definedName name="_dcc2002" localSheetId="8">#REF!</definedName>
    <definedName name="_dcc2002" localSheetId="1">#REF!</definedName>
    <definedName name="_dcc2002">#REF!</definedName>
    <definedName name="_dcc2003" localSheetId="4">#REF!</definedName>
    <definedName name="_dcc2003" localSheetId="5">#REF!</definedName>
    <definedName name="_dcc2003" localSheetId="11">#REF!</definedName>
    <definedName name="_dcc2003" localSheetId="8">#REF!</definedName>
    <definedName name="_dcc2003" localSheetId="1">#REF!</definedName>
    <definedName name="_dcc2003">#REF!</definedName>
    <definedName name="_dcc98" localSheetId="4">[22]Programa!#REF!</definedName>
    <definedName name="_dcc98" localSheetId="5">[22]Programa!#REF!</definedName>
    <definedName name="_dcc98" localSheetId="11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4">#REF!</definedName>
    <definedName name="_dcc99" localSheetId="5">#REF!</definedName>
    <definedName name="_dcc99" localSheetId="11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7">#REF!</definedName>
    <definedName name="_dcc99">#REF!</definedName>
    <definedName name="_DEG1" localSheetId="4">#REF!</definedName>
    <definedName name="_DEG1" localSheetId="5">#REF!</definedName>
    <definedName name="_DEG1" localSheetId="11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7">#REF!</definedName>
    <definedName name="_DEG1">#REF!</definedName>
    <definedName name="_dic96" localSheetId="4">#REF!</definedName>
    <definedName name="_dic96" localSheetId="5">#REF!</definedName>
    <definedName name="_dic96" localSheetId="11">#REF!</definedName>
    <definedName name="_dic96" localSheetId="8">#REF!</definedName>
    <definedName name="_dic96" localSheetId="1">#REF!</definedName>
    <definedName name="_dic96" localSheetId="3">#REF!</definedName>
    <definedName name="_dic96" localSheetId="7">#REF!</definedName>
    <definedName name="_dic96">#REF!</definedName>
    <definedName name="_DKR1" localSheetId="4">#REF!</definedName>
    <definedName name="_DKR1" localSheetId="5">#REF!</definedName>
    <definedName name="_DKR1" localSheetId="11">#REF!</definedName>
    <definedName name="_DKR1" localSheetId="8">#REF!</definedName>
    <definedName name="_DKR1" localSheetId="0">#REF!</definedName>
    <definedName name="_DKR1" localSheetId="1">#REF!</definedName>
    <definedName name="_DKR1">#REF!</definedName>
    <definedName name="_DLX1.EMA" localSheetId="4">#REF!</definedName>
    <definedName name="_DLX1.EMA" localSheetId="5">#REF!</definedName>
    <definedName name="_DLX1.EMA" localSheetId="11">#REF!</definedName>
    <definedName name="_DLX1.EMA" localSheetId="8">#REF!</definedName>
    <definedName name="_DLX1.EMA" localSheetId="0">#REF!</definedName>
    <definedName name="_DLX1.EMA" localSheetId="1">#REF!</definedName>
    <definedName name="_DLX1.EMA">#REF!</definedName>
    <definedName name="_DLX1.EMG" localSheetId="4">#REF!</definedName>
    <definedName name="_DLX1.EMG" localSheetId="5">#REF!</definedName>
    <definedName name="_DLX1.EMG" localSheetId="11">#REF!</definedName>
    <definedName name="_DLX1.EMG" localSheetId="8">#REF!</definedName>
    <definedName name="_DLX1.EMG" localSheetId="0">#REF!</definedName>
    <definedName name="_DLX1.EMG" localSheetId="1">#REF!</definedName>
    <definedName name="_DLX1.EMG">#REF!</definedName>
    <definedName name="_DLX10.EMA" localSheetId="4">#REF!</definedName>
    <definedName name="_DLX10.EMA" localSheetId="5">#REF!</definedName>
    <definedName name="_DLX10.EMA" localSheetId="11">#REF!</definedName>
    <definedName name="_DLX10.EMA" localSheetId="8">#REF!</definedName>
    <definedName name="_DLX10.EMA" localSheetId="0">#REF!</definedName>
    <definedName name="_DLX10.EMA" localSheetId="1">#REF!</definedName>
    <definedName name="_DLX10.EMA">#REF!</definedName>
    <definedName name="_DLX11.EMA" localSheetId="4">#REF!</definedName>
    <definedName name="_DLX11.EMA" localSheetId="5">#REF!</definedName>
    <definedName name="_DLX11.EMA" localSheetId="11">#REF!</definedName>
    <definedName name="_DLX11.EMA" localSheetId="8">#REF!</definedName>
    <definedName name="_DLX11.EMA" localSheetId="0">#REF!</definedName>
    <definedName name="_DLX11.EMA" localSheetId="1">#REF!</definedName>
    <definedName name="_DLX11.EMA">#REF!</definedName>
    <definedName name="_DLX12.EMA" localSheetId="4">#REF!</definedName>
    <definedName name="_DLX12.EMA" localSheetId="5">#REF!</definedName>
    <definedName name="_DLX12.EMA" localSheetId="11">#REF!</definedName>
    <definedName name="_DLX12.EMA" localSheetId="8">#REF!</definedName>
    <definedName name="_DLX12.EMA" localSheetId="0">#REF!</definedName>
    <definedName name="_DLX12.EMA" localSheetId="1">#REF!</definedName>
    <definedName name="_DLX12.EMA">#REF!</definedName>
    <definedName name="_DLX13.EMA" localSheetId="4">#REF!</definedName>
    <definedName name="_DLX13.EMA" localSheetId="5">#REF!</definedName>
    <definedName name="_DLX13.EMA" localSheetId="11">#REF!</definedName>
    <definedName name="_DLX13.EMA" localSheetId="8">#REF!</definedName>
    <definedName name="_DLX13.EMA" localSheetId="0">#REF!</definedName>
    <definedName name="_DLX13.EMA" localSheetId="1">#REF!</definedName>
    <definedName name="_DLX13.EMA">#REF!</definedName>
    <definedName name="_DLX14.EMA" localSheetId="4">#REF!</definedName>
    <definedName name="_DLX14.EMA" localSheetId="5">#REF!</definedName>
    <definedName name="_DLX14.EMA" localSheetId="11">#REF!</definedName>
    <definedName name="_DLX14.EMA" localSheetId="8">#REF!</definedName>
    <definedName name="_DLX14.EMA" localSheetId="0">#REF!</definedName>
    <definedName name="_DLX14.EMA" localSheetId="1">#REF!</definedName>
    <definedName name="_DLX14.EMA">#REF!</definedName>
    <definedName name="_DLX16.EMA" localSheetId="4">#REF!</definedName>
    <definedName name="_DLX16.EMA" localSheetId="5">#REF!</definedName>
    <definedName name="_DLX16.EMA" localSheetId="11">#REF!</definedName>
    <definedName name="_DLX16.EMA" localSheetId="8">#REF!</definedName>
    <definedName name="_DLX16.EMA" localSheetId="0">#REF!</definedName>
    <definedName name="_DLX16.EMA" localSheetId="1">#REF!</definedName>
    <definedName name="_DLX16.EMA">#REF!</definedName>
    <definedName name="_DLX2.EMA" localSheetId="4">#REF!,#REF!</definedName>
    <definedName name="_DLX2.EMA" localSheetId="5">#REF!,#REF!</definedName>
    <definedName name="_DLX2.EMA" localSheetId="11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7">#REF!,#REF!</definedName>
    <definedName name="_DLX2.EMA">#REF!,#REF!</definedName>
    <definedName name="_DLX2.EMG" localSheetId="4">#REF!</definedName>
    <definedName name="_DLX2.EMG" localSheetId="5">#REF!</definedName>
    <definedName name="_DLX2.EMG" localSheetId="11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7">#REF!</definedName>
    <definedName name="_DLX2.EMG">#REF!</definedName>
    <definedName name="_DLX4.EMA" localSheetId="4">#REF!</definedName>
    <definedName name="_DLX4.EMA" localSheetId="5">#REF!</definedName>
    <definedName name="_DLX4.EMA" localSheetId="11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7">#REF!</definedName>
    <definedName name="_DLX4.EMA">#REF!</definedName>
    <definedName name="_DLX4.EMG" localSheetId="4">#REF!</definedName>
    <definedName name="_DLX4.EMG" localSheetId="5">#REF!</definedName>
    <definedName name="_DLX4.EMG" localSheetId="11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7">#REF!</definedName>
    <definedName name="_DLX4.EMG">#REF!</definedName>
    <definedName name="_DLX5.EMA" localSheetId="4">#REF!</definedName>
    <definedName name="_DLX5.EMA" localSheetId="5">#REF!</definedName>
    <definedName name="_DLX5.EMA" localSheetId="11">#REF!</definedName>
    <definedName name="_DLX5.EMA" localSheetId="8">#REF!</definedName>
    <definedName name="_DLX5.EMA" localSheetId="0">#REF!</definedName>
    <definedName name="_DLX5.EMA" localSheetId="1">#REF!</definedName>
    <definedName name="_DLX5.EMA">#REF!</definedName>
    <definedName name="_DLX6.EMA" localSheetId="4">#REF!</definedName>
    <definedName name="_DLX6.EMA" localSheetId="5">#REF!</definedName>
    <definedName name="_DLX6.EMA" localSheetId="11">#REF!</definedName>
    <definedName name="_DLX6.EMA" localSheetId="8">#REF!</definedName>
    <definedName name="_DLX6.EMA" localSheetId="0">#REF!</definedName>
    <definedName name="_DLX6.EMA" localSheetId="1">#REF!</definedName>
    <definedName name="_DLX6.EMA">#REF!</definedName>
    <definedName name="_DLX7.EMA" localSheetId="4">#REF!</definedName>
    <definedName name="_DLX7.EMA" localSheetId="5">#REF!</definedName>
    <definedName name="_DLX7.EMA" localSheetId="11">#REF!</definedName>
    <definedName name="_DLX7.EMA" localSheetId="8">#REF!</definedName>
    <definedName name="_DLX7.EMA" localSheetId="0">#REF!</definedName>
    <definedName name="_DLX7.EMA" localSheetId="1">#REF!</definedName>
    <definedName name="_DLX7.EMA">#REF!</definedName>
    <definedName name="_DLX8.EMA" localSheetId="4">#REF!</definedName>
    <definedName name="_DLX8.EMA" localSheetId="5">#REF!</definedName>
    <definedName name="_DLX8.EMA" localSheetId="11">#REF!</definedName>
    <definedName name="_DLX8.EMA" localSheetId="8">#REF!</definedName>
    <definedName name="_DLX8.EMA" localSheetId="0">#REF!</definedName>
    <definedName name="_DLX8.EMA" localSheetId="1">#REF!</definedName>
    <definedName name="_DLX8.EMA">#REF!</definedName>
    <definedName name="_DLX9.EMA" localSheetId="4">#REF!</definedName>
    <definedName name="_DLX9.EMA" localSheetId="5">#REF!</definedName>
    <definedName name="_DLX9.EMA" localSheetId="11">#REF!</definedName>
    <definedName name="_DLX9.EMA" localSheetId="8">#REF!</definedName>
    <definedName name="_DLX9.EMA" localSheetId="0">#REF!</definedName>
    <definedName name="_DLX9.EMA" localSheetId="1">#REF!</definedName>
    <definedName name="_DLX9.EMA">#REF!</definedName>
    <definedName name="_ECU1" localSheetId="4">#REF!</definedName>
    <definedName name="_ECU1" localSheetId="5">#REF!</definedName>
    <definedName name="_ECU1" localSheetId="11">#REF!</definedName>
    <definedName name="_ECU1" localSheetId="8">#REF!</definedName>
    <definedName name="_ECU1" localSheetId="0">#REF!</definedName>
    <definedName name="_ECU1" localSheetId="1">#REF!</definedName>
    <definedName name="_ECU1">#REF!</definedName>
    <definedName name="_emi2000" localSheetId="4">#REF!</definedName>
    <definedName name="_emi2000" localSheetId="5">#REF!</definedName>
    <definedName name="_emi2000" localSheetId="11">#REF!</definedName>
    <definedName name="_emi2000" localSheetId="8">#REF!</definedName>
    <definedName name="_emi2000" localSheetId="1">#REF!</definedName>
    <definedName name="_emi2000">#REF!</definedName>
    <definedName name="_emi2001" localSheetId="4">#REF!</definedName>
    <definedName name="_emi2001" localSheetId="5">#REF!</definedName>
    <definedName name="_emi2001" localSheetId="11">#REF!</definedName>
    <definedName name="_emi2001" localSheetId="8">#REF!</definedName>
    <definedName name="_emi2001" localSheetId="1">#REF!</definedName>
    <definedName name="_emi2001">#REF!</definedName>
    <definedName name="_emi2002" localSheetId="4">#REF!</definedName>
    <definedName name="_emi2002" localSheetId="5">#REF!</definedName>
    <definedName name="_emi2002" localSheetId="11">#REF!</definedName>
    <definedName name="_emi2002" localSheetId="8">#REF!</definedName>
    <definedName name="_emi2002" localSheetId="1">#REF!</definedName>
    <definedName name="_emi2002">#REF!</definedName>
    <definedName name="_emi2003" localSheetId="4">#REF!</definedName>
    <definedName name="_emi2003" localSheetId="5">#REF!</definedName>
    <definedName name="_emi2003" localSheetId="11">#REF!</definedName>
    <definedName name="_emi2003" localSheetId="8">#REF!</definedName>
    <definedName name="_emi2003" localSheetId="1">#REF!</definedName>
    <definedName name="_emi2003">#REF!</definedName>
    <definedName name="_emi98" localSheetId="4">#REF!</definedName>
    <definedName name="_emi98" localSheetId="5">#REF!</definedName>
    <definedName name="_emi98" localSheetId="11">#REF!</definedName>
    <definedName name="_emi98" localSheetId="8">#REF!</definedName>
    <definedName name="_emi98" localSheetId="1">#REF!</definedName>
    <definedName name="_emi98">#REF!</definedName>
    <definedName name="_emi99" localSheetId="4">#REF!</definedName>
    <definedName name="_emi99" localSheetId="5">#REF!</definedName>
    <definedName name="_emi99" localSheetId="11">#REF!</definedName>
    <definedName name="_emi99" localSheetId="8">#REF!</definedName>
    <definedName name="_emi99" localSheetId="1">#REF!</definedName>
    <definedName name="_emi99">#REF!</definedName>
    <definedName name="_END94" localSheetId="4">#REF!</definedName>
    <definedName name="_END94" localSheetId="5">#REF!</definedName>
    <definedName name="_END94" localSheetId="11">#REF!</definedName>
    <definedName name="_END94" localSheetId="8">#REF!</definedName>
    <definedName name="_END94" localSheetId="1">#REF!</definedName>
    <definedName name="_END94">#REF!</definedName>
    <definedName name="_ESC1" localSheetId="4">#REF!</definedName>
    <definedName name="_ESC1" localSheetId="5">#REF!</definedName>
    <definedName name="_ESC1" localSheetId="11">#REF!</definedName>
    <definedName name="_ESC1" localSheetId="8">#REF!</definedName>
    <definedName name="_ESC1" localSheetId="0">#REF!</definedName>
    <definedName name="_ESC1" localSheetId="1">#REF!</definedName>
    <definedName name="_ESC1">#REF!</definedName>
    <definedName name="_EX9596" localSheetId="4">#REF!</definedName>
    <definedName name="_EX9596" localSheetId="5">#REF!</definedName>
    <definedName name="_EX9596" localSheetId="11">#REF!</definedName>
    <definedName name="_EX9596" localSheetId="8">#REF!</definedName>
    <definedName name="_EX9596" localSheetId="0">#REF!</definedName>
    <definedName name="_EX9596" localSheetId="1">#REF!</definedName>
    <definedName name="_EX9596">#REF!</definedName>
    <definedName name="_EXP5" localSheetId="4">#REF!</definedName>
    <definedName name="_EXP5" localSheetId="5">#REF!</definedName>
    <definedName name="_EXP5" localSheetId="11">#REF!</definedName>
    <definedName name="_EXP5" localSheetId="8">#REF!</definedName>
    <definedName name="_EXP5" localSheetId="1">#REF!</definedName>
    <definedName name="_EXP5">#REF!</definedName>
    <definedName name="_EXP6" localSheetId="4">#REF!</definedName>
    <definedName name="_EXP6" localSheetId="5">#REF!</definedName>
    <definedName name="_EXP6" localSheetId="11">#REF!</definedName>
    <definedName name="_EXP6" localSheetId="8">#REF!</definedName>
    <definedName name="_EXP6" localSheetId="1">#REF!</definedName>
    <definedName name="_EXP6">#REF!</definedName>
    <definedName name="_EXP7" localSheetId="4">#REF!</definedName>
    <definedName name="_EXP7" localSheetId="5">#REF!</definedName>
    <definedName name="_EXP7" localSheetId="11">#REF!</definedName>
    <definedName name="_EXP7" localSheetId="8">#REF!</definedName>
    <definedName name="_EXP7" localSheetId="1">#REF!</definedName>
    <definedName name="_EXP7">#REF!</definedName>
    <definedName name="_EXP9" localSheetId="4">#REF!</definedName>
    <definedName name="_EXP9" localSheetId="5">#REF!</definedName>
    <definedName name="_EXP9" localSheetId="11">#REF!</definedName>
    <definedName name="_EXP9" localSheetId="8">#REF!</definedName>
    <definedName name="_EXP9" localSheetId="1">#REF!</definedName>
    <definedName name="_EXP9">#REF!</definedName>
    <definedName name="_EXR1" localSheetId="4">#REF!</definedName>
    <definedName name="_EXR1" localSheetId="5">#REF!</definedName>
    <definedName name="_EXR1" localSheetId="11">#REF!</definedName>
    <definedName name="_EXR1" localSheetId="8">#REF!</definedName>
    <definedName name="_EXR1" localSheetId="1">#REF!</definedName>
    <definedName name="_EXR1">#REF!</definedName>
    <definedName name="_EXR2" localSheetId="4">#REF!</definedName>
    <definedName name="_EXR2" localSheetId="5">#REF!</definedName>
    <definedName name="_EXR2" localSheetId="11">#REF!</definedName>
    <definedName name="_EXR2" localSheetId="8">#REF!</definedName>
    <definedName name="_EXR2" localSheetId="1">#REF!</definedName>
    <definedName name="_EXR2">#REF!</definedName>
    <definedName name="_EXR3" localSheetId="4">#REF!</definedName>
    <definedName name="_EXR3" localSheetId="5">#REF!</definedName>
    <definedName name="_EXR3" localSheetId="11">#REF!</definedName>
    <definedName name="_EXR3" localSheetId="8">#REF!</definedName>
    <definedName name="_EXR3" localSheetId="1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4">#REF!</definedName>
    <definedName name="_FAL1" localSheetId="5">#REF!</definedName>
    <definedName name="_FAL1" localSheetId="11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7">#REF!</definedName>
    <definedName name="_FAL1">#REF!</definedName>
    <definedName name="_FAL10" localSheetId="4">#REF!</definedName>
    <definedName name="_FAL10" localSheetId="5">#REF!</definedName>
    <definedName name="_FAL10" localSheetId="11">#REF!</definedName>
    <definedName name="_FAL10" localSheetId="8">#REF!</definedName>
    <definedName name="_FAL10" localSheetId="1">#REF!</definedName>
    <definedName name="_FAL10" localSheetId="3">#REF!</definedName>
    <definedName name="_FAL10" localSheetId="7">#REF!</definedName>
    <definedName name="_FAL10">#REF!</definedName>
    <definedName name="_FAL11" localSheetId="4">#REF!</definedName>
    <definedName name="_FAL11" localSheetId="5">#REF!</definedName>
    <definedName name="_FAL11" localSheetId="11">#REF!</definedName>
    <definedName name="_FAL11" localSheetId="8">#REF!</definedName>
    <definedName name="_FAL11" localSheetId="1">#REF!</definedName>
    <definedName name="_FAL11" localSheetId="3">#REF!</definedName>
    <definedName name="_FAL11" localSheetId="7">#REF!</definedName>
    <definedName name="_FAL11">#REF!</definedName>
    <definedName name="_FAL12" localSheetId="4">#REF!</definedName>
    <definedName name="_FAL12" localSheetId="5">#REF!</definedName>
    <definedName name="_FAL12" localSheetId="11">#REF!</definedName>
    <definedName name="_FAL12" localSheetId="8">#REF!</definedName>
    <definedName name="_FAL12" localSheetId="1">#REF!</definedName>
    <definedName name="_FAL12">#REF!</definedName>
    <definedName name="_FAL2" localSheetId="4">#REF!</definedName>
    <definedName name="_FAL2" localSheetId="5">#REF!</definedName>
    <definedName name="_FAL2" localSheetId="11">#REF!</definedName>
    <definedName name="_FAL2" localSheetId="8">#REF!</definedName>
    <definedName name="_FAL2" localSheetId="0">#REF!</definedName>
    <definedName name="_FAL2" localSheetId="1">#REF!</definedName>
    <definedName name="_FAL2">#REF!</definedName>
    <definedName name="_FAL3" localSheetId="4">#REF!</definedName>
    <definedName name="_FAL3" localSheetId="5">#REF!</definedName>
    <definedName name="_FAL3" localSheetId="11">#REF!</definedName>
    <definedName name="_FAL3" localSheetId="8">#REF!</definedName>
    <definedName name="_FAL3" localSheetId="0">#REF!</definedName>
    <definedName name="_FAL3" localSheetId="1">#REF!</definedName>
    <definedName name="_FAL3">#REF!</definedName>
    <definedName name="_FAL4" localSheetId="4">#REF!</definedName>
    <definedName name="_FAL4" localSheetId="5">#REF!</definedName>
    <definedName name="_FAL4" localSheetId="11">#REF!</definedName>
    <definedName name="_FAL4" localSheetId="8">#REF!</definedName>
    <definedName name="_FAL4" localSheetId="0">#REF!</definedName>
    <definedName name="_FAL4" localSheetId="1">#REF!</definedName>
    <definedName name="_FAL4">#REF!</definedName>
    <definedName name="_FAL5" localSheetId="4">#REF!</definedName>
    <definedName name="_FAL5" localSheetId="5">#REF!</definedName>
    <definedName name="_FAL5" localSheetId="11">#REF!</definedName>
    <definedName name="_FAL5" localSheetId="8">#REF!</definedName>
    <definedName name="_FAL5" localSheetId="0">#REF!</definedName>
    <definedName name="_FAL5" localSheetId="1">#REF!</definedName>
    <definedName name="_FAL5">#REF!</definedName>
    <definedName name="_FAL6" localSheetId="4">#REF!</definedName>
    <definedName name="_FAL6" localSheetId="5">#REF!</definedName>
    <definedName name="_FAL6" localSheetId="11">#REF!</definedName>
    <definedName name="_FAL6" localSheetId="8">#REF!</definedName>
    <definedName name="_FAL6" localSheetId="0">#REF!</definedName>
    <definedName name="_FAL6" localSheetId="1">#REF!</definedName>
    <definedName name="_FAL6">#REF!</definedName>
    <definedName name="_FAL7" localSheetId="4">#REF!</definedName>
    <definedName name="_FAL7" localSheetId="5">#REF!</definedName>
    <definedName name="_FAL7" localSheetId="11">#REF!</definedName>
    <definedName name="_FAL7" localSheetId="8">#REF!</definedName>
    <definedName name="_FAL7" localSheetId="0">#REF!</definedName>
    <definedName name="_FAL7" localSheetId="1">#REF!</definedName>
    <definedName name="_FAL7">#REF!</definedName>
    <definedName name="_FAL8" localSheetId="4">#REF!</definedName>
    <definedName name="_FAL8" localSheetId="5">#REF!</definedName>
    <definedName name="_FAL8" localSheetId="11">#REF!</definedName>
    <definedName name="_FAL8" localSheetId="8">#REF!</definedName>
    <definedName name="_FAL8" localSheetId="1">#REF!</definedName>
    <definedName name="_FAL8">#REF!</definedName>
    <definedName name="_FAL89" localSheetId="4">#REF!</definedName>
    <definedName name="_FAL89" localSheetId="5">#REF!</definedName>
    <definedName name="_FAL89" localSheetId="11">#REF!</definedName>
    <definedName name="_FAL89" localSheetId="8">#REF!</definedName>
    <definedName name="_FAL89" localSheetId="0">#REF!</definedName>
    <definedName name="_FAL89" localSheetId="1">#REF!</definedName>
    <definedName name="_FAL89">#REF!</definedName>
    <definedName name="_FAL9" localSheetId="4">#REF!</definedName>
    <definedName name="_FAL9" localSheetId="5">#REF!</definedName>
    <definedName name="_FAL9" localSheetId="11">#REF!</definedName>
    <definedName name="_FAL9" localSheetId="8">#REF!</definedName>
    <definedName name="_FAL9" localSheetId="1">#REF!</definedName>
    <definedName name="_FAL9">#REF!</definedName>
    <definedName name="_Fill" localSheetId="4" hidden="1">#REF!</definedName>
    <definedName name="_Fill" localSheetId="5" hidden="1">#REF!</definedName>
    <definedName name="_Fill" localSheetId="11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4" hidden="1">#REF!</definedName>
    <definedName name="_Fill1" localSheetId="5" hidden="1">#REF!</definedName>
    <definedName name="_Fill1" localSheetId="11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hidden="1">[34]C!$P$428:$T$428</definedName>
    <definedName name="_FIS96" localSheetId="4">#REF!</definedName>
    <definedName name="_FIS96" localSheetId="5">#REF!</definedName>
    <definedName name="_FIS96" localSheetId="11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7">#REF!</definedName>
    <definedName name="_FIS96">#REF!</definedName>
    <definedName name="_FIV1" localSheetId="4">#REF!</definedName>
    <definedName name="_FIV1" localSheetId="5">#REF!</definedName>
    <definedName name="_FIV1" localSheetId="11">#REF!</definedName>
    <definedName name="_FIV1" localSheetId="8">#REF!</definedName>
    <definedName name="_FIV1" localSheetId="1">#REF!</definedName>
    <definedName name="_FIV1" localSheetId="3">#REF!</definedName>
    <definedName name="_FIV1" localSheetId="7">#REF!</definedName>
    <definedName name="_FIV1">#REF!</definedName>
    <definedName name="_FMK1" localSheetId="4">#REF!</definedName>
    <definedName name="_FMK1" localSheetId="5">#REF!</definedName>
    <definedName name="_FMK1" localSheetId="11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7">#REF!</definedName>
    <definedName name="_FMK1">#REF!</definedName>
    <definedName name="_ftnref1" localSheetId="4">#REF!</definedName>
    <definedName name="_ftnref1" localSheetId="5">#REF!</definedName>
    <definedName name="_ftnref1" localSheetId="11">#REF!</definedName>
    <definedName name="_ftnref1" localSheetId="8">#REF!</definedName>
    <definedName name="_ftnref1" localSheetId="1">#REF!</definedName>
    <definedName name="_ftnref1">#REF!</definedName>
    <definedName name="_IKR1" localSheetId="4">#REF!</definedName>
    <definedName name="_IKR1" localSheetId="5">#REF!</definedName>
    <definedName name="_IKR1" localSheetId="11">#REF!</definedName>
    <definedName name="_IKR1" localSheetId="8">#REF!</definedName>
    <definedName name="_IKR1" localSheetId="0">#REF!</definedName>
    <definedName name="_IKR1" localSheetId="1">#REF!</definedName>
    <definedName name="_IKR1">#REF!</definedName>
    <definedName name="_IMP10" localSheetId="4">#REF!</definedName>
    <definedName name="_IMP10" localSheetId="5">#REF!</definedName>
    <definedName name="_IMP10" localSheetId="11">#REF!</definedName>
    <definedName name="_IMP10" localSheetId="8">#REF!</definedName>
    <definedName name="_IMP10" localSheetId="1">#REF!</definedName>
    <definedName name="_IMP10">#REF!</definedName>
    <definedName name="_IMP2" localSheetId="4">#REF!</definedName>
    <definedName name="_IMP2" localSheetId="5">#REF!</definedName>
    <definedName name="_IMP2" localSheetId="11">#REF!</definedName>
    <definedName name="_IMP2" localSheetId="8">#REF!</definedName>
    <definedName name="_IMP2" localSheetId="1">#REF!</definedName>
    <definedName name="_IMP2">#REF!</definedName>
    <definedName name="_IMP4" localSheetId="4">#REF!</definedName>
    <definedName name="_IMP4" localSheetId="5">#REF!</definedName>
    <definedName name="_IMP4" localSheetId="11">#REF!</definedName>
    <definedName name="_IMP4" localSheetId="8">#REF!</definedName>
    <definedName name="_IMP4" localSheetId="1">#REF!</definedName>
    <definedName name="_IMP4">#REF!</definedName>
    <definedName name="_IMP6" localSheetId="4">#REF!</definedName>
    <definedName name="_IMP6" localSheetId="5">#REF!</definedName>
    <definedName name="_IMP6" localSheetId="11">#REF!</definedName>
    <definedName name="_IMP6" localSheetId="8">#REF!</definedName>
    <definedName name="_IMP6" localSheetId="1">#REF!</definedName>
    <definedName name="_IMP6">#REF!</definedName>
    <definedName name="_IMP7" localSheetId="4">#REF!</definedName>
    <definedName name="_IMP7" localSheetId="5">#REF!</definedName>
    <definedName name="_IMP7" localSheetId="11">#REF!</definedName>
    <definedName name="_IMP7" localSheetId="8">#REF!</definedName>
    <definedName name="_IMP7" localSheetId="1">#REF!</definedName>
    <definedName name="_IMP7">#REF!</definedName>
    <definedName name="_IMP8" localSheetId="4">#REF!</definedName>
    <definedName name="_IMP8" localSheetId="5">#REF!</definedName>
    <definedName name="_IMP8" localSheetId="11">#REF!</definedName>
    <definedName name="_IMP8" localSheetId="8">#REF!</definedName>
    <definedName name="_IMP8" localSheetId="1">#REF!</definedName>
    <definedName name="_IMP8">#REF!</definedName>
    <definedName name="_INE1" localSheetId="4">#REF!</definedName>
    <definedName name="_INE1" localSheetId="5">#REF!</definedName>
    <definedName name="_INE1" localSheetId="11">#REF!</definedName>
    <definedName name="_INE1" localSheetId="8">#REF!</definedName>
    <definedName name="_INE1" localSheetId="1">#REF!</definedName>
    <definedName name="_INE1">#REF!</definedName>
    <definedName name="_ipc2000" localSheetId="4">#REF!</definedName>
    <definedName name="_ipc2000" localSheetId="5">#REF!</definedName>
    <definedName name="_ipc2000" localSheetId="11">#REF!</definedName>
    <definedName name="_ipc2000" localSheetId="8">#REF!</definedName>
    <definedName name="_ipc2000" localSheetId="1">#REF!</definedName>
    <definedName name="_ipc2000">#REF!</definedName>
    <definedName name="_ipc2001" localSheetId="4">#REF!</definedName>
    <definedName name="_ipc2001" localSheetId="5">#REF!</definedName>
    <definedName name="_ipc2001" localSheetId="11">#REF!</definedName>
    <definedName name="_ipc2001" localSheetId="8">#REF!</definedName>
    <definedName name="_ipc2001" localSheetId="1">#REF!</definedName>
    <definedName name="_ipc2001">#REF!</definedName>
    <definedName name="_ipc2002" localSheetId="4">#REF!</definedName>
    <definedName name="_ipc2002" localSheetId="5">#REF!</definedName>
    <definedName name="_ipc2002" localSheetId="11">#REF!</definedName>
    <definedName name="_ipc2002" localSheetId="8">#REF!</definedName>
    <definedName name="_ipc2002" localSheetId="1">#REF!</definedName>
    <definedName name="_ipc2002">#REF!</definedName>
    <definedName name="_ipc2003" localSheetId="4">#REF!</definedName>
    <definedName name="_ipc2003" localSheetId="5">#REF!</definedName>
    <definedName name="_ipc2003" localSheetId="11">#REF!</definedName>
    <definedName name="_ipc2003" localSheetId="8">#REF!</definedName>
    <definedName name="_ipc2003" localSheetId="1">#REF!</definedName>
    <definedName name="_ipc2003">#REF!</definedName>
    <definedName name="_ipc98" localSheetId="4">#REF!</definedName>
    <definedName name="_ipc98" localSheetId="5">#REF!</definedName>
    <definedName name="_ipc98" localSheetId="11">#REF!</definedName>
    <definedName name="_ipc98" localSheetId="8">#REF!</definedName>
    <definedName name="_ipc98" localSheetId="1">#REF!</definedName>
    <definedName name="_ipc98">#REF!</definedName>
    <definedName name="_ipc99" localSheetId="4">#REF!</definedName>
    <definedName name="_ipc99" localSheetId="5">#REF!</definedName>
    <definedName name="_ipc99" localSheetId="11">#REF!</definedName>
    <definedName name="_ipc99" localSheetId="8">#REF!</definedName>
    <definedName name="_ipc99" localSheetId="1">#REF!</definedName>
    <definedName name="_ipc99">#REF!</definedName>
    <definedName name="_IRP1" localSheetId="4">#REF!</definedName>
    <definedName name="_IRP1" localSheetId="5">#REF!</definedName>
    <definedName name="_IRP1" localSheetId="11">#REF!</definedName>
    <definedName name="_IRP1" localSheetId="8">#REF!</definedName>
    <definedName name="_IRP1" localSheetId="0">#REF!</definedName>
    <definedName name="_IRP1" localSheetId="1">#REF!</definedName>
    <definedName name="_IRP1">#REF!</definedName>
    <definedName name="_Jin2" localSheetId="8">[35]CCFF!#REF!</definedName>
    <definedName name="_Jin2">[35]CCFF!#REF!</definedName>
    <definedName name="_JR1" localSheetId="4">#REF!</definedName>
    <definedName name="_JR1" localSheetId="5">#REF!</definedName>
    <definedName name="_JR1" localSheetId="11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7">#REF!</definedName>
    <definedName name="_JR1">#REF!</definedName>
    <definedName name="_JR2" localSheetId="4">#REF!</definedName>
    <definedName name="_JR2" localSheetId="5">#REF!</definedName>
    <definedName name="_JR2" localSheetId="11">#REF!</definedName>
    <definedName name="_JR2" localSheetId="8">#REF!</definedName>
    <definedName name="_JR2" localSheetId="1">#REF!</definedName>
    <definedName name="_JR2" localSheetId="3">#REF!</definedName>
    <definedName name="_JR2" localSheetId="7">#REF!</definedName>
    <definedName name="_JR2">#REF!</definedName>
    <definedName name="_Key1" localSheetId="4" hidden="1">#REF!</definedName>
    <definedName name="_Key1" localSheetId="5" hidden="1">#REF!</definedName>
    <definedName name="_Key1" localSheetId="11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7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11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4">#REF!</definedName>
    <definedName name="_LIT1" localSheetId="5">#REF!</definedName>
    <definedName name="_LIT1" localSheetId="11">#REF!</definedName>
    <definedName name="_LIT1" localSheetId="8">#REF!</definedName>
    <definedName name="_LIT1" localSheetId="0">#REF!</definedName>
    <definedName name="_LIT1" localSheetId="1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4">#REF!</definedName>
    <definedName name="_M" localSheetId="5">#REF!</definedName>
    <definedName name="_M" localSheetId="11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7">#REF!</definedName>
    <definedName name="_M">#REF!</definedName>
    <definedName name="_MAR1" localSheetId="4">#REF!</definedName>
    <definedName name="_MAR1" localSheetId="5">#REF!</definedName>
    <definedName name="_MAR1" localSheetId="11">#REF!</definedName>
    <definedName name="_MAR1" localSheetId="8">#REF!</definedName>
    <definedName name="_MAR1" localSheetId="1">#REF!</definedName>
    <definedName name="_MAR1" localSheetId="3">#REF!</definedName>
    <definedName name="_MAR1" localSheetId="7">#REF!</definedName>
    <definedName name="_MAR1">#REF!</definedName>
    <definedName name="_MAR2" localSheetId="4">#REF!</definedName>
    <definedName name="_MAR2" localSheetId="5">#REF!</definedName>
    <definedName name="_MAR2" localSheetId="11">#REF!</definedName>
    <definedName name="_MAR2" localSheetId="8">#REF!</definedName>
    <definedName name="_MAR2" localSheetId="1">#REF!</definedName>
    <definedName name="_MAR2" localSheetId="3">#REF!</definedName>
    <definedName name="_MAR2" localSheetId="7">#REF!</definedName>
    <definedName name="_MAR2">#REF!</definedName>
    <definedName name="_MAR3" localSheetId="4">#REF!</definedName>
    <definedName name="_MAR3" localSheetId="5">#REF!</definedName>
    <definedName name="_MAR3" localSheetId="11">#REF!</definedName>
    <definedName name="_MAR3" localSheetId="8">#REF!</definedName>
    <definedName name="_MAR3" localSheetId="1">#REF!</definedName>
    <definedName name="_MAR3">#REF!</definedName>
    <definedName name="_MAR4" localSheetId="4">#REF!</definedName>
    <definedName name="_MAR4" localSheetId="5">#REF!</definedName>
    <definedName name="_MAR4" localSheetId="11">#REF!</definedName>
    <definedName name="_MAR4" localSheetId="8">#REF!</definedName>
    <definedName name="_MAR4" localSheetId="1">#REF!</definedName>
    <definedName name="_MAR4">#REF!</definedName>
    <definedName name="_MAR5" localSheetId="4">#REF!</definedName>
    <definedName name="_MAR5" localSheetId="5">#REF!</definedName>
    <definedName name="_MAR5" localSheetId="11">#REF!</definedName>
    <definedName name="_MAR5" localSheetId="8">#REF!</definedName>
    <definedName name="_MAR5" localSheetId="1">#REF!</definedName>
    <definedName name="_MAR5">#REF!</definedName>
    <definedName name="_MAR6" localSheetId="4">#REF!</definedName>
    <definedName name="_MAR6" localSheetId="5">#REF!</definedName>
    <definedName name="_MAR6" localSheetId="11">#REF!</definedName>
    <definedName name="_MAR6" localSheetId="8">#REF!</definedName>
    <definedName name="_MAR6" localSheetId="1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4">[22]Programa!#REF!</definedName>
    <definedName name="_me98" localSheetId="5">[22]Programa!#REF!</definedName>
    <definedName name="_me98" localSheetId="11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7">[22]Programa!#REF!</definedName>
    <definedName name="_me98">[22]Programa!#REF!</definedName>
    <definedName name="_MEX1" localSheetId="4">#REF!</definedName>
    <definedName name="_MEX1" localSheetId="5">#REF!</definedName>
    <definedName name="_MEX1" localSheetId="11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7">#REF!</definedName>
    <definedName name="_MEX1">#REF!</definedName>
    <definedName name="_mk14" localSheetId="4">[38]NFPEntps!#REF!</definedName>
    <definedName name="_mk14" localSheetId="5">[38]NFPEntps!#REF!</definedName>
    <definedName name="_mk14" localSheetId="11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7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7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7">[40]raw!#REF!</definedName>
    <definedName name="_NA1">[40]raw!#REF!</definedName>
    <definedName name="_NA2" localSheetId="8">[40]raw!#REF!</definedName>
    <definedName name="_NA2" localSheetId="3">[40]raw!#REF!</definedName>
    <definedName name="_NA2" localSheetId="7">[40]raw!#REF!</definedName>
    <definedName name="_NA2">[40]raw!#REF!</definedName>
    <definedName name="_NA3" localSheetId="8">[40]raw!#REF!</definedName>
    <definedName name="_NA3" localSheetId="3">[40]raw!#REF!</definedName>
    <definedName name="_NA3" localSheetId="7">[40]raw!#REF!</definedName>
    <definedName name="_NA3">[40]raw!#REF!</definedName>
    <definedName name="_NB1">[40]raw!#REF!</definedName>
    <definedName name="_NB2">[40]raw!#REF!</definedName>
    <definedName name="_NB3" localSheetId="4">[41]raw!$A$513:$F$513</definedName>
    <definedName name="_NB3" localSheetId="5">[41]raw!$A$513:$F$513</definedName>
    <definedName name="_NB3" localSheetId="11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7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7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7">[40]raw!#REF!</definedName>
    <definedName name="_NC4">[40]raw!#REF!</definedName>
    <definedName name="_npp2000" localSheetId="4">#REF!</definedName>
    <definedName name="_npp2000" localSheetId="5">#REF!</definedName>
    <definedName name="_npp2000" localSheetId="11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7">#REF!</definedName>
    <definedName name="_npp2000">#REF!</definedName>
    <definedName name="_npp2001" localSheetId="4">#REF!</definedName>
    <definedName name="_npp2001" localSheetId="5">#REF!</definedName>
    <definedName name="_npp2001" localSheetId="11">#REF!</definedName>
    <definedName name="_npp2001" localSheetId="8">#REF!</definedName>
    <definedName name="_npp2001" localSheetId="1">#REF!</definedName>
    <definedName name="_npp2001" localSheetId="3">#REF!</definedName>
    <definedName name="_npp2001" localSheetId="7">#REF!</definedName>
    <definedName name="_npp2001">#REF!</definedName>
    <definedName name="_npp2002" localSheetId="4">#REF!</definedName>
    <definedName name="_npp2002" localSheetId="5">#REF!</definedName>
    <definedName name="_npp2002" localSheetId="11">#REF!</definedName>
    <definedName name="_npp2002" localSheetId="8">#REF!</definedName>
    <definedName name="_npp2002" localSheetId="1">#REF!</definedName>
    <definedName name="_npp2002" localSheetId="3">#REF!</definedName>
    <definedName name="_npp2002" localSheetId="7">#REF!</definedName>
    <definedName name="_npp2002">#REF!</definedName>
    <definedName name="_npp2003" localSheetId="4">#REF!</definedName>
    <definedName name="_npp2003" localSheetId="5">#REF!</definedName>
    <definedName name="_npp2003" localSheetId="11">#REF!</definedName>
    <definedName name="_npp2003" localSheetId="8">#REF!</definedName>
    <definedName name="_npp2003" localSheetId="1">#REF!</definedName>
    <definedName name="_npp2003">#REF!</definedName>
    <definedName name="_npp98" localSheetId="4">#REF!</definedName>
    <definedName name="_npp98" localSheetId="5">#REF!</definedName>
    <definedName name="_npp98" localSheetId="11">#REF!</definedName>
    <definedName name="_npp98" localSheetId="8">#REF!</definedName>
    <definedName name="_npp98" localSheetId="1">#REF!</definedName>
    <definedName name="_npp98">#REF!</definedName>
    <definedName name="_npp99" localSheetId="4">#REF!</definedName>
    <definedName name="_npp99" localSheetId="5">#REF!</definedName>
    <definedName name="_npp99" localSheetId="11">#REF!</definedName>
    <definedName name="_npp99" localSheetId="8">#REF!</definedName>
    <definedName name="_npp99" localSheetId="1">#REF!</definedName>
    <definedName name="_npp99">#REF!</definedName>
    <definedName name="_ORC98" localSheetId="4">#REF!</definedName>
    <definedName name="_ORC98" localSheetId="5">#REF!</definedName>
    <definedName name="_ORC98" localSheetId="11">#REF!</definedName>
    <definedName name="_ORC98" localSheetId="8">#REF!</definedName>
    <definedName name="_ORC98" localSheetId="1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4">#REF!</definedName>
    <definedName name="_P" localSheetId="5">#REF!</definedName>
    <definedName name="_P" localSheetId="11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7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7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4">#REF!</definedName>
    <definedName name="_PAG7" localSheetId="5">#REF!</definedName>
    <definedName name="_PAG7" localSheetId="11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7">#REF!</definedName>
    <definedName name="_PAG7">#REF!</definedName>
    <definedName name="_Parse_Out" localSheetId="4" hidden="1">#REF!</definedName>
    <definedName name="_Parse_Out" localSheetId="5" hidden="1">#REF!</definedName>
    <definedName name="_Parse_Out" localSheetId="11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7" hidden="1">#REF!</definedName>
    <definedName name="_Parse_Out" hidden="1">#REF!</definedName>
    <definedName name="_pib2000" localSheetId="4">#REF!</definedName>
    <definedName name="_pib2000" localSheetId="5">#REF!</definedName>
    <definedName name="_pib2000" localSheetId="11">#REF!</definedName>
    <definedName name="_pib2000" localSheetId="8">#REF!</definedName>
    <definedName name="_pib2000" localSheetId="1">#REF!</definedName>
    <definedName name="_pib2000" localSheetId="3">#REF!</definedName>
    <definedName name="_pib2000" localSheetId="7">#REF!</definedName>
    <definedName name="_pib2000">#REF!</definedName>
    <definedName name="_pib2001" localSheetId="4">#REF!</definedName>
    <definedName name="_pib2001" localSheetId="5">#REF!</definedName>
    <definedName name="_pib2001" localSheetId="11">#REF!</definedName>
    <definedName name="_pib2001" localSheetId="8">#REF!</definedName>
    <definedName name="_pib2001" localSheetId="1">#REF!</definedName>
    <definedName name="_pib2001">#REF!</definedName>
    <definedName name="_pib2002" localSheetId="4">#REF!</definedName>
    <definedName name="_pib2002" localSheetId="5">#REF!</definedName>
    <definedName name="_pib2002" localSheetId="11">#REF!</definedName>
    <definedName name="_pib2002" localSheetId="8">#REF!</definedName>
    <definedName name="_pib2002" localSheetId="1">#REF!</definedName>
    <definedName name="_pib2002">#REF!</definedName>
    <definedName name="_pib2003" localSheetId="4">#REF!</definedName>
    <definedName name="_pib2003" localSheetId="5">#REF!</definedName>
    <definedName name="_pib2003" localSheetId="11">#REF!</definedName>
    <definedName name="_pib2003" localSheetId="8">#REF!</definedName>
    <definedName name="_pib2003" localSheetId="1">#REF!</definedName>
    <definedName name="_pib2003">#REF!</definedName>
    <definedName name="_pib98" localSheetId="4">[22]Programa!#REF!</definedName>
    <definedName name="_pib98" localSheetId="5">[22]Programa!#REF!</definedName>
    <definedName name="_pib98" localSheetId="11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4">#REF!</definedName>
    <definedName name="_pib99" localSheetId="5">#REF!</definedName>
    <definedName name="_pib99" localSheetId="11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7">#REF!</definedName>
    <definedName name="_pib99">#REF!</definedName>
    <definedName name="_POR96" localSheetId="4">#REF!</definedName>
    <definedName name="_POR96" localSheetId="5">#REF!</definedName>
    <definedName name="_POR96" localSheetId="11">#REF!</definedName>
    <definedName name="_POR96" localSheetId="8">#REF!</definedName>
    <definedName name="_POR96" localSheetId="1">#REF!</definedName>
    <definedName name="_POR96" localSheetId="3">#REF!</definedName>
    <definedName name="_POR96" localSheetId="7">#REF!</definedName>
    <definedName name="_POR96">#REF!</definedName>
    <definedName name="_PRN96" localSheetId="4">#REF!</definedName>
    <definedName name="_PRN96" localSheetId="5">#REF!</definedName>
    <definedName name="_PRN96" localSheetId="11">#REF!</definedName>
    <definedName name="_PRN96" localSheetId="8">#REF!</definedName>
    <definedName name="_PRN96" localSheetId="1">#REF!</definedName>
    <definedName name="_PRN96" localSheetId="3">#REF!</definedName>
    <definedName name="_PRN96" localSheetId="7">#REF!</definedName>
    <definedName name="_PRN96">#REF!</definedName>
    <definedName name="_PTA1" localSheetId="4">#REF!</definedName>
    <definedName name="_PTA1" localSheetId="5">#REF!</definedName>
    <definedName name="_PTA1" localSheetId="11">#REF!</definedName>
    <definedName name="_PTA1" localSheetId="8">#REF!</definedName>
    <definedName name="_PTA1" localSheetId="0">#REF!</definedName>
    <definedName name="_PTA1" localSheetId="1">#REF!</definedName>
    <definedName name="_PTA1">#REF!</definedName>
    <definedName name="_qV196" localSheetId="8">[30]QNEWLOR!#REF!</definedName>
    <definedName name="_qV196">[30]QNEWLOR!#REF!</definedName>
    <definedName name="_red42" localSheetId="4">'[42]RED Table 41'!$A$7:$I$7</definedName>
    <definedName name="_red42" localSheetId="5">'[42]RED Table 41'!$A$7:$I$7</definedName>
    <definedName name="_red42" localSheetId="11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4">#REF!</definedName>
    <definedName name="_ref2" localSheetId="5">#REF!</definedName>
    <definedName name="_ref2" localSheetId="11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7">#REF!</definedName>
    <definedName name="_ref2">#REF!</definedName>
    <definedName name="_Regression_Int" hidden="1">1</definedName>
    <definedName name="_Regression_Out" localSheetId="4" hidden="1">#REF!</definedName>
    <definedName name="_Regression_Out" localSheetId="5" hidden="1">#REF!</definedName>
    <definedName name="_Regression_Out" localSheetId="11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7" hidden="1">#REF!</definedName>
    <definedName name="_Regression_Out" hidden="1">#REF!</definedName>
    <definedName name="_Regression_X" localSheetId="4" hidden="1">#REF!</definedName>
    <definedName name="_Regression_X" localSheetId="5" hidden="1">#REF!</definedName>
    <definedName name="_Regression_X" localSheetId="11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7" hidden="1">#REF!</definedName>
    <definedName name="_Regression_X" hidden="1">#REF!</definedName>
    <definedName name="_Regression_Y" localSheetId="4" hidden="1">#REF!</definedName>
    <definedName name="_Regression_Y" localSheetId="5" hidden="1">#REF!</definedName>
    <definedName name="_Regression_Y" localSheetId="11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7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7">[31]RES!#REF!</definedName>
    <definedName name="_RES2">[31]RES!#REF!</definedName>
    <definedName name="_rge1" localSheetId="4">#REF!</definedName>
    <definedName name="_rge1" localSheetId="5">#REF!</definedName>
    <definedName name="_rge1" localSheetId="11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7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4">#REF!</definedName>
    <definedName name="_SAR1" localSheetId="5">#REF!</definedName>
    <definedName name="_SAR1" localSheetId="11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7">#REF!</definedName>
    <definedName name="_SAR1">#REF!</definedName>
    <definedName name="_sei2" localSheetId="4">#REF!</definedName>
    <definedName name="_sei2" localSheetId="5">#REF!</definedName>
    <definedName name="_sei2" localSheetId="11">#REF!</definedName>
    <definedName name="_sei2" localSheetId="8">#REF!</definedName>
    <definedName name="_sei2" localSheetId="1">#REF!</definedName>
    <definedName name="_sei2" localSheetId="3">#REF!</definedName>
    <definedName name="_sei2" localSheetId="7">#REF!</definedName>
    <definedName name="_sei2">#REF!</definedName>
    <definedName name="_sei98" localSheetId="4">#REF!</definedName>
    <definedName name="_sei98" localSheetId="5">#REF!</definedName>
    <definedName name="_sei98" localSheetId="11">#REF!</definedName>
    <definedName name="_sei98" localSheetId="8">#REF!</definedName>
    <definedName name="_sei98" localSheetId="1">#REF!</definedName>
    <definedName name="_sei98" localSheetId="3">#REF!</definedName>
    <definedName name="_sei98" localSheetId="7">#REF!</definedName>
    <definedName name="_sei98">#REF!</definedName>
    <definedName name="_Sort" localSheetId="4" hidden="1">#REF!</definedName>
    <definedName name="_Sort" localSheetId="5" hidden="1">#REF!</definedName>
    <definedName name="_Sort" localSheetId="11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4">#REF!</definedName>
    <definedName name="_SRN96" localSheetId="5">#REF!</definedName>
    <definedName name="_SRN96" localSheetId="11">#REF!</definedName>
    <definedName name="_SRN96" localSheetId="8">#REF!</definedName>
    <definedName name="_SRN96" localSheetId="1">#REF!</definedName>
    <definedName name="_SRN96">#REF!</definedName>
    <definedName name="_SRT11" localSheetId="2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7" hidden="1">{"Minpmon",#N/A,FALSE,"Monthinput"}</definedName>
    <definedName name="_SRT11" localSheetId="10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7" hidden="1">{"Minpmon",#N/A,FALSE,"Monthinput"}</definedName>
    <definedName name="_SRT111" localSheetId="10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4">#REF!</definedName>
    <definedName name="_SUM2" localSheetId="5">#REF!</definedName>
    <definedName name="_SUM2" localSheetId="11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7">#REF!</definedName>
    <definedName name="_SUM2">#REF!</definedName>
    <definedName name="_t7">[43]R7!$A$1:$G$31</definedName>
    <definedName name="_TAB1" localSheetId="4">#REF!</definedName>
    <definedName name="_TAB1" localSheetId="5">#REF!</definedName>
    <definedName name="_TAB1" localSheetId="11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7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7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4">#REF!</definedName>
    <definedName name="_TAB12" localSheetId="5">#REF!</definedName>
    <definedName name="_TAB12" localSheetId="11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7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7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4">#REF!</definedName>
    <definedName name="_Tab19" localSheetId="5">#REF!</definedName>
    <definedName name="_Tab19" localSheetId="11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7">#REF!</definedName>
    <definedName name="_Tab19">#REF!</definedName>
    <definedName name="_Tab2" localSheetId="4">#REF!</definedName>
    <definedName name="_Tab2" localSheetId="5">#REF!</definedName>
    <definedName name="_Tab2" localSheetId="11">#REF!</definedName>
    <definedName name="_Tab2" localSheetId="8">#REF!</definedName>
    <definedName name="_Tab2" localSheetId="1">#REF!</definedName>
    <definedName name="_Tab2" localSheetId="3">#REF!</definedName>
    <definedName name="_Tab2" localSheetId="7">#REF!</definedName>
    <definedName name="_Tab2">#REF!</definedName>
    <definedName name="_Tab20" localSheetId="4">#REF!</definedName>
    <definedName name="_Tab20" localSheetId="5">#REF!</definedName>
    <definedName name="_Tab20" localSheetId="11">#REF!</definedName>
    <definedName name="_Tab20" localSheetId="8">#REF!</definedName>
    <definedName name="_Tab20" localSheetId="1">#REF!</definedName>
    <definedName name="_Tab20" localSheetId="3">#REF!</definedName>
    <definedName name="_Tab20" localSheetId="7">#REF!</definedName>
    <definedName name="_Tab20">#REF!</definedName>
    <definedName name="_Tab21" localSheetId="4">#REF!</definedName>
    <definedName name="_Tab21" localSheetId="5">#REF!</definedName>
    <definedName name="_Tab21" localSheetId="11">#REF!</definedName>
    <definedName name="_Tab21" localSheetId="8">#REF!</definedName>
    <definedName name="_Tab21" localSheetId="1">#REF!</definedName>
    <definedName name="_Tab21">#REF!</definedName>
    <definedName name="_Tab22" localSheetId="4">#REF!</definedName>
    <definedName name="_Tab22" localSheetId="5">#REF!</definedName>
    <definedName name="_Tab22" localSheetId="11">#REF!</definedName>
    <definedName name="_Tab22" localSheetId="8">#REF!</definedName>
    <definedName name="_Tab22" localSheetId="1">#REF!</definedName>
    <definedName name="_Tab22">#REF!</definedName>
    <definedName name="_Tab23" localSheetId="4">#REF!</definedName>
    <definedName name="_Tab23" localSheetId="5">#REF!</definedName>
    <definedName name="_Tab23" localSheetId="11">#REF!</definedName>
    <definedName name="_Tab23" localSheetId="8">#REF!</definedName>
    <definedName name="_Tab23" localSheetId="1">#REF!</definedName>
    <definedName name="_Tab23">#REF!</definedName>
    <definedName name="_Tab24" localSheetId="4">#REF!</definedName>
    <definedName name="_Tab24" localSheetId="5">#REF!</definedName>
    <definedName name="_Tab24" localSheetId="11">#REF!</definedName>
    <definedName name="_Tab24" localSheetId="8">#REF!</definedName>
    <definedName name="_Tab24" localSheetId="1">#REF!</definedName>
    <definedName name="_Tab24">#REF!</definedName>
    <definedName name="_Tab26" localSheetId="4">#REF!</definedName>
    <definedName name="_Tab26" localSheetId="5">#REF!</definedName>
    <definedName name="_Tab26" localSheetId="11">#REF!</definedName>
    <definedName name="_Tab26" localSheetId="8">#REF!</definedName>
    <definedName name="_Tab26" localSheetId="1">#REF!</definedName>
    <definedName name="_Tab26">#REF!</definedName>
    <definedName name="_Tab27" localSheetId="4">#REF!</definedName>
    <definedName name="_Tab27" localSheetId="5">#REF!</definedName>
    <definedName name="_Tab27" localSheetId="11">#REF!</definedName>
    <definedName name="_Tab27" localSheetId="8">#REF!</definedName>
    <definedName name="_Tab27" localSheetId="1">#REF!</definedName>
    <definedName name="_Tab27">#REF!</definedName>
    <definedName name="_Tab28" localSheetId="4">#REF!</definedName>
    <definedName name="_Tab28" localSheetId="5">#REF!</definedName>
    <definedName name="_Tab28" localSheetId="11">#REF!</definedName>
    <definedName name="_Tab28" localSheetId="8">#REF!</definedName>
    <definedName name="_Tab28" localSheetId="1">#REF!</definedName>
    <definedName name="_Tab28">#REF!</definedName>
    <definedName name="_Tab29" localSheetId="4">#REF!</definedName>
    <definedName name="_Tab29" localSheetId="5">#REF!</definedName>
    <definedName name="_Tab29" localSheetId="11">#REF!</definedName>
    <definedName name="_Tab29" localSheetId="8">#REF!</definedName>
    <definedName name="_Tab29" localSheetId="1">#REF!</definedName>
    <definedName name="_Tab29">#REF!</definedName>
    <definedName name="_TAB3" localSheetId="8">[44]TC!#REF!</definedName>
    <definedName name="_TAB3">[44]TC!#REF!</definedName>
    <definedName name="_Tab30" localSheetId="4">#REF!</definedName>
    <definedName name="_Tab30" localSheetId="5">#REF!</definedName>
    <definedName name="_Tab30" localSheetId="11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7">#REF!</definedName>
    <definedName name="_Tab30">#REF!</definedName>
    <definedName name="_Tab31" localSheetId="4">#REF!</definedName>
    <definedName name="_Tab31" localSheetId="5">#REF!</definedName>
    <definedName name="_Tab31" localSheetId="11">#REF!</definedName>
    <definedName name="_Tab31" localSheetId="8">#REF!</definedName>
    <definedName name="_Tab31" localSheetId="1">#REF!</definedName>
    <definedName name="_Tab31" localSheetId="3">#REF!</definedName>
    <definedName name="_Tab31" localSheetId="7">#REF!</definedName>
    <definedName name="_Tab31">#REF!</definedName>
    <definedName name="_Tab32" localSheetId="4">#REF!</definedName>
    <definedName name="_Tab32" localSheetId="5">#REF!</definedName>
    <definedName name="_Tab32" localSheetId="11">#REF!</definedName>
    <definedName name="_Tab32" localSheetId="8">#REF!</definedName>
    <definedName name="_Tab32" localSheetId="1">#REF!</definedName>
    <definedName name="_Tab32" localSheetId="3">#REF!</definedName>
    <definedName name="_Tab32" localSheetId="7">#REF!</definedName>
    <definedName name="_Tab32">#REF!</definedName>
    <definedName name="_Tab33" localSheetId="4">#REF!</definedName>
    <definedName name="_Tab33" localSheetId="5">#REF!</definedName>
    <definedName name="_Tab33" localSheetId="11">#REF!</definedName>
    <definedName name="_Tab33" localSheetId="8">#REF!</definedName>
    <definedName name="_Tab33" localSheetId="1">#REF!</definedName>
    <definedName name="_Tab33">#REF!</definedName>
    <definedName name="_Tab34" localSheetId="4">#REF!</definedName>
    <definedName name="_Tab34" localSheetId="5">#REF!</definedName>
    <definedName name="_Tab34" localSheetId="11">#REF!</definedName>
    <definedName name="_Tab34" localSheetId="8">#REF!</definedName>
    <definedName name="_Tab34" localSheetId="1">#REF!</definedName>
    <definedName name="_Tab34">#REF!</definedName>
    <definedName name="_Tab35" localSheetId="4">#REF!</definedName>
    <definedName name="_Tab35" localSheetId="5">#REF!</definedName>
    <definedName name="_Tab35" localSheetId="11">#REF!</definedName>
    <definedName name="_Tab35" localSheetId="8">#REF!</definedName>
    <definedName name="_Tab35" localSheetId="1">#REF!</definedName>
    <definedName name="_Tab35">#REF!</definedName>
    <definedName name="_Tab36" localSheetId="4">#REF!</definedName>
    <definedName name="_Tab36" localSheetId="5">#REF!</definedName>
    <definedName name="_Tab36" localSheetId="11">#REF!</definedName>
    <definedName name="_Tab36" localSheetId="8">#REF!</definedName>
    <definedName name="_Tab36" localSheetId="1">#REF!</definedName>
    <definedName name="_Tab36">#REF!</definedName>
    <definedName name="_Tab37" localSheetId="4">#REF!</definedName>
    <definedName name="_Tab37" localSheetId="5">#REF!</definedName>
    <definedName name="_Tab37" localSheetId="11">#REF!</definedName>
    <definedName name="_Tab37" localSheetId="8">#REF!</definedName>
    <definedName name="_Tab37" localSheetId="1">#REF!</definedName>
    <definedName name="_Tab37">#REF!</definedName>
    <definedName name="_Tab38" localSheetId="4">#REF!</definedName>
    <definedName name="_Tab38" localSheetId="5">#REF!</definedName>
    <definedName name="_Tab38" localSheetId="11">#REF!</definedName>
    <definedName name="_Tab38" localSheetId="8">#REF!</definedName>
    <definedName name="_Tab38" localSheetId="1">#REF!</definedName>
    <definedName name="_Tab38">#REF!</definedName>
    <definedName name="_Tab39" localSheetId="4">#REF!</definedName>
    <definedName name="_Tab39" localSheetId="5">#REF!</definedName>
    <definedName name="_Tab39" localSheetId="11">#REF!</definedName>
    <definedName name="_Tab39" localSheetId="8">#REF!</definedName>
    <definedName name="_Tab39" localSheetId="1">#REF!</definedName>
    <definedName name="_Tab39">#REF!</definedName>
    <definedName name="_tAB4">'[45]shared data'!$A$1:$G$71</definedName>
    <definedName name="_Tab40" localSheetId="4">#REF!</definedName>
    <definedName name="_Tab40" localSheetId="5">#REF!</definedName>
    <definedName name="_Tab40" localSheetId="11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7">#REF!</definedName>
    <definedName name="_Tab40">#REF!</definedName>
    <definedName name="_tab41" localSheetId="4">#REF!</definedName>
    <definedName name="_tab41" localSheetId="5">#REF!</definedName>
    <definedName name="_tab41" localSheetId="11">#REF!</definedName>
    <definedName name="_tab41" localSheetId="8">#REF!</definedName>
    <definedName name="_tab41" localSheetId="1">#REF!</definedName>
    <definedName name="_tab41" localSheetId="3">#REF!</definedName>
    <definedName name="_tab41" localSheetId="7">#REF!</definedName>
    <definedName name="_tab41">#REF!</definedName>
    <definedName name="_TAB5" localSheetId="8">[44]TC!#REF!</definedName>
    <definedName name="_TAB5" localSheetId="3">[44]TC!#REF!</definedName>
    <definedName name="_TAB5" localSheetId="7">[44]TC!#REF!</definedName>
    <definedName name="_TAB5">[44]TC!#REF!</definedName>
    <definedName name="_TAB6" localSheetId="8">[44]TC!#REF!</definedName>
    <definedName name="_TAB6" localSheetId="3">[44]TC!#REF!</definedName>
    <definedName name="_TAB6" localSheetId="7">[44]TC!#REF!</definedName>
    <definedName name="_TAB6">[44]TC!#REF!</definedName>
    <definedName name="_TAB7" localSheetId="4">#REF!</definedName>
    <definedName name="_TAB7" localSheetId="5">#REF!</definedName>
    <definedName name="_TAB7" localSheetId="11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7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7">[44]TC!#REF!</definedName>
    <definedName name="_TAB8">[44]TC!#REF!</definedName>
    <definedName name="_TAB9" localSheetId="8">[44]TC!#REF!</definedName>
    <definedName name="_TAB9" localSheetId="3">[44]TC!#REF!</definedName>
    <definedName name="_TAB9" localSheetId="7">[44]TC!#REF!</definedName>
    <definedName name="_TAB9">[44]TC!#REF!</definedName>
    <definedName name="_tbl1" localSheetId="4">#REF!</definedName>
    <definedName name="_tbl1" localSheetId="5">#REF!</definedName>
    <definedName name="_tbl1" localSheetId="11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7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7">[46]anex7!#REF!</definedName>
    <definedName name="_Toc191191306_3">[46]anex7!#REF!</definedName>
    <definedName name="_Toc206055962" localSheetId="9">'Ilustración 5'!$D$6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7">[7]GROWTH!#REF!</definedName>
    <definedName name="_TOT58">[7]GROWTH!#REF!</definedName>
    <definedName name="_UES96" localSheetId="4">#REF!</definedName>
    <definedName name="_UES96" localSheetId="5">#REF!</definedName>
    <definedName name="_UES96" localSheetId="11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7">#REF!</definedName>
    <definedName name="_UES96">#REF!</definedName>
    <definedName name="_VAO98" localSheetId="4">#REF!</definedName>
    <definedName name="_VAO98" localSheetId="5">#REF!</definedName>
    <definedName name="_VAO98" localSheetId="11">#REF!</definedName>
    <definedName name="_VAO98" localSheetId="8">#REF!</definedName>
    <definedName name="_VAO98" localSheetId="1">#REF!</definedName>
    <definedName name="_VAO98" localSheetId="3">#REF!</definedName>
    <definedName name="_VAO98" localSheetId="7">#REF!</definedName>
    <definedName name="_VAO98">#REF!</definedName>
    <definedName name="_VAO99" localSheetId="4">#REF!</definedName>
    <definedName name="_VAO99" localSheetId="5">#REF!</definedName>
    <definedName name="_VAO99" localSheetId="11">#REF!</definedName>
    <definedName name="_VAO99" localSheetId="8">#REF!</definedName>
    <definedName name="_VAO99" localSheetId="1">#REF!</definedName>
    <definedName name="_VAO99" localSheetId="3">#REF!</definedName>
    <definedName name="_VAO99" localSheetId="7">#REF!</definedName>
    <definedName name="_VAO99">#REF!</definedName>
    <definedName name="_WB2" localSheetId="4">#REF!</definedName>
    <definedName name="_WB2" localSheetId="5">#REF!</definedName>
    <definedName name="_WB2" localSheetId="11">#REF!</definedName>
    <definedName name="_WB2" localSheetId="8">#REF!</definedName>
    <definedName name="_WB2" localSheetId="0">#REF!</definedName>
    <definedName name="_WB2" localSheetId="1">#REF!</definedName>
    <definedName name="_WB2">#REF!</definedName>
    <definedName name="_WEO1" localSheetId="4">#REF!</definedName>
    <definedName name="_WEO1" localSheetId="5">#REF!</definedName>
    <definedName name="_WEO1" localSheetId="11">#REF!</definedName>
    <definedName name="_WEO1" localSheetId="8">#REF!</definedName>
    <definedName name="_WEO1" localSheetId="1">#REF!</definedName>
    <definedName name="_WEO1">#REF!</definedName>
    <definedName name="_WEO2" localSheetId="4">#REF!</definedName>
    <definedName name="_WEO2" localSheetId="5">#REF!</definedName>
    <definedName name="_WEO2" localSheetId="11">#REF!</definedName>
    <definedName name="_WEO2" localSheetId="8">#REF!</definedName>
    <definedName name="_WEO2" localSheetId="1">#REF!</definedName>
    <definedName name="_WEO2">#REF!</definedName>
    <definedName name="_xlchart.v5.0" hidden="1">'Mapa 1. Inversión Pú.'!$A$8:$B$8</definedName>
    <definedName name="_xlchart.v5.1" hidden="1">'Mapa 1. Inversión Pú.'!$A$9:$B$40</definedName>
    <definedName name="_xlchart.v5.2" hidden="1">'Mapa 1. Inversión Pú.'!$C$8</definedName>
    <definedName name="_xlchart.v5.3" hidden="1">'Mapa 1. Inversión Pú.'!$C$9:$C$40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7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7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7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7" hidden="1">{"Riqfin97",#N/A,FALSE,"Tran";"Riqfinpro",#N/A,FALSE,"Tran"}</definedName>
    <definedName name="aaa" localSheetId="10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4">#REF!</definedName>
    <definedName name="ABR._89" localSheetId="5">#REF!</definedName>
    <definedName name="ABR._89" localSheetId="11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7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4">#REF!</definedName>
    <definedName name="abv" localSheetId="5">#REF!</definedName>
    <definedName name="abv" localSheetId="11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7">#REF!</definedName>
    <definedName name="abv">#REF!</definedName>
    <definedName name="abx" localSheetId="4">#REF!</definedName>
    <definedName name="abx" localSheetId="5">#REF!</definedName>
    <definedName name="abx" localSheetId="11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7">#REF!</definedName>
    <definedName name="abx">#REF!</definedName>
    <definedName name="AccessDatabase" hidden="1">"\\De2kp-42538\BOLETIN\Claga\CLAGA2000.mdb"</definedName>
    <definedName name="ACENARIO" localSheetId="4">#REF!</definedName>
    <definedName name="ACENARIO" localSheetId="5">#REF!</definedName>
    <definedName name="ACENARIO" localSheetId="11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7">#REF!</definedName>
    <definedName name="ACENARIO">#REF!</definedName>
    <definedName name="acentral" localSheetId="4">#REF!</definedName>
    <definedName name="acentral" localSheetId="5">#REF!</definedName>
    <definedName name="acentral" localSheetId="11">#REF!</definedName>
    <definedName name="acentral" localSheetId="8">#REF!</definedName>
    <definedName name="acentral" localSheetId="1">#REF!</definedName>
    <definedName name="acentral" localSheetId="3">#REF!</definedName>
    <definedName name="acentral" localSheetId="7">#REF!</definedName>
    <definedName name="acentral">#REF!</definedName>
    <definedName name="ACT" localSheetId="4">#REF!</definedName>
    <definedName name="ACT" localSheetId="5">#REF!</definedName>
    <definedName name="ACT" localSheetId="11">#REF!</definedName>
    <definedName name="ACT" localSheetId="8">#REF!</definedName>
    <definedName name="ACT" localSheetId="1">#REF!</definedName>
    <definedName name="ACT" localSheetId="3">#REF!</definedName>
    <definedName name="ACT" localSheetId="7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4">#REF!</definedName>
    <definedName name="ACTIVATE" localSheetId="5">#REF!</definedName>
    <definedName name="ACTIVATE" localSheetId="11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7">#REF!</definedName>
    <definedName name="ACTIVATE">#REF!</definedName>
    <definedName name="Actual" localSheetId="4">#REF!</definedName>
    <definedName name="Actual" localSheetId="5">#REF!</definedName>
    <definedName name="Actual" localSheetId="11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7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7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7" hidden="1">{"Riqfin97",#N/A,FALSE,"Tran";"Riqfinpro",#N/A,FALSE,"Tran"}</definedName>
    <definedName name="ad" localSheetId="10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4">#REF!</definedName>
    <definedName name="adaD" localSheetId="5">#REF!</definedName>
    <definedName name="adaD" localSheetId="11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7">#REF!</definedName>
    <definedName name="adaD">#REF!</definedName>
    <definedName name="Adb">[51]CIRRs!$C$59</definedName>
    <definedName name="Adf">[51]CIRRs!$C$60</definedName>
    <definedName name="ADICIONAIS" localSheetId="4">#REF!</definedName>
    <definedName name="ADICIONAIS" localSheetId="5">#REF!</definedName>
    <definedName name="ADICIONAIS" localSheetId="11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7">#REF!</definedName>
    <definedName name="ADICIONAIS">#REF!</definedName>
    <definedName name="adrra" localSheetId="4">#REF!</definedName>
    <definedName name="adrra" localSheetId="5">#REF!</definedName>
    <definedName name="adrra" localSheetId="11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7">#REF!</definedName>
    <definedName name="adrra">#REF!</definedName>
    <definedName name="adsadrr" localSheetId="4" hidden="1">#REF!</definedName>
    <definedName name="adsadrr" localSheetId="5" hidden="1">#REF!</definedName>
    <definedName name="adsadrr" localSheetId="11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7" hidden="1">#REF!</definedName>
    <definedName name="adsadrr" hidden="1">#REF!</definedName>
    <definedName name="adsftreagtrgtqergt" localSheetId="4">[5]!adsftreagtrgtqergt</definedName>
    <definedName name="adsftreagtrgtqergt" localSheetId="5">[5]!adsftreagtrgtqergt</definedName>
    <definedName name="adsftreagtrgtqergt" localSheetId="11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7" hidden="1">{"Tab1",#N/A,FALSE,"P";"Tab2",#N/A,FALSE,"P"}</definedName>
    <definedName name="af" localSheetId="10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7" hidden="1">{"Tab1",#N/A,FALSE,"P";"Tab2",#N/A,FALSE,"P"}</definedName>
    <definedName name="aff" localSheetId="10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7" hidden="1">{"Tab1",#N/A,FALSE,"P";"Tab2",#N/A,FALSE,"P"}</definedName>
    <definedName name="ag" localSheetId="10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4">#REF!</definedName>
    <definedName name="AGO._89" localSheetId="5">#REF!</definedName>
    <definedName name="AGO._89" localSheetId="11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7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7" hidden="1">{"Riqfin97",#N/A,FALSE,"Tran";"Riqfinpro",#N/A,FALSE,"Tran"}</definedName>
    <definedName name="ah" localSheetId="10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4">'[52]Expenditure &amp; Saving'!$AF$1:$AF$65536</definedName>
    <definedName name="AI" localSheetId="5">'[52]Expenditure &amp; Saving'!$AF$1:$AF$65536</definedName>
    <definedName name="AI" localSheetId="11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7" hidden="1">{"Riqfin97",#N/A,FALSE,"Tran";"Riqfinpro",#N/A,FALSE,"Tran"}</definedName>
    <definedName name="aj" localSheetId="10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4">#REF!</definedName>
    <definedName name="AJU00" localSheetId="5">#REF!</definedName>
    <definedName name="AJU00" localSheetId="11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7">#REF!</definedName>
    <definedName name="AJU00">#REF!</definedName>
    <definedName name="AJUSTE">[53]GYP!$A$2</definedName>
    <definedName name="AJUSTE2" localSheetId="4">[54]GYP!$A$2</definedName>
    <definedName name="AJUSTE2" localSheetId="5">[54]GYP!$A$2</definedName>
    <definedName name="AJUSTE2" localSheetId="11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4">#REF!</definedName>
    <definedName name="AJUV00" localSheetId="5">#REF!</definedName>
    <definedName name="AJUV00" localSheetId="11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7">#REF!</definedName>
    <definedName name="AJUV00">#REF!</definedName>
    <definedName name="AJUV97" localSheetId="4">#REF!</definedName>
    <definedName name="AJUV97" localSheetId="5">#REF!</definedName>
    <definedName name="AJUV97" localSheetId="11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7">#REF!</definedName>
    <definedName name="AJUV97">#REF!</definedName>
    <definedName name="AJUV98" localSheetId="4">#REF!</definedName>
    <definedName name="AJUV98" localSheetId="5">#REF!</definedName>
    <definedName name="AJUV98" localSheetId="11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7">#REF!</definedName>
    <definedName name="AJUV98">#REF!</definedName>
    <definedName name="AJUV99" localSheetId="4">#REF!</definedName>
    <definedName name="AJUV99" localSheetId="5">#REF!</definedName>
    <definedName name="AJUV99" localSheetId="11">#REF!</definedName>
    <definedName name="AJUV99" localSheetId="8">#REF!</definedName>
    <definedName name="AJUV99" localSheetId="1">#REF!</definedName>
    <definedName name="AJUV99">#REF!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7" hidden="1">{"Riqfin97",#N/A,FALSE,"Tran";"Riqfinpro",#N/A,FALSE,"Tran"}</definedName>
    <definedName name="al" localSheetId="10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7" hidden="1">{"Riqfin97",#N/A,FALSE,"Tran";"Riqfinpro",#N/A,FALSE,"Tran"}</definedName>
    <definedName name="alj" localSheetId="10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4">#REF!</definedName>
    <definedName name="ALLBIRR" localSheetId="5">#REF!</definedName>
    <definedName name="ALLBIRR" localSheetId="11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7">#REF!</definedName>
    <definedName name="ALLBIRR">#REF!</definedName>
    <definedName name="AllData" localSheetId="4">#REF!</definedName>
    <definedName name="AllData" localSheetId="5">#REF!</definedName>
    <definedName name="AllData" localSheetId="11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7">#REF!</definedName>
    <definedName name="AllData">#REF!</definedName>
    <definedName name="ALLSDR" localSheetId="4">#REF!</definedName>
    <definedName name="ALLSDR" localSheetId="5">#REF!</definedName>
    <definedName name="ALLSDR" localSheetId="11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7">#REF!</definedName>
    <definedName name="ALLSDR">#REF!</definedName>
    <definedName name="alpha">'[55]Int rate table spreads'!$C$7</definedName>
    <definedName name="ALRM" localSheetId="4">#REF!</definedName>
    <definedName name="ALRM" localSheetId="5">#REF!</definedName>
    <definedName name="ALRM" localSheetId="11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7">#REF!</definedName>
    <definedName name="ALRM">#REF!</definedName>
    <definedName name="alter3a" localSheetId="4">#REF!</definedName>
    <definedName name="alter3a" localSheetId="5">#REF!</definedName>
    <definedName name="alter3a" localSheetId="11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7">#REF!</definedName>
    <definedName name="alter3a">#REF!</definedName>
    <definedName name="alter3b" localSheetId="4">#REF!</definedName>
    <definedName name="alter3b" localSheetId="5">#REF!</definedName>
    <definedName name="alter3b" localSheetId="11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7">#REF!</definedName>
    <definedName name="alter3b">#REF!</definedName>
    <definedName name="ALTNGDP_R" localSheetId="4">[56]Q1!#REF!</definedName>
    <definedName name="ALTNGDP_R" localSheetId="5">[56]Q1!#REF!</definedName>
    <definedName name="ALTNGDP_R" localSheetId="11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7">[56]Q1!#REF!</definedName>
    <definedName name="ALTNGDP_R">[56]Q1!#REF!</definedName>
    <definedName name="ALTPCPI" localSheetId="4">[56]Q3!#REF!</definedName>
    <definedName name="ALTPCPI" localSheetId="5">[56]Q3!#REF!</definedName>
    <definedName name="ALTPCPI" localSheetId="11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7">[56]Q3!#REF!</definedName>
    <definedName name="ALTPCPI">[56]Q3!#REF!</definedName>
    <definedName name="amort" localSheetId="4">#REF!</definedName>
    <definedName name="amort" localSheetId="5">#REF!</definedName>
    <definedName name="amort" localSheetId="11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7">#REF!</definedName>
    <definedName name="amort">#REF!</definedName>
    <definedName name="AMORTI" localSheetId="4">#REF!</definedName>
    <definedName name="AMORTI" localSheetId="5">#REF!</definedName>
    <definedName name="AMORTI" localSheetId="11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7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7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7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7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7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4">[59]Contribution!$C$326:$DC$340</definedName>
    <definedName name="annual" localSheetId="5">[59]Contribution!$C$326:$DC$340</definedName>
    <definedName name="annual" localSheetId="11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4">#REF!</definedName>
    <definedName name="ANO00" localSheetId="5">#REF!</definedName>
    <definedName name="ANO00" localSheetId="11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7">#REF!</definedName>
    <definedName name="ANO00">#REF!</definedName>
    <definedName name="ANO00A" localSheetId="4">#REF!</definedName>
    <definedName name="ANO00A" localSheetId="5">#REF!</definedName>
    <definedName name="ANO00A" localSheetId="11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7">#REF!</definedName>
    <definedName name="ANO00A">#REF!</definedName>
    <definedName name="ANO00B" localSheetId="4">#REF!</definedName>
    <definedName name="ANO00B" localSheetId="5">#REF!</definedName>
    <definedName name="ANO00B" localSheetId="11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7">#REF!</definedName>
    <definedName name="ANO00B">#REF!</definedName>
    <definedName name="ANO97A" localSheetId="4">#REF!</definedName>
    <definedName name="ANO97A" localSheetId="5">#REF!</definedName>
    <definedName name="ANO97A" localSheetId="11">#REF!</definedName>
    <definedName name="ANO97A" localSheetId="8">#REF!</definedName>
    <definedName name="ANO97A" localSheetId="1">#REF!</definedName>
    <definedName name="ANO97A">#REF!</definedName>
    <definedName name="ANO97B" localSheetId="4">#REF!</definedName>
    <definedName name="ANO97B" localSheetId="5">#REF!</definedName>
    <definedName name="ANO97B" localSheetId="11">#REF!</definedName>
    <definedName name="ANO97B" localSheetId="8">#REF!</definedName>
    <definedName name="ANO97B" localSheetId="1">#REF!</definedName>
    <definedName name="ANO97B">#REF!</definedName>
    <definedName name="ANO98A" localSheetId="4">#REF!</definedName>
    <definedName name="ANO98A" localSheetId="5">#REF!</definedName>
    <definedName name="ANO98A" localSheetId="11">#REF!</definedName>
    <definedName name="ANO98A" localSheetId="8">#REF!</definedName>
    <definedName name="ANO98A" localSheetId="1">#REF!</definedName>
    <definedName name="ANO98A">#REF!</definedName>
    <definedName name="ANO98B" localSheetId="4">#REF!</definedName>
    <definedName name="ANO98B" localSheetId="5">#REF!</definedName>
    <definedName name="ANO98B" localSheetId="11">#REF!</definedName>
    <definedName name="ANO98B" localSheetId="8">#REF!</definedName>
    <definedName name="ANO98B" localSheetId="1">#REF!</definedName>
    <definedName name="ANO98B">#REF!</definedName>
    <definedName name="ANO99A" localSheetId="4">#REF!</definedName>
    <definedName name="ANO99A" localSheetId="5">#REF!</definedName>
    <definedName name="ANO99A" localSheetId="11">#REF!</definedName>
    <definedName name="ANO99A" localSheetId="8">#REF!</definedName>
    <definedName name="ANO99A" localSheetId="1">#REF!</definedName>
    <definedName name="ANO99A">#REF!</definedName>
    <definedName name="ANO99B" localSheetId="4">#REF!</definedName>
    <definedName name="ANO99B" localSheetId="5">#REF!</definedName>
    <definedName name="ANO99B" localSheetId="11">#REF!</definedName>
    <definedName name="ANO99B" localSheetId="8">#REF!</definedName>
    <definedName name="ANO99B" localSheetId="1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4">#REF!</definedName>
    <definedName name="APU" localSheetId="5">#REF!</definedName>
    <definedName name="APU" localSheetId="11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7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4">#REF!</definedName>
    <definedName name="area_de_impressaoEST" localSheetId="5">#REF!</definedName>
    <definedName name="area_de_impressaoEST" localSheetId="11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7">#REF!</definedName>
    <definedName name="area_de_impressaoEST">#REF!</definedName>
    <definedName name="Área_impressão_DIR" localSheetId="4">#REF!</definedName>
    <definedName name="Área_impressão_DIR" localSheetId="5">#REF!</definedName>
    <definedName name="Área_impressão_DIR" localSheetId="11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7">#REF!</definedName>
    <definedName name="Área_impressão_DIR">#REF!</definedName>
    <definedName name="AREACONSTRUCCIO" localSheetId="4">#REF!</definedName>
    <definedName name="AREACONSTRUCCIO" localSheetId="5">#REF!</definedName>
    <definedName name="AREACONSTRUCCIO" localSheetId="11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7">#REF!</definedName>
    <definedName name="AREACONSTRUCCIO">#REF!</definedName>
    <definedName name="ARREC98" localSheetId="4">#REF!</definedName>
    <definedName name="ARREC98" localSheetId="5">#REF!</definedName>
    <definedName name="ARREC98" localSheetId="11">#REF!</definedName>
    <definedName name="ARREC98" localSheetId="8">#REF!</definedName>
    <definedName name="ARREC98" localSheetId="1">#REF!</definedName>
    <definedName name="ARREC98">#REF!</definedName>
    <definedName name="ARREC99" localSheetId="4">#REF!</definedName>
    <definedName name="ARREC99" localSheetId="5">#REF!</definedName>
    <definedName name="ARREC99" localSheetId="11">#REF!</definedName>
    <definedName name="ARREC99" localSheetId="8">#REF!</definedName>
    <definedName name="ARREC99" localSheetId="1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4">#REF!</definedName>
    <definedName name="ASAU" localSheetId="5">#REF!</definedName>
    <definedName name="ASAU" localSheetId="11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7">#REF!</definedName>
    <definedName name="ASAU">#REF!</definedName>
    <definedName name="ASAU1" localSheetId="4">#REF!</definedName>
    <definedName name="ASAU1" localSheetId="5">#REF!</definedName>
    <definedName name="ASAU1" localSheetId="11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7">#REF!</definedName>
    <definedName name="ASAU1">#REF!</definedName>
    <definedName name="asd" localSheetId="4">#REF!</definedName>
    <definedName name="asd" localSheetId="5">#REF!</definedName>
    <definedName name="asd" localSheetId="11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7">#REF!</definedName>
    <definedName name="asd">#REF!</definedName>
    <definedName name="ASDF" localSheetId="4">#REF!</definedName>
    <definedName name="ASDF" localSheetId="5">#REF!</definedName>
    <definedName name="ASDF" localSheetId="11">#REF!</definedName>
    <definedName name="ASDF" localSheetId="8">#REF!</definedName>
    <definedName name="ASDF" localSheetId="1">#REF!</definedName>
    <definedName name="ASDF">#REF!</definedName>
    <definedName name="ASDFG" localSheetId="4">#REF!</definedName>
    <definedName name="ASDFG" localSheetId="5">#REF!</definedName>
    <definedName name="ASDFG" localSheetId="11">#REF!</definedName>
    <definedName name="ASDFG" localSheetId="8">#REF!</definedName>
    <definedName name="ASDFG" localSheetId="1">#REF!</definedName>
    <definedName name="ASDFG">#REF!</definedName>
    <definedName name="asdrae" localSheetId="4" hidden="1">#REF!</definedName>
    <definedName name="asdrae" localSheetId="5" hidden="1">#REF!</definedName>
    <definedName name="asdrae" localSheetId="11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4">#REF!</definedName>
    <definedName name="asdrra" localSheetId="5">#REF!</definedName>
    <definedName name="asdrra" localSheetId="11">#REF!</definedName>
    <definedName name="asdrra" localSheetId="8">#REF!</definedName>
    <definedName name="asdrra" localSheetId="0">#REF!</definedName>
    <definedName name="asdrra" localSheetId="1">#REF!</definedName>
    <definedName name="asdrra">#REF!</definedName>
    <definedName name="ase" localSheetId="4">#REF!</definedName>
    <definedName name="ase" localSheetId="5">#REF!</definedName>
    <definedName name="ase" localSheetId="11">#REF!</definedName>
    <definedName name="ase" localSheetId="8">#REF!</definedName>
    <definedName name="ase" localSheetId="0">#REF!</definedName>
    <definedName name="ase" localSheetId="1">#REF!</definedName>
    <definedName name="ase">#REF!</definedName>
    <definedName name="aser" localSheetId="4">#REF!</definedName>
    <definedName name="aser" localSheetId="5">#REF!</definedName>
    <definedName name="aser" localSheetId="11">#REF!</definedName>
    <definedName name="aser" localSheetId="8">#REF!</definedName>
    <definedName name="aser" localSheetId="0">#REF!</definedName>
    <definedName name="aser" localSheetId="1">#REF!</definedName>
    <definedName name="aser">#REF!</definedName>
    <definedName name="AsignadoA" localSheetId="4">#REF!</definedName>
    <definedName name="AsignadoA" localSheetId="5">#REF!</definedName>
    <definedName name="AsignadoA" localSheetId="11">#REF!</definedName>
    <definedName name="AsignadoA" localSheetId="8">#REF!</definedName>
    <definedName name="AsignadoA" localSheetId="1">#REF!</definedName>
    <definedName name="AsignadoA">#REF!</definedName>
    <definedName name="ASO" localSheetId="4">#REF!</definedName>
    <definedName name="ASO" localSheetId="5">#REF!</definedName>
    <definedName name="ASO" localSheetId="11">#REF!</definedName>
    <definedName name="ASO" localSheetId="8">#REF!</definedName>
    <definedName name="ASO" localSheetId="1">#REF!</definedName>
    <definedName name="ASO">#REF!</definedName>
    <definedName name="asraa" localSheetId="4">#REF!</definedName>
    <definedName name="asraa" localSheetId="5">#REF!</definedName>
    <definedName name="asraa" localSheetId="11">#REF!</definedName>
    <definedName name="asraa" localSheetId="8">#REF!</definedName>
    <definedName name="asraa" localSheetId="0">#REF!</definedName>
    <definedName name="asraa" localSheetId="1">#REF!</definedName>
    <definedName name="asraa">#REF!</definedName>
    <definedName name="asrraa44" localSheetId="4">#REF!</definedName>
    <definedName name="asrraa44" localSheetId="5">#REF!</definedName>
    <definedName name="asrraa44" localSheetId="11">#REF!</definedName>
    <definedName name="asrraa44" localSheetId="8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4">#REF!</definedName>
    <definedName name="ASSUM" localSheetId="5">#REF!</definedName>
    <definedName name="ASSUM" localSheetId="11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7">#REF!</definedName>
    <definedName name="ASSUM">#REF!</definedName>
    <definedName name="ASSUMPB" localSheetId="4">#REF!</definedName>
    <definedName name="ASSUMPB" localSheetId="5">#REF!</definedName>
    <definedName name="ASSUMPB" localSheetId="11">#REF!</definedName>
    <definedName name="ASSUMPB" localSheetId="8">#REF!</definedName>
    <definedName name="ASSUMPB" localSheetId="1">#REF!</definedName>
    <definedName name="ASSUMPB" localSheetId="3">#REF!</definedName>
    <definedName name="ASSUMPB" localSheetId="7">#REF!</definedName>
    <definedName name="ASSUMPB">#REF!</definedName>
    <definedName name="atlantic">[65]nonopec!$D$424:$D$433</definedName>
    <definedName name="atrade" localSheetId="5">[17]!atrade</definedName>
    <definedName name="atrade" localSheetId="0">#REF!</definedName>
    <definedName name="atrade" localSheetId="1">#REF!</definedName>
    <definedName name="atrade" localSheetId="10">[17]!atrade</definedName>
    <definedName name="atrade" localSheetId="13">[17]!atrade</definedName>
    <definedName name="atrade">[17]!atrade</definedName>
    <definedName name="ATS" localSheetId="4">#REF!</definedName>
    <definedName name="ATS" localSheetId="5">#REF!</definedName>
    <definedName name="ATS" localSheetId="11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7">#REF!</definedName>
    <definedName name="ATS">#REF!</definedName>
    <definedName name="AUS" localSheetId="4">#REF!</definedName>
    <definedName name="AUS" localSheetId="5">#REF!</definedName>
    <definedName name="AUS" localSheetId="11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7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4">#REF!</definedName>
    <definedName name="AVISO" localSheetId="5">#REF!</definedName>
    <definedName name="AVISO" localSheetId="11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7">#REF!</definedName>
    <definedName name="AVISO">#REF!</definedName>
    <definedName name="AZUA1.1.00___Administración_General" localSheetId="4">#REF!</definedName>
    <definedName name="AZUA1.1.00___Administración_General" localSheetId="5">#REF!</definedName>
    <definedName name="AZUA1.1.00___Administración_General" localSheetId="11">#REF!</definedName>
    <definedName name="AZUA1.1.00___Administración_General" localSheetId="8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7">#REF!</definedName>
    <definedName name="AZUA1.1.00___Administración_General">#REF!</definedName>
    <definedName name="AZUA2.1.00___Asuntos_económicos__comerciales_y_laborales" localSheetId="4">#REF!</definedName>
    <definedName name="AZUA2.1.00___Asuntos_económicos__comerciales_y_laborales" localSheetId="5">#REF!</definedName>
    <definedName name="AZUA2.1.00___Asuntos_económicos__comerciales_y_laborales" localSheetId="11">#REF!</definedName>
    <definedName name="AZUA2.1.00___Asuntos_económicos__comerciales_y_laborales" localSheetId="8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7">#REF!</definedName>
    <definedName name="AZUA2.1.00___Asuntos_económicos__comerciales_y_laborales">#REF!</definedName>
    <definedName name="B" localSheetId="4">#REF!</definedName>
    <definedName name="B" localSheetId="5">#REF!</definedName>
    <definedName name="B" localSheetId="11">#REF!</definedName>
    <definedName name="B" localSheetId="8">#REF!</definedName>
    <definedName name="B" localSheetId="0">#REF!</definedName>
    <definedName name="B" localSheetId="1">#REF!</definedName>
    <definedName name="B">#REF!</definedName>
    <definedName name="b1std" localSheetId="4">#REF!</definedName>
    <definedName name="b1std" localSheetId="5">#REF!</definedName>
    <definedName name="b1std" localSheetId="11">#REF!</definedName>
    <definedName name="b1std" localSheetId="8">#REF!</definedName>
    <definedName name="b1std" localSheetId="1">#REF!</definedName>
    <definedName name="b1std">#REF!</definedName>
    <definedName name="b2std" localSheetId="4">#REF!</definedName>
    <definedName name="b2std" localSheetId="5">#REF!</definedName>
    <definedName name="b2std" localSheetId="11">#REF!</definedName>
    <definedName name="b2std" localSheetId="8">#REF!</definedName>
    <definedName name="b2std" localSheetId="1">#REF!</definedName>
    <definedName name="b2std">#REF!</definedName>
    <definedName name="ba">#N/A</definedName>
    <definedName name="Badea">[51]CIRRs!$C$67</definedName>
    <definedName name="BAL" localSheetId="4">#REF!</definedName>
    <definedName name="BAL" localSheetId="5">#REF!</definedName>
    <definedName name="BAL" localSheetId="11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7">#REF!</definedName>
    <definedName name="BAL">#REF!</definedName>
    <definedName name="bALANCE" localSheetId="2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7" hidden="1">{"Minpmon",#N/A,FALSE,"Monthinput"}</definedName>
    <definedName name="bALANCE" localSheetId="10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4">#REF!</definedName>
    <definedName name="BANCOS" localSheetId="5">#REF!</definedName>
    <definedName name="BANCOS" localSheetId="11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7">#REF!</definedName>
    <definedName name="BANCOS">#REF!</definedName>
    <definedName name="banks1" localSheetId="4">#REF!</definedName>
    <definedName name="banks1" localSheetId="5">#REF!</definedName>
    <definedName name="banks1" localSheetId="11">#REF!</definedName>
    <definedName name="banks1" localSheetId="8">#REF!</definedName>
    <definedName name="banks1" localSheetId="1">#REF!</definedName>
    <definedName name="banks1" localSheetId="3">#REF!</definedName>
    <definedName name="banks1" localSheetId="7">#REF!</definedName>
    <definedName name="banks1">#REF!</definedName>
    <definedName name="banks2" localSheetId="4">#REF!</definedName>
    <definedName name="banks2" localSheetId="5">#REF!</definedName>
    <definedName name="banks2" localSheetId="11">#REF!</definedName>
    <definedName name="banks2" localSheetId="8">#REF!</definedName>
    <definedName name="banks2" localSheetId="1">#REF!</definedName>
    <definedName name="banks2" localSheetId="3">#REF!</definedName>
    <definedName name="banks2" localSheetId="7">#REF!</definedName>
    <definedName name="banks2">#REF!</definedName>
    <definedName name="baron" localSheetId="4" hidden="1">#REF!</definedName>
    <definedName name="baron" localSheetId="5" hidden="1">#REF!</definedName>
    <definedName name="baron" localSheetId="11" hidden="1">#REF!</definedName>
    <definedName name="baron" localSheetId="8" hidden="1">#REF!</definedName>
    <definedName name="baron" localSheetId="1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4">#REF!</definedName>
    <definedName name="_xlnm.Database" localSheetId="5">#REF!</definedName>
    <definedName name="_xlnm.Database" localSheetId="11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7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7">'[68]K. IMF Base'!#REF!</definedName>
    <definedName name="baseflow">'[68]K. IMF Base'!#REF!</definedName>
    <definedName name="BaseYear" localSheetId="4">#REF!</definedName>
    <definedName name="BaseYear" localSheetId="5">#REF!</definedName>
    <definedName name="BaseYear" localSheetId="11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7">#REF!</definedName>
    <definedName name="BaseYear">#REF!</definedName>
    <definedName name="Basic_Data" localSheetId="4">#REF!</definedName>
    <definedName name="Basic_Data" localSheetId="5">#REF!</definedName>
    <definedName name="Basic_Data" localSheetId="11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7">#REF!</definedName>
    <definedName name="Basic_Data">#REF!</definedName>
    <definedName name="BASOMA" localSheetId="4">#REF!</definedName>
    <definedName name="BASOMA" localSheetId="5">#REF!</definedName>
    <definedName name="BASOMA" localSheetId="11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7">#REF!</definedName>
    <definedName name="BASOMA">#REF!</definedName>
    <definedName name="Batumi_debt" localSheetId="4">#REF!</definedName>
    <definedName name="Batumi_debt" localSheetId="5">#REF!</definedName>
    <definedName name="Batumi_debt" localSheetId="11">#REF!</definedName>
    <definedName name="Batumi_debt" localSheetId="8">#REF!</definedName>
    <definedName name="Batumi_debt" localSheetId="1">#REF!</definedName>
    <definedName name="Batumi_debt">#REF!</definedName>
    <definedName name="Bave" localSheetId="4">#REF!</definedName>
    <definedName name="Bave" localSheetId="5">#REF!</definedName>
    <definedName name="Bave" localSheetId="11">#REF!</definedName>
    <definedName name="Bave" localSheetId="8">#REF!</definedName>
    <definedName name="Bave" localSheetId="1">#REF!</definedName>
    <definedName name="Bave">#REF!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7" hidden="1">{"Riqfin97",#N/A,FALSE,"Tran";"Riqfinpro",#N/A,FALSE,"Tran"}</definedName>
    <definedName name="bb" localSheetId="10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4">#REF!</definedName>
    <definedName name="BBB" localSheetId="5">#REF!</definedName>
    <definedName name="BBB" localSheetId="11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7">#REF!</definedName>
    <definedName name="BBB">#REF!</definedName>
    <definedName name="bbbb" localSheetId="2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7" hidden="1">{"Minpmon",#N/A,FALSE,"Monthinput"}</definedName>
    <definedName name="bbbb" localSheetId="10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7" hidden="1">{"Tab1",#N/A,FALSE,"P";"Tab2",#N/A,FALSE,"P"}</definedName>
    <definedName name="bbbbbbbbbbbbb" localSheetId="10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4">#REF!</definedName>
    <definedName name="BC" localSheetId="5">#REF!</definedName>
    <definedName name="BC" localSheetId="11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7">#REF!</definedName>
    <definedName name="BC">#REF!</definedName>
    <definedName name="BCA">#N/A</definedName>
    <definedName name="BCA_GDP">#N/A</definedName>
    <definedName name="BCA_NGDP" localSheetId="4">#REF!</definedName>
    <definedName name="BCA_NGDP" localSheetId="5">#REF!</definedName>
    <definedName name="BCA_NGDP" localSheetId="11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7">#REF!</definedName>
    <definedName name="BCA_NGDP">#REF!</definedName>
    <definedName name="BCEProg" localSheetId="4">#REF!</definedName>
    <definedName name="BCEProg" localSheetId="5">#REF!</definedName>
    <definedName name="BCEProg" localSheetId="11">#REF!</definedName>
    <definedName name="BCEProg" localSheetId="8">#REF!</definedName>
    <definedName name="BCEProg" localSheetId="1">#REF!</definedName>
    <definedName name="BCEProg" localSheetId="3">#REF!</definedName>
    <definedName name="BCEProg" localSheetId="7">#REF!</definedName>
    <definedName name="BCEProg">#REF!</definedName>
    <definedName name="BCH" localSheetId="4">#REF!</definedName>
    <definedName name="BCH" localSheetId="5">#REF!</definedName>
    <definedName name="BCH" localSheetId="11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7">#REF!</definedName>
    <definedName name="BCH">#REF!</definedName>
    <definedName name="BCH_10G" localSheetId="4">#REF!</definedName>
    <definedName name="BCH_10G" localSheetId="5">#REF!</definedName>
    <definedName name="BCH_10G" localSheetId="11">#REF!</definedName>
    <definedName name="BCH_10G" localSheetId="8">#REF!</definedName>
    <definedName name="BCH_10G" localSheetId="0">#REF!</definedName>
    <definedName name="BCH_10G" localSheetId="1">#REF!</definedName>
    <definedName name="BCH_10G">#REF!</definedName>
    <definedName name="BCH_10R" localSheetId="4">#REF!</definedName>
    <definedName name="BCH_10R" localSheetId="5">#REF!</definedName>
    <definedName name="BCH_10R" localSheetId="11">#REF!</definedName>
    <definedName name="BCH_10R" localSheetId="8">#REF!</definedName>
    <definedName name="BCH_10R" localSheetId="1">#REF!</definedName>
    <definedName name="BCH_10R">#REF!</definedName>
    <definedName name="Bcos_Com_20G" localSheetId="4">#REF!</definedName>
    <definedName name="Bcos_Com_20G" localSheetId="5">#REF!</definedName>
    <definedName name="Bcos_Com_20G" localSheetId="11">#REF!</definedName>
    <definedName name="Bcos_Com_20G" localSheetId="8">#REF!</definedName>
    <definedName name="Bcos_Com_20G" localSheetId="1">#REF!</definedName>
    <definedName name="Bcos_Com_20G">#REF!</definedName>
    <definedName name="Bcos_Com20R" localSheetId="4">#REF!</definedName>
    <definedName name="Bcos_Com20R" localSheetId="5">#REF!</definedName>
    <definedName name="Bcos_Com20R" localSheetId="11">#REF!</definedName>
    <definedName name="Bcos_Com20R" localSheetId="8">#REF!</definedName>
    <definedName name="Bcos_Com20R" localSheetId="1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4">#REF!</definedName>
    <definedName name="BEA" localSheetId="5">#REF!</definedName>
    <definedName name="BEA" localSheetId="11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7">#REF!</definedName>
    <definedName name="BEA">#REF!</definedName>
    <definedName name="BEABA" localSheetId="4">#REF!</definedName>
    <definedName name="BEABA" localSheetId="5">#REF!</definedName>
    <definedName name="BEABA" localSheetId="11">#REF!</definedName>
    <definedName name="BEABA" localSheetId="8">#REF!</definedName>
    <definedName name="BEABA" localSheetId="1">#REF!</definedName>
    <definedName name="BEABA" localSheetId="3">#REF!</definedName>
    <definedName name="BEABA" localSheetId="7">#REF!</definedName>
    <definedName name="BEABA">#REF!</definedName>
    <definedName name="BEABI" localSheetId="4">#REF!</definedName>
    <definedName name="BEABI" localSheetId="5">#REF!</definedName>
    <definedName name="BEABI" localSheetId="11">#REF!</definedName>
    <definedName name="BEABI" localSheetId="8">#REF!</definedName>
    <definedName name="BEABI" localSheetId="1">#REF!</definedName>
    <definedName name="BEABI" localSheetId="3">#REF!</definedName>
    <definedName name="BEABI" localSheetId="7">#REF!</definedName>
    <definedName name="BEABI">#REF!</definedName>
    <definedName name="BEAI">#N/A</definedName>
    <definedName name="BEAIB">#N/A</definedName>
    <definedName name="BEAIG">#N/A</definedName>
    <definedName name="BEAMU" localSheetId="4">#REF!</definedName>
    <definedName name="BEAMU" localSheetId="5">#REF!</definedName>
    <definedName name="BEAMU" localSheetId="11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7">#REF!</definedName>
    <definedName name="BEAMU">#REF!</definedName>
    <definedName name="BEAP">#N/A</definedName>
    <definedName name="BEAPB">#N/A</definedName>
    <definedName name="BEAPG">#N/A</definedName>
    <definedName name="BEC" localSheetId="4">#REF!</definedName>
    <definedName name="BEC" localSheetId="5">#REF!</definedName>
    <definedName name="BEC" localSheetId="11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7">#REF!</definedName>
    <definedName name="BEC">#REF!</definedName>
    <definedName name="BED" localSheetId="4">#REF!</definedName>
    <definedName name="BED" localSheetId="5">#REF!</definedName>
    <definedName name="BED" localSheetId="11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7">#REF!</definedName>
    <definedName name="BED">#REF!</definedName>
    <definedName name="BED_6" localSheetId="4">#REF!</definedName>
    <definedName name="BED_6" localSheetId="5">#REF!</definedName>
    <definedName name="BED_6" localSheetId="11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7">#REF!</definedName>
    <definedName name="BED_6">#REF!</definedName>
    <definedName name="BEDE" localSheetId="4">#REF!</definedName>
    <definedName name="BEDE" localSheetId="5">#REF!</definedName>
    <definedName name="BEDE" localSheetId="11">#REF!</definedName>
    <definedName name="BEDE" localSheetId="8">#REF!</definedName>
    <definedName name="BEDE" localSheetId="1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7">[70]terms!#REF!</definedName>
    <definedName name="Bei">[70]terms!#REF!</definedName>
    <definedName name="Belgium_wt">'[66]OECD wgt'!$B$15</definedName>
    <definedName name="BENEF98" localSheetId="4">#REF!</definedName>
    <definedName name="BENEF98" localSheetId="5">#REF!</definedName>
    <definedName name="BENEF98" localSheetId="11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7">#REF!</definedName>
    <definedName name="BENEF98">#REF!</definedName>
    <definedName name="BENEF99" localSheetId="4">#REF!</definedName>
    <definedName name="BENEF99" localSheetId="5">#REF!</definedName>
    <definedName name="BENEF99" localSheetId="11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7">#REF!</definedName>
    <definedName name="BENEF99">#REF!</definedName>
    <definedName name="BeneficioNetoY3">'[71]Vaciado 1'!$F$153</definedName>
    <definedName name="BEO" localSheetId="4">#REF!</definedName>
    <definedName name="BEO" localSheetId="5">#REF!</definedName>
    <definedName name="BEO" localSheetId="11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7">#REF!</definedName>
    <definedName name="BEO">#REF!</definedName>
    <definedName name="BER" localSheetId="4">#REF!</definedName>
    <definedName name="BER" localSheetId="5">#REF!</definedName>
    <definedName name="BER" localSheetId="11">#REF!</definedName>
    <definedName name="BER" localSheetId="8">#REF!</definedName>
    <definedName name="BER" localSheetId="1">#REF!</definedName>
    <definedName name="BER" localSheetId="3">#REF!</definedName>
    <definedName name="BER" localSheetId="7">#REF!</definedName>
    <definedName name="BER">#REF!</definedName>
    <definedName name="BERBA" localSheetId="4">#REF!</definedName>
    <definedName name="BERBA" localSheetId="5">#REF!</definedName>
    <definedName name="BERBA" localSheetId="11">#REF!</definedName>
    <definedName name="BERBA" localSheetId="8">#REF!</definedName>
    <definedName name="BERBA" localSheetId="1">#REF!</definedName>
    <definedName name="BERBA" localSheetId="3">#REF!</definedName>
    <definedName name="BERBA" localSheetId="7">#REF!</definedName>
    <definedName name="BERBA">#REF!</definedName>
    <definedName name="BERBI" localSheetId="4">#REF!</definedName>
    <definedName name="BERBI" localSheetId="5">#REF!</definedName>
    <definedName name="BERBI" localSheetId="11">#REF!</definedName>
    <definedName name="BERBI" localSheetId="8">#REF!</definedName>
    <definedName name="BERBI" localSheetId="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">#REF!</definedName>
    <definedName name="BFD" localSheetId="5">#REF!</definedName>
    <definedName name="BFD" localSheetId="11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7">#REF!</definedName>
    <definedName name="BFD">#REF!</definedName>
    <definedName name="BFDA" localSheetId="4">#REF!</definedName>
    <definedName name="BFDA" localSheetId="5">#REF!</definedName>
    <definedName name="BFDA" localSheetId="11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7">#REF!</definedName>
    <definedName name="BFDA">#REF!</definedName>
    <definedName name="BFDI" localSheetId="4">#REF!</definedName>
    <definedName name="BFDI" localSheetId="5">#REF!</definedName>
    <definedName name="BFDI" localSheetId="11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7">#REF!</definedName>
    <definedName name="BFDI">#REF!</definedName>
    <definedName name="BFDIL" localSheetId="4">#REF!</definedName>
    <definedName name="BFDIL" localSheetId="5">#REF!</definedName>
    <definedName name="BFDIL" localSheetId="11">#REF!</definedName>
    <definedName name="BFDIL" localSheetId="8">#REF!</definedName>
    <definedName name="BFDIL" localSheetId="1">#REF!</definedName>
    <definedName name="BFDIL">#REF!</definedName>
    <definedName name="BFL">#N/A</definedName>
    <definedName name="BFL_C_G" localSheetId="4">#REF!</definedName>
    <definedName name="BFL_C_G" localSheetId="5">#REF!</definedName>
    <definedName name="BFL_C_G" localSheetId="11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7">#REF!</definedName>
    <definedName name="BFL_C_G">#REF!</definedName>
    <definedName name="BFL_C_P" localSheetId="4">#REF!</definedName>
    <definedName name="BFL_C_P" localSheetId="5">#REF!</definedName>
    <definedName name="BFL_C_P" localSheetId="11">#REF!</definedName>
    <definedName name="BFL_C_P" localSheetId="8">#REF!</definedName>
    <definedName name="BFL_C_P" localSheetId="1">#REF!</definedName>
    <definedName name="BFL_C_P" localSheetId="3">#REF!</definedName>
    <definedName name="BFL_C_P" localSheetId="7">#REF!</definedName>
    <definedName name="BFL_C_P">#REF!</definedName>
    <definedName name="BFL_CBA" localSheetId="4">#REF!</definedName>
    <definedName name="BFL_CBA" localSheetId="5">#REF!</definedName>
    <definedName name="BFL_CBA" localSheetId="11">#REF!</definedName>
    <definedName name="BFL_CBA" localSheetId="8">#REF!</definedName>
    <definedName name="BFL_CBA" localSheetId="1">#REF!</definedName>
    <definedName name="BFL_CBA" localSheetId="3">#REF!</definedName>
    <definedName name="BFL_CBA" localSheetId="7">#REF!</definedName>
    <definedName name="BFL_CBA">#REF!</definedName>
    <definedName name="BFL_CBI" localSheetId="4">#REF!</definedName>
    <definedName name="BFL_CBI" localSheetId="5">#REF!</definedName>
    <definedName name="BFL_CBI" localSheetId="11">#REF!</definedName>
    <definedName name="BFL_CBI" localSheetId="8">#REF!</definedName>
    <definedName name="BFL_CBI" localSheetId="1">#REF!</definedName>
    <definedName name="BFL_CBI">#REF!</definedName>
    <definedName name="BFL_CMU" localSheetId="4">#REF!</definedName>
    <definedName name="BFL_CMU" localSheetId="5">#REF!</definedName>
    <definedName name="BFL_CMU" localSheetId="11">#REF!</definedName>
    <definedName name="BFL_CMU" localSheetId="8">#REF!</definedName>
    <definedName name="BFL_CMU" localSheetId="1">#REF!</definedName>
    <definedName name="BFL_CMU">#REF!</definedName>
    <definedName name="BFL_D">#N/A</definedName>
    <definedName name="BFL_D_G" localSheetId="4">#REF!</definedName>
    <definedName name="BFL_D_G" localSheetId="5">#REF!</definedName>
    <definedName name="BFL_D_G" localSheetId="11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7">#REF!</definedName>
    <definedName name="BFL_D_G">#REF!</definedName>
    <definedName name="BFL_D_P" localSheetId="4">#REF!</definedName>
    <definedName name="BFL_D_P" localSheetId="5">#REF!</definedName>
    <definedName name="BFL_D_P" localSheetId="11">#REF!</definedName>
    <definedName name="BFL_D_P" localSheetId="8">#REF!</definedName>
    <definedName name="BFL_D_P" localSheetId="1">#REF!</definedName>
    <definedName name="BFL_D_P" localSheetId="3">#REF!</definedName>
    <definedName name="BFL_D_P" localSheetId="7">#REF!</definedName>
    <definedName name="BFL_D_P">#REF!</definedName>
    <definedName name="BFL_DBA" localSheetId="4">#REF!</definedName>
    <definedName name="BFL_DBA" localSheetId="5">#REF!</definedName>
    <definedName name="BFL_DBA" localSheetId="11">#REF!</definedName>
    <definedName name="BFL_DBA" localSheetId="8">#REF!</definedName>
    <definedName name="BFL_DBA" localSheetId="1">#REF!</definedName>
    <definedName name="BFL_DBA" localSheetId="3">#REF!</definedName>
    <definedName name="BFL_DBA" localSheetId="7">#REF!</definedName>
    <definedName name="BFL_DBA">#REF!</definedName>
    <definedName name="BFL_DBI" localSheetId="4">#REF!</definedName>
    <definedName name="BFL_DBI" localSheetId="5">#REF!</definedName>
    <definedName name="BFL_DBI" localSheetId="11">#REF!</definedName>
    <definedName name="BFL_DBI" localSheetId="8">#REF!</definedName>
    <definedName name="BFL_DBI" localSheetId="1">#REF!</definedName>
    <definedName name="BFL_DBI">#REF!</definedName>
    <definedName name="BFL_DF">#N/A</definedName>
    <definedName name="BFL_DMU" localSheetId="4">#REF!</definedName>
    <definedName name="BFL_DMU" localSheetId="5">#REF!</definedName>
    <definedName name="BFL_DMU" localSheetId="11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7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0">#REF!</definedName>
    <definedName name="BFLD_DF" localSheetId="1">#REF!</definedName>
    <definedName name="BFLD_DF" localSheetId="10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4">#REF!</definedName>
    <definedName name="BFLRES" localSheetId="5">#REF!</definedName>
    <definedName name="BFLRES" localSheetId="11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7">#REF!</definedName>
    <definedName name="BFLRES">#REF!</definedName>
    <definedName name="BFO" localSheetId="4">#REF!</definedName>
    <definedName name="BFO" localSheetId="5">#REF!</definedName>
    <definedName name="BFO" localSheetId="11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7">#REF!</definedName>
    <definedName name="BFO">#REF!</definedName>
    <definedName name="BFO_S" localSheetId="4">#REF!</definedName>
    <definedName name="BFO_S" localSheetId="5">#REF!</definedName>
    <definedName name="BFO_S" localSheetId="11">#REF!</definedName>
    <definedName name="BFO_S" localSheetId="8">#REF!</definedName>
    <definedName name="BFO_S" localSheetId="1">#REF!</definedName>
    <definedName name="BFO_S" localSheetId="3">#REF!</definedName>
    <definedName name="BFO_S" localSheetId="7">#REF!</definedName>
    <definedName name="BFO_S">#REF!</definedName>
    <definedName name="BFOA" localSheetId="4">#REF!</definedName>
    <definedName name="BFOA" localSheetId="5">#REF!</definedName>
    <definedName name="BFOA" localSheetId="11">#REF!</definedName>
    <definedName name="BFOA" localSheetId="8">#REF!</definedName>
    <definedName name="BFOA" localSheetId="0">#REF!</definedName>
    <definedName name="BFOA" localSheetId="1">#REF!</definedName>
    <definedName name="BFOA">#REF!</definedName>
    <definedName name="BFOAG" localSheetId="4">#REF!</definedName>
    <definedName name="BFOAG" localSheetId="5">#REF!</definedName>
    <definedName name="BFOAG" localSheetId="11">#REF!</definedName>
    <definedName name="BFOAG" localSheetId="8">#REF!</definedName>
    <definedName name="BFOAG" localSheetId="0">#REF!</definedName>
    <definedName name="BFOAG" localSheetId="1">#REF!</definedName>
    <definedName name="BFOAG">#REF!</definedName>
    <definedName name="BFOL" localSheetId="4">#REF!</definedName>
    <definedName name="BFOL" localSheetId="5">#REF!</definedName>
    <definedName name="BFOL" localSheetId="11">#REF!</definedName>
    <definedName name="BFOL" localSheetId="8">#REF!</definedName>
    <definedName name="BFOL" localSheetId="1">#REF!</definedName>
    <definedName name="BFOL">#REF!</definedName>
    <definedName name="BFOL_B" localSheetId="4">#REF!</definedName>
    <definedName name="BFOL_B" localSheetId="5">#REF!</definedName>
    <definedName name="BFOL_B" localSheetId="11">#REF!</definedName>
    <definedName name="BFOL_B" localSheetId="8">#REF!</definedName>
    <definedName name="BFOL_B" localSheetId="1">#REF!</definedName>
    <definedName name="BFOL_B">#REF!</definedName>
    <definedName name="BFOL_G" localSheetId="4">#REF!</definedName>
    <definedName name="BFOL_G" localSheetId="5">#REF!</definedName>
    <definedName name="BFOL_G" localSheetId="11">#REF!</definedName>
    <definedName name="BFOL_G" localSheetId="8">#REF!</definedName>
    <definedName name="BFOL_G" localSheetId="1">#REF!</definedName>
    <definedName name="BFOL_G">#REF!</definedName>
    <definedName name="BFOL_L" localSheetId="4">#REF!</definedName>
    <definedName name="BFOL_L" localSheetId="5">#REF!</definedName>
    <definedName name="BFOL_L" localSheetId="11">#REF!</definedName>
    <definedName name="BFOL_L" localSheetId="8">#REF!</definedName>
    <definedName name="BFOL_L" localSheetId="1">#REF!</definedName>
    <definedName name="BFOL_L">#REF!</definedName>
    <definedName name="BFOL_O" localSheetId="4">#REF!</definedName>
    <definedName name="BFOL_O" localSheetId="5">#REF!</definedName>
    <definedName name="BFOL_O" localSheetId="11">#REF!</definedName>
    <definedName name="BFOL_O" localSheetId="8">#REF!</definedName>
    <definedName name="BFOL_O" localSheetId="1">#REF!</definedName>
    <definedName name="BFOL_O">#REF!</definedName>
    <definedName name="BFOL_S" localSheetId="4">#REF!</definedName>
    <definedName name="BFOL_S" localSheetId="5">#REF!</definedName>
    <definedName name="BFOL_S" localSheetId="11">#REF!</definedName>
    <definedName name="BFOL_S" localSheetId="8">#REF!</definedName>
    <definedName name="BFOL_S" localSheetId="1">#REF!</definedName>
    <definedName name="BFOL_S">#REF!</definedName>
    <definedName name="BFOLB" localSheetId="4">#REF!</definedName>
    <definedName name="BFOLB" localSheetId="5">#REF!</definedName>
    <definedName name="BFOLB" localSheetId="11">#REF!</definedName>
    <definedName name="BFOLB" localSheetId="8">#REF!</definedName>
    <definedName name="BFOLB" localSheetId="1">#REF!</definedName>
    <definedName name="BFOLB">#REF!</definedName>
    <definedName name="BFOLG_L" localSheetId="4">#REF!</definedName>
    <definedName name="BFOLG_L" localSheetId="5">#REF!</definedName>
    <definedName name="BFOLG_L" localSheetId="11">#REF!</definedName>
    <definedName name="BFOLG_L" localSheetId="8">#REF!</definedName>
    <definedName name="BFOLG_L" localSheetId="1">#REF!</definedName>
    <definedName name="BFOLG_L">#REF!</definedName>
    <definedName name="BFOTH" localSheetId="4">#REF!</definedName>
    <definedName name="BFOTH" localSheetId="5">#REF!</definedName>
    <definedName name="BFOTH" localSheetId="11">#REF!</definedName>
    <definedName name="BFOTH" localSheetId="8">#REF!</definedName>
    <definedName name="BFOTH" localSheetId="1">#REF!</definedName>
    <definedName name="BFOTH">#REF!</definedName>
    <definedName name="BFP" localSheetId="4">#REF!</definedName>
    <definedName name="BFP" localSheetId="5">#REF!</definedName>
    <definedName name="BFP" localSheetId="11">#REF!</definedName>
    <definedName name="BFP" localSheetId="8">#REF!</definedName>
    <definedName name="BFP" localSheetId="1">#REF!</definedName>
    <definedName name="BFP">#REF!</definedName>
    <definedName name="BFPA" localSheetId="4">#REF!</definedName>
    <definedName name="BFPA" localSheetId="5">#REF!</definedName>
    <definedName name="BFPA" localSheetId="11">#REF!</definedName>
    <definedName name="BFPA" localSheetId="8">#REF!</definedName>
    <definedName name="BFPA" localSheetId="1">#REF!</definedName>
    <definedName name="BFPA">#REF!</definedName>
    <definedName name="BFPAG" localSheetId="4">#REF!</definedName>
    <definedName name="BFPAG" localSheetId="5">#REF!</definedName>
    <definedName name="BFPAG" localSheetId="11">#REF!</definedName>
    <definedName name="BFPAG" localSheetId="8">#REF!</definedName>
    <definedName name="BFPAG" localSheetId="1">#REF!</definedName>
    <definedName name="BFPAG">#REF!</definedName>
    <definedName name="BFPL" localSheetId="4">#REF!</definedName>
    <definedName name="BFPL" localSheetId="5">#REF!</definedName>
    <definedName name="BFPL" localSheetId="11">#REF!</definedName>
    <definedName name="BFPL" localSheetId="8">#REF!</definedName>
    <definedName name="BFPL" localSheetId="1">#REF!</definedName>
    <definedName name="BFPL">#REF!</definedName>
    <definedName name="BFPLBN" localSheetId="4">#REF!</definedName>
    <definedName name="BFPLBN" localSheetId="5">#REF!</definedName>
    <definedName name="BFPLBN" localSheetId="11">#REF!</definedName>
    <definedName name="BFPLBN" localSheetId="8">#REF!</definedName>
    <definedName name="BFPLBN" localSheetId="1">#REF!</definedName>
    <definedName name="BFPLBN">#REF!</definedName>
    <definedName name="BFPLD" localSheetId="4">#REF!</definedName>
    <definedName name="BFPLD" localSheetId="5">#REF!</definedName>
    <definedName name="BFPLD" localSheetId="11">#REF!</definedName>
    <definedName name="BFPLD" localSheetId="8">#REF!</definedName>
    <definedName name="BFPLD" localSheetId="1">#REF!</definedName>
    <definedName name="BFPLD">#REF!</definedName>
    <definedName name="BFPLD_G" localSheetId="4">#REF!</definedName>
    <definedName name="BFPLD_G" localSheetId="5">#REF!</definedName>
    <definedName name="BFPLD_G" localSheetId="11">#REF!</definedName>
    <definedName name="BFPLD_G" localSheetId="8">#REF!</definedName>
    <definedName name="BFPLD_G" localSheetId="1">#REF!</definedName>
    <definedName name="BFPLD_G">#REF!</definedName>
    <definedName name="BFPLE" localSheetId="4">#REF!</definedName>
    <definedName name="BFPLE" localSheetId="5">#REF!</definedName>
    <definedName name="BFPLE" localSheetId="11">#REF!</definedName>
    <definedName name="BFPLE" localSheetId="8">#REF!</definedName>
    <definedName name="BFPLE" localSheetId="1">#REF!</definedName>
    <definedName name="BFPLE">#REF!</definedName>
    <definedName name="BFPLE_G" localSheetId="4">#REF!</definedName>
    <definedName name="BFPLE_G" localSheetId="5">#REF!</definedName>
    <definedName name="BFPLE_G" localSheetId="11">#REF!</definedName>
    <definedName name="BFPLE_G" localSheetId="8">#REF!</definedName>
    <definedName name="BFPLE_G" localSheetId="1">#REF!</definedName>
    <definedName name="BFPLE_G">#REF!</definedName>
    <definedName name="BFPLMM" localSheetId="4">#REF!</definedName>
    <definedName name="BFPLMM" localSheetId="5">#REF!</definedName>
    <definedName name="BFPLMM" localSheetId="11">#REF!</definedName>
    <definedName name="BFPLMM" localSheetId="8">#REF!</definedName>
    <definedName name="BFPLMM" localSheetId="1">#REF!</definedName>
    <definedName name="BFPLMM">#REF!</definedName>
    <definedName name="BFRA">#N/A</definedName>
    <definedName name="BFUND" localSheetId="4">#REF!</definedName>
    <definedName name="BFUND" localSheetId="5">#REF!</definedName>
    <definedName name="BFUND" localSheetId="11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7">#REF!</definedName>
    <definedName name="BFUND">#REF!</definedName>
    <definedName name="BGS" localSheetId="4">#REF!</definedName>
    <definedName name="BGS" localSheetId="5">#REF!</definedName>
    <definedName name="BGS" localSheetId="11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7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7">[40]raw!#REF!</definedName>
    <definedName name="BIO">[40]raw!#REF!</definedName>
    <definedName name="BIP" localSheetId="4">#REF!</definedName>
    <definedName name="BIP" localSheetId="5">#REF!</definedName>
    <definedName name="BIP" localSheetId="11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7">#REF!</definedName>
    <definedName name="BIP">#REF!</definedName>
    <definedName name="BK">#N/A</definedName>
    <definedName name="BKF">#N/A</definedName>
    <definedName name="BKFA" localSheetId="4">#REF!</definedName>
    <definedName name="BKFA" localSheetId="5">#REF!</definedName>
    <definedName name="BKFA" localSheetId="11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7">#REF!</definedName>
    <definedName name="BKFA">#REF!</definedName>
    <definedName name="BKFBA" localSheetId="4">#REF!</definedName>
    <definedName name="BKFBA" localSheetId="5">#REF!</definedName>
    <definedName name="BKFBA" localSheetId="11">#REF!</definedName>
    <definedName name="BKFBA" localSheetId="8">#REF!</definedName>
    <definedName name="BKFBA" localSheetId="1">#REF!</definedName>
    <definedName name="BKFBA" localSheetId="3">#REF!</definedName>
    <definedName name="BKFBA" localSheetId="7">#REF!</definedName>
    <definedName name="BKFBA">#REF!</definedName>
    <definedName name="BKFBI" localSheetId="4">#REF!</definedName>
    <definedName name="BKFBI" localSheetId="5">#REF!</definedName>
    <definedName name="BKFBI" localSheetId="11">#REF!</definedName>
    <definedName name="BKFBI" localSheetId="8">#REF!</definedName>
    <definedName name="BKFBI" localSheetId="1">#REF!</definedName>
    <definedName name="BKFBI" localSheetId="3">#REF!</definedName>
    <definedName name="BKFBI" localSheetId="7">#REF!</definedName>
    <definedName name="BKFBI">#REF!</definedName>
    <definedName name="BKFMU" localSheetId="4">#REF!</definedName>
    <definedName name="BKFMU" localSheetId="5">#REF!</definedName>
    <definedName name="BKFMU" localSheetId="11">#REF!</definedName>
    <definedName name="BKFMU" localSheetId="8">#REF!</definedName>
    <definedName name="BKFMU" localSheetId="1">#REF!</definedName>
    <definedName name="BKFMU">#REF!</definedName>
    <definedName name="BKO" localSheetId="4">#REF!</definedName>
    <definedName name="BKO" localSheetId="5">#REF!</definedName>
    <definedName name="BKO" localSheetId="11">#REF!</definedName>
    <definedName name="BKO" localSheetId="8">#REF!</definedName>
    <definedName name="BKO" localSheetId="0">#REF!</definedName>
    <definedName name="BKO" localSheetId="1">#REF!</definedName>
    <definedName name="BKO">#REF!</definedName>
    <definedName name="bla" localSheetId="4" hidden="1">#REF!</definedName>
    <definedName name="bla" localSheetId="5" hidden="1">#REF!</definedName>
    <definedName name="bla" localSheetId="11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4">#REF!</definedName>
    <definedName name="bloco1" localSheetId="5">#REF!</definedName>
    <definedName name="bloco1" localSheetId="11">#REF!</definedName>
    <definedName name="bloco1" localSheetId="8">#REF!</definedName>
    <definedName name="bloco1" localSheetId="1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4">#REF!</definedName>
    <definedName name="BM" localSheetId="5">#REF!</definedName>
    <definedName name="BM" localSheetId="11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7">#REF!</definedName>
    <definedName name="BM">#REF!</definedName>
    <definedName name="BMG">[75]Q6!$E$28:$AH$28</definedName>
    <definedName name="BMI" localSheetId="4">#REF!</definedName>
    <definedName name="BMI" localSheetId="5">#REF!</definedName>
    <definedName name="BMI" localSheetId="11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7">#REF!</definedName>
    <definedName name="BMI">#REF!</definedName>
    <definedName name="BMII">#N/A</definedName>
    <definedName name="BMII_7" localSheetId="4">#REF!</definedName>
    <definedName name="BMII_7" localSheetId="5">#REF!</definedName>
    <definedName name="BMII_7" localSheetId="11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7">#REF!</definedName>
    <definedName name="BMII_7">#REF!</definedName>
    <definedName name="BMII_G" localSheetId="4">#REF!</definedName>
    <definedName name="BMII_G" localSheetId="5">#REF!</definedName>
    <definedName name="BMII_G" localSheetId="11">#REF!</definedName>
    <definedName name="BMII_G" localSheetId="8">#REF!</definedName>
    <definedName name="BMII_G" localSheetId="1">#REF!</definedName>
    <definedName name="BMII_G" localSheetId="3">#REF!</definedName>
    <definedName name="BMII_G" localSheetId="7">#REF!</definedName>
    <definedName name="BMII_G">#REF!</definedName>
    <definedName name="BMII_P" localSheetId="4">#REF!</definedName>
    <definedName name="BMII_P" localSheetId="5">#REF!</definedName>
    <definedName name="BMII_P" localSheetId="11">#REF!</definedName>
    <definedName name="BMII_P" localSheetId="8">#REF!</definedName>
    <definedName name="BMII_P" localSheetId="1">#REF!</definedName>
    <definedName name="BMII_P" localSheetId="3">#REF!</definedName>
    <definedName name="BMII_P" localSheetId="7">#REF!</definedName>
    <definedName name="BMII_P">#REF!</definedName>
    <definedName name="BMIIB">#N/A</definedName>
    <definedName name="BMIIBA" localSheetId="4">#REF!</definedName>
    <definedName name="BMIIBA" localSheetId="5">#REF!</definedName>
    <definedName name="BMIIBA" localSheetId="11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7">#REF!</definedName>
    <definedName name="BMIIBA">#REF!</definedName>
    <definedName name="BMIIBI" localSheetId="4">#REF!</definedName>
    <definedName name="BMIIBI" localSheetId="5">#REF!</definedName>
    <definedName name="BMIIBI" localSheetId="11">#REF!</definedName>
    <definedName name="BMIIBI" localSheetId="8">#REF!</definedName>
    <definedName name="BMIIBI" localSheetId="1">#REF!</definedName>
    <definedName name="BMIIBI" localSheetId="3">#REF!</definedName>
    <definedName name="BMIIBI" localSheetId="7">#REF!</definedName>
    <definedName name="BMIIBI">#REF!</definedName>
    <definedName name="BMIIG">#N/A</definedName>
    <definedName name="BMIIMU" localSheetId="4">#REF!</definedName>
    <definedName name="BMIIMU" localSheetId="5">#REF!</definedName>
    <definedName name="BMIIMU" localSheetId="11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7">#REF!</definedName>
    <definedName name="BMIIMU">#REF!</definedName>
    <definedName name="BMS" localSheetId="4">#REF!</definedName>
    <definedName name="BMS" localSheetId="5">#REF!</definedName>
    <definedName name="BMS" localSheetId="11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7">#REF!</definedName>
    <definedName name="BMS">#REF!</definedName>
    <definedName name="BNEO" localSheetId="4">#REF!</definedName>
    <definedName name="BNEO" localSheetId="5">#REF!</definedName>
    <definedName name="BNEO" localSheetId="11">#REF!</definedName>
    <definedName name="BNEO" localSheetId="8">#REF!</definedName>
    <definedName name="BNEO" localSheetId="1">#REF!</definedName>
    <definedName name="BNEO" localSheetId="3">#REF!</definedName>
    <definedName name="BNEO" localSheetId="7">#REF!</definedName>
    <definedName name="BNEO">#REF!</definedName>
    <definedName name="BNF">"CA"</definedName>
    <definedName name="BO" localSheetId="4">#REF!</definedName>
    <definedName name="BO" localSheetId="5">#REF!</definedName>
    <definedName name="BO" localSheetId="11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7">#REF!</definedName>
    <definedName name="BO">#REF!</definedName>
    <definedName name="BOG" localSheetId="4">#REF!</definedName>
    <definedName name="BOG" localSheetId="5">#REF!</definedName>
    <definedName name="BOG" localSheetId="11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7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7">[58]BCP!#REF!</definedName>
    <definedName name="BOLETIN">[58]BCP!#REF!</definedName>
    <definedName name="Bolivia" localSheetId="4">#REF!</definedName>
    <definedName name="Bolivia" localSheetId="5">#REF!</definedName>
    <definedName name="Bolivia" localSheetId="11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7">#REF!</definedName>
    <definedName name="Bolivia">#REF!</definedName>
    <definedName name="BOP">#N/A</definedName>
    <definedName name="BOPF" localSheetId="4">#REF!</definedName>
    <definedName name="BOPF" localSheetId="5">#REF!</definedName>
    <definedName name="BOPF" localSheetId="11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7">#REF!</definedName>
    <definedName name="BOPF">#REF!</definedName>
    <definedName name="BOPUSD" localSheetId="4">#REF!</definedName>
    <definedName name="BOPUSD" localSheetId="5">#REF!</definedName>
    <definedName name="BOPUSD" localSheetId="11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7">#REF!</definedName>
    <definedName name="BOPUSD">#REF!</definedName>
    <definedName name="BORRA_CUADROS" localSheetId="5">[76]!BORRA_CUADROS</definedName>
    <definedName name="BORRA_CUADROS" localSheetId="0">#REF!</definedName>
    <definedName name="BORRA_CUADROS" localSheetId="1">#REF!</definedName>
    <definedName name="BORRA_CUADROS" localSheetId="10">[76]!BORRA_CUADROS</definedName>
    <definedName name="BORRA_CUADROS" localSheetId="13">[76]!BORRA_CUADROS</definedName>
    <definedName name="BORRA_CUADROS">[76]!BORRA_CUADROS</definedName>
    <definedName name="BPBNF" localSheetId="4">#REF!</definedName>
    <definedName name="BPBNF" localSheetId="5">#REF!</definedName>
    <definedName name="BPBNF" localSheetId="11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7">#REF!</definedName>
    <definedName name="BPBNF">#REF!</definedName>
    <definedName name="BRASS" localSheetId="4">#REF!</definedName>
    <definedName name="BRASS" localSheetId="5">#REF!</definedName>
    <definedName name="BRASS" localSheetId="11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7">#REF!</definedName>
    <definedName name="BRASS">#REF!</definedName>
    <definedName name="BRASS_1" localSheetId="4">#REF!</definedName>
    <definedName name="BRASS_1" localSheetId="5">#REF!</definedName>
    <definedName name="BRASS_1" localSheetId="11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7">#REF!</definedName>
    <definedName name="BRASS_1">#REF!</definedName>
    <definedName name="BRASS_6" localSheetId="4">#REF!</definedName>
    <definedName name="BRASS_6" localSheetId="5">#REF!</definedName>
    <definedName name="BRASS_6" localSheetId="11">#REF!</definedName>
    <definedName name="BRASS_6" localSheetId="8">#REF!</definedName>
    <definedName name="BRASS_6" localSheetId="1">#REF!</definedName>
    <definedName name="BRASS_6">#REF!</definedName>
    <definedName name="Brazil" localSheetId="4">#REF!</definedName>
    <definedName name="Brazil" localSheetId="5">#REF!</definedName>
    <definedName name="Brazil" localSheetId="11">#REF!</definedName>
    <definedName name="Brazil" localSheetId="8">#REF!</definedName>
    <definedName name="Brazil" localSheetId="1">#REF!</definedName>
    <definedName name="Brazil">#REF!</definedName>
    <definedName name="BRECHA">[61]BRECHA!$E$3</definedName>
    <definedName name="BS" localSheetId="4">#REF!</definedName>
    <definedName name="BS" localSheetId="5">#REF!</definedName>
    <definedName name="BS" localSheetId="11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7">#REF!</definedName>
    <definedName name="BS">#REF!</definedName>
    <definedName name="BS1A" localSheetId="4">#REF!</definedName>
    <definedName name="BS1A" localSheetId="5">#REF!</definedName>
    <definedName name="BS1A" localSheetId="11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7">#REF!</definedName>
    <definedName name="BS1A">#REF!</definedName>
    <definedName name="Bstd" localSheetId="4">#REF!</definedName>
    <definedName name="Bstd" localSheetId="5">#REF!</definedName>
    <definedName name="Bstd" localSheetId="11">#REF!</definedName>
    <definedName name="Bstd" localSheetId="8">#REF!</definedName>
    <definedName name="Bstd" localSheetId="1">#REF!</definedName>
    <definedName name="Bstd" localSheetId="3">#REF!</definedName>
    <definedName name="Bstd" localSheetId="7">#REF!</definedName>
    <definedName name="Bstd">#REF!</definedName>
    <definedName name="BTO" localSheetId="4">#REF!</definedName>
    <definedName name="BTO" localSheetId="5">#REF!</definedName>
    <definedName name="BTO" localSheetId="11">#REF!</definedName>
    <definedName name="BTO" localSheetId="8">#REF!</definedName>
    <definedName name="BTO" localSheetId="1">#REF!</definedName>
    <definedName name="BTO">#REF!</definedName>
    <definedName name="BTR" localSheetId="4">#REF!</definedName>
    <definedName name="BTR" localSheetId="5">#REF!</definedName>
    <definedName name="BTR" localSheetId="11">#REF!</definedName>
    <definedName name="BTR" localSheetId="8">#REF!</definedName>
    <definedName name="BTR" localSheetId="1">#REF!</definedName>
    <definedName name="BTR">#REF!</definedName>
    <definedName name="BTRG" localSheetId="4">#REF!</definedName>
    <definedName name="BTRG" localSheetId="5">#REF!</definedName>
    <definedName name="BTRG" localSheetId="11">#REF!</definedName>
    <definedName name="BTRG" localSheetId="8">#REF!</definedName>
    <definedName name="BTRG" localSheetId="1">#REF!</definedName>
    <definedName name="BTRG">#REF!</definedName>
    <definedName name="BTRP" localSheetId="4">#REF!</definedName>
    <definedName name="BTRP" localSheetId="5">#REF!</definedName>
    <definedName name="BTRP" localSheetId="11">#REF!</definedName>
    <definedName name="BTRP" localSheetId="8">#REF!</definedName>
    <definedName name="BTRP" localSheetId="1">#REF!</definedName>
    <definedName name="BTRP">#REF!</definedName>
    <definedName name="Budget" localSheetId="4">#REF!</definedName>
    <definedName name="Budget" localSheetId="5">#REF!</definedName>
    <definedName name="Budget" localSheetId="11">#REF!</definedName>
    <definedName name="Budget" localSheetId="8">#REF!</definedName>
    <definedName name="Budget" localSheetId="0">#REF!</definedName>
    <definedName name="Budget" localSheetId="1">#REF!</definedName>
    <definedName name="Budget">#REF!</definedName>
    <definedName name="Budget_expenditure" localSheetId="4">#REF!</definedName>
    <definedName name="Budget_expenditure" localSheetId="5">#REF!</definedName>
    <definedName name="Budget_expenditure" localSheetId="11">#REF!</definedName>
    <definedName name="Budget_expenditure" localSheetId="8">#REF!</definedName>
    <definedName name="Budget_expenditure" localSheetId="1">#REF!</definedName>
    <definedName name="Budget_expenditure">#REF!</definedName>
    <definedName name="Budget_revenue" localSheetId="4">#REF!</definedName>
    <definedName name="Budget_revenue" localSheetId="5">#REF!</definedName>
    <definedName name="Budget_revenue" localSheetId="11">#REF!</definedName>
    <definedName name="Budget_revenue" localSheetId="8">#REF!</definedName>
    <definedName name="Budget_revenue" localSheetId="1">#REF!</definedName>
    <definedName name="Budget_revenue">#REF!</definedName>
    <definedName name="BURACO" localSheetId="4">#REF!</definedName>
    <definedName name="BURACO" localSheetId="5">#REF!</definedName>
    <definedName name="BURACO" localSheetId="11">#REF!</definedName>
    <definedName name="BURACO" localSheetId="8">#REF!</definedName>
    <definedName name="BURACO" localSheetId="1">#REF!</definedName>
    <definedName name="BURACO">#REF!</definedName>
    <definedName name="Button_13">"CLAGA2000_Consolidado_2001_List"</definedName>
    <definedName name="BX" localSheetId="4">#REF!</definedName>
    <definedName name="BX" localSheetId="5">#REF!</definedName>
    <definedName name="BX" localSheetId="11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7">#REF!</definedName>
    <definedName name="BX">#REF!</definedName>
    <definedName name="BXG">[75]Q6!$E$26:$AH$26</definedName>
    <definedName name="BXI" localSheetId="4">#REF!</definedName>
    <definedName name="BXI" localSheetId="5">#REF!</definedName>
    <definedName name="BXI" localSheetId="11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7">#REF!</definedName>
    <definedName name="BXI">#REF!</definedName>
    <definedName name="BXS" localSheetId="4">#REF!</definedName>
    <definedName name="BXS" localSheetId="5">#REF!</definedName>
    <definedName name="BXS" localSheetId="11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7">#REF!</definedName>
    <definedName name="BXS">#REF!</definedName>
    <definedName name="C.2" localSheetId="4">#REF!</definedName>
    <definedName name="C.2" localSheetId="5">#REF!</definedName>
    <definedName name="C.2" localSheetId="11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7">#REF!</definedName>
    <definedName name="C.2">#REF!</definedName>
    <definedName name="C_" localSheetId="4">#REF!</definedName>
    <definedName name="C_" localSheetId="5">#REF!</definedName>
    <definedName name="C_" localSheetId="11">#REF!</definedName>
    <definedName name="C_" localSheetId="8">#REF!</definedName>
    <definedName name="C_" localSheetId="0">#REF!</definedName>
    <definedName name="C_" localSheetId="1">#REF!</definedName>
    <definedName name="C_">#REF!</definedName>
    <definedName name="C_1" localSheetId="4">OFFSET(#REF!,0,0,COUNT(#REF!),1)</definedName>
    <definedName name="C_1" localSheetId="5">OFFSET(#REF!,0,0,COUNT(#REF!),1)</definedName>
    <definedName name="C_1" localSheetId="11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7">OFFSET(#REF!,0,0,COUNT(#REF!),1)</definedName>
    <definedName name="C_1">OFFSET(#REF!,0,0,COUNT(#REF!),1)</definedName>
    <definedName name="C_2" localSheetId="4">OFFSET(#REF!,0,0,COUNT(#REF!),1)</definedName>
    <definedName name="C_2" localSheetId="5">OFFSET(#REF!,0,0,COUNT(#REF!),1)</definedName>
    <definedName name="C_2" localSheetId="11">OFFSET(#REF!,0,0,COUNT(#REF!),1)</definedName>
    <definedName name="C_2" localSheetId="8">OFFSET(#REF!,0,0,COUNT(#REF!),1)</definedName>
    <definedName name="C_2" localSheetId="1">OFFSET(#REF!,0,0,COUNT(#REF!),1)</definedName>
    <definedName name="C_2">OFFSET(#REF!,0,0,COUNT(#REF!),1)</definedName>
    <definedName name="CA" localSheetId="4">#REF!</definedName>
    <definedName name="CA" localSheetId="5">#REF!</definedName>
    <definedName name="CA" localSheetId="11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7">#REF!</definedName>
    <definedName name="CA">#REF!</definedName>
    <definedName name="CAD" localSheetId="4">#REF!</definedName>
    <definedName name="CAD" localSheetId="5">#REF!</definedName>
    <definedName name="CAD" localSheetId="11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7">#REF!</definedName>
    <definedName name="CAD">#REF!</definedName>
    <definedName name="CAe" localSheetId="4">#REF!</definedName>
    <definedName name="CAe" localSheetId="5">#REF!</definedName>
    <definedName name="CAe" localSheetId="11">#REF!</definedName>
    <definedName name="CAe" localSheetId="8">#REF!</definedName>
    <definedName name="CAe" localSheetId="1">#REF!</definedName>
    <definedName name="CAe" localSheetId="3">#REF!</definedName>
    <definedName name="CAe" localSheetId="7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4" hidden="1">#REF!</definedName>
    <definedName name="calculo" localSheetId="5" hidden="1">#REF!</definedName>
    <definedName name="calculo" localSheetId="11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7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4">#REF!</definedName>
    <definedName name="CAMARON" localSheetId="5">#REF!</definedName>
    <definedName name="CAMARON" localSheetId="11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7">#REF!</definedName>
    <definedName name="CAMARON">#REF!</definedName>
    <definedName name="Canada_wt">'[66]OECD wgt'!$B$10</definedName>
    <definedName name="CAPA" localSheetId="4">#REF!</definedName>
    <definedName name="CAPA" localSheetId="5">#REF!</definedName>
    <definedName name="CAPA" localSheetId="11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7">#REF!</definedName>
    <definedName name="CAPA">#REF!</definedName>
    <definedName name="CAperc" localSheetId="4">#REF!</definedName>
    <definedName name="CAperc" localSheetId="5">#REF!</definedName>
    <definedName name="CAperc" localSheetId="11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7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4">#REF!</definedName>
    <definedName name="CAr" localSheetId="5">#REF!</definedName>
    <definedName name="CAr" localSheetId="11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7">#REF!</definedName>
    <definedName name="CAr">#REF!</definedName>
    <definedName name="CAS">[61]CASCADA!$C$4</definedName>
    <definedName name="Cascada">[77]Hoja3!$B$1:$L$98</definedName>
    <definedName name="Cavg" localSheetId="4">OFFSET(#REF!,0,0,COUNT(#REF!),1)</definedName>
    <definedName name="Cavg" localSheetId="5">OFFSET(#REF!,0,0,COUNT(#REF!),1)</definedName>
    <definedName name="Cavg" localSheetId="11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7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7" hidden="1">{"Riqfin97",#N/A,FALSE,"Tran";"Riqfinpro",#N/A,FALSE,"Tran"}</definedName>
    <definedName name="cc" localSheetId="10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7" hidden="1">{"Minpmon",#N/A,FALSE,"Monthinput"}</definedName>
    <definedName name="ccccc" localSheetId="10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7" hidden="1">{"Tab1",#N/A,FALSE,"P";"Tab2",#N/A,FALSE,"P"}</definedName>
    <definedName name="cccccccccccccc" localSheetId="10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7" hidden="1">{"Riqfin97",#N/A,FALSE,"Tran";"Riqfinpro",#N/A,FALSE,"Tran"}</definedName>
    <definedName name="cccm" localSheetId="10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4">#REF!</definedName>
    <definedName name="ccme" localSheetId="5">#REF!</definedName>
    <definedName name="ccme" localSheetId="11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7">#REF!</definedName>
    <definedName name="ccme">#REF!</definedName>
    <definedName name="ccme2000" localSheetId="4">#REF!</definedName>
    <definedName name="ccme2000" localSheetId="5">#REF!</definedName>
    <definedName name="ccme2000" localSheetId="11">#REF!</definedName>
    <definedName name="ccme2000" localSheetId="8">#REF!</definedName>
    <definedName name="ccme2000" localSheetId="1">#REF!</definedName>
    <definedName name="ccme2000" localSheetId="3">#REF!</definedName>
    <definedName name="ccme2000" localSheetId="7">#REF!</definedName>
    <definedName name="ccme2000">#REF!</definedName>
    <definedName name="ccme2001" localSheetId="4">#REF!</definedName>
    <definedName name="ccme2001" localSheetId="5">#REF!</definedName>
    <definedName name="ccme2001" localSheetId="11">#REF!</definedName>
    <definedName name="ccme2001" localSheetId="8">#REF!</definedName>
    <definedName name="ccme2001" localSheetId="1">#REF!</definedName>
    <definedName name="ccme2001" localSheetId="3">#REF!</definedName>
    <definedName name="ccme2001" localSheetId="7">#REF!</definedName>
    <definedName name="ccme2001">#REF!</definedName>
    <definedName name="ccme2002" localSheetId="4">#REF!</definedName>
    <definedName name="ccme2002" localSheetId="5">#REF!</definedName>
    <definedName name="ccme2002" localSheetId="11">#REF!</definedName>
    <definedName name="ccme2002" localSheetId="8">#REF!</definedName>
    <definedName name="ccme2002" localSheetId="1">#REF!</definedName>
    <definedName name="ccme2002">#REF!</definedName>
    <definedName name="ccme2003" localSheetId="4">#REF!</definedName>
    <definedName name="ccme2003" localSheetId="5">#REF!</definedName>
    <definedName name="ccme2003" localSheetId="11">#REF!</definedName>
    <definedName name="ccme2003" localSheetId="8">#REF!</definedName>
    <definedName name="ccme2003" localSheetId="1">#REF!</definedName>
    <definedName name="ccme2003">#REF!</definedName>
    <definedName name="ccme98" localSheetId="4">[22]Programa!#REF!</definedName>
    <definedName name="ccme98" localSheetId="5">[22]Programa!#REF!</definedName>
    <definedName name="ccme98" localSheetId="11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4">[22]Programa!#REF!</definedName>
    <definedName name="ccme98j" localSheetId="5">[22]Programa!#REF!</definedName>
    <definedName name="ccme98j" localSheetId="11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4">#REF!</definedName>
    <definedName name="ccme98s" localSheetId="5">#REF!</definedName>
    <definedName name="ccme98s" localSheetId="11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7">#REF!</definedName>
    <definedName name="ccme98s">#REF!</definedName>
    <definedName name="ccme99" localSheetId="4">#REF!</definedName>
    <definedName name="ccme99" localSheetId="5">#REF!</definedName>
    <definedName name="ccme99" localSheetId="11">#REF!</definedName>
    <definedName name="ccme99" localSheetId="8">#REF!</definedName>
    <definedName name="ccme99" localSheetId="1">#REF!</definedName>
    <definedName name="ccme99" localSheetId="3">#REF!</definedName>
    <definedName name="ccme99" localSheetId="7">#REF!</definedName>
    <definedName name="ccme99">#REF!</definedName>
    <definedName name="ccode">273</definedName>
    <definedName name="CD" localSheetId="4">#REF!</definedName>
    <definedName name="CD" localSheetId="5">#REF!</definedName>
    <definedName name="CD" localSheetId="11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7">#REF!</definedName>
    <definedName name="CD">#REF!</definedName>
    <definedName name="CD1A" localSheetId="4">#REF!</definedName>
    <definedName name="CD1A" localSheetId="5">#REF!</definedName>
    <definedName name="CD1A" localSheetId="11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7">#REF!</definedName>
    <definedName name="CD1A">#REF!</definedName>
    <definedName name="cde" localSheetId="2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7" hidden="1">{"Riqfin97",#N/A,FALSE,"Tran";"Riqfinpro",#N/A,FALSE,"Tran"}</definedName>
    <definedName name="cde" localSheetId="10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4">#REF!</definedName>
    <definedName name="CEMENTO" localSheetId="5">#REF!</definedName>
    <definedName name="CEMENTO" localSheetId="11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7">#REF!</definedName>
    <definedName name="CEMENTO">#REF!</definedName>
    <definedName name="CENGOVT" localSheetId="4">#REF!</definedName>
    <definedName name="CENGOVT" localSheetId="5">#REF!</definedName>
    <definedName name="CENGOVT" localSheetId="11">#REF!</definedName>
    <definedName name="CENGOVT" localSheetId="8">#REF!</definedName>
    <definedName name="CENGOVT" localSheetId="1">#REF!</definedName>
    <definedName name="CENGOVT" localSheetId="3">#REF!</definedName>
    <definedName name="CENGOVT" localSheetId="7">#REF!</definedName>
    <definedName name="CENGOVT">#REF!</definedName>
    <definedName name="CEPA96" localSheetId="4">#REF!</definedName>
    <definedName name="CEPA96" localSheetId="5">#REF!</definedName>
    <definedName name="CEPA96" localSheetId="11">#REF!</definedName>
    <definedName name="CEPA96" localSheetId="8">#REF!</definedName>
    <definedName name="CEPA96" localSheetId="1">#REF!</definedName>
    <definedName name="CEPA96" localSheetId="3">#REF!</definedName>
    <definedName name="CEPA96" localSheetId="7">#REF!</definedName>
    <definedName name="CEPA96">#REF!</definedName>
    <definedName name="CFA">[51]CIRRs!$C$81</definedName>
    <definedName name="cfdfdf" localSheetId="4" hidden="1">#REF!</definedName>
    <definedName name="cfdfdf" localSheetId="5" hidden="1">#REF!</definedName>
    <definedName name="cfdfdf" localSheetId="11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7" hidden="1">#REF!</definedName>
    <definedName name="cfdfdf" hidden="1">#REF!</definedName>
    <definedName name="CG" localSheetId="4">#REF!</definedName>
    <definedName name="CG" localSheetId="5">#REF!</definedName>
    <definedName name="CG" localSheetId="11">#REF!</definedName>
    <definedName name="CG" localSheetId="8">#REF!</definedName>
    <definedName name="CG" localSheetId="1">#REF!</definedName>
    <definedName name="CG" localSheetId="3">#REF!</definedName>
    <definedName name="CG" localSheetId="7">#REF!</definedName>
    <definedName name="CG">#REF!</definedName>
    <definedName name="CGBUDG" localSheetId="4">#REF!</definedName>
    <definedName name="CGBUDG" localSheetId="5">#REF!</definedName>
    <definedName name="CGBUDG" localSheetId="11">#REF!</definedName>
    <definedName name="CGBUDG" localSheetId="8">#REF!</definedName>
    <definedName name="CGBUDG" localSheetId="1">#REF!</definedName>
    <definedName name="CGBUDG" localSheetId="3">#REF!</definedName>
    <definedName name="CGBUDG" localSheetId="7">#REF!</definedName>
    <definedName name="CGBUDG">#REF!</definedName>
    <definedName name="CGBUDG_" localSheetId="4">#REF!</definedName>
    <definedName name="CGBUDG_" localSheetId="5">#REF!</definedName>
    <definedName name="CGBUDG_" localSheetId="11">#REF!</definedName>
    <definedName name="CGBUDG_" localSheetId="8">#REF!</definedName>
    <definedName name="CGBUDG_" localSheetId="1">#REF!</definedName>
    <definedName name="CGBUDG_">#REF!</definedName>
    <definedName name="CGEXBUDG" localSheetId="4">#REF!</definedName>
    <definedName name="CGEXBUDG" localSheetId="5">#REF!</definedName>
    <definedName name="CGEXBUDG" localSheetId="11">#REF!</definedName>
    <definedName name="CGEXBUDG" localSheetId="8">#REF!</definedName>
    <definedName name="CGEXBUDG" localSheetId="1">#REF!</definedName>
    <definedName name="CGEXBUDG">#REF!</definedName>
    <definedName name="CGFIS" localSheetId="4">#REF!</definedName>
    <definedName name="CGFIS" localSheetId="5">#REF!</definedName>
    <definedName name="CGFIS" localSheetId="11">#REF!</definedName>
    <definedName name="CGFIS" localSheetId="8">#REF!</definedName>
    <definedName name="CGFIS" localSheetId="1">#REF!</definedName>
    <definedName name="CGFIS">#REF!</definedName>
    <definedName name="CGNRP" localSheetId="4">#REF!</definedName>
    <definedName name="CGNRP" localSheetId="5">#REF!</definedName>
    <definedName name="CGNRP" localSheetId="11">#REF!</definedName>
    <definedName name="CGNRP" localSheetId="8">#REF!</definedName>
    <definedName name="CGNRP" localSheetId="1">#REF!</definedName>
    <definedName name="CGNRP">#REF!</definedName>
    <definedName name="CGperc" localSheetId="4">#REF!</definedName>
    <definedName name="CGperc" localSheetId="5">#REF!</definedName>
    <definedName name="CGperc" localSheetId="11">#REF!</definedName>
    <definedName name="CGperc" localSheetId="8">#REF!</definedName>
    <definedName name="CGperc" localSheetId="1">#REF!</definedName>
    <definedName name="CGperc">#REF!</definedName>
    <definedName name="chart" localSheetId="4">#REF!</definedName>
    <definedName name="chart" localSheetId="5">#REF!</definedName>
    <definedName name="chart" localSheetId="11">#REF!</definedName>
    <definedName name="chart" localSheetId="8">#REF!</definedName>
    <definedName name="chart" localSheetId="0">#REF!</definedName>
    <definedName name="chart" localSheetId="1">#REF!</definedName>
    <definedName name="chart">#REF!</definedName>
    <definedName name="CHF" localSheetId="4">#REF!</definedName>
    <definedName name="CHF" localSheetId="5">#REF!</definedName>
    <definedName name="CHF" localSheetId="11">#REF!</definedName>
    <definedName name="CHF" localSheetId="8">#REF!</definedName>
    <definedName name="CHF" localSheetId="0">#REF!</definedName>
    <definedName name="CHF" localSheetId="1">#REF!</definedName>
    <definedName name="CHF">#REF!</definedName>
    <definedName name="CHILE" localSheetId="4">#REF!</definedName>
    <definedName name="CHILE" localSheetId="5">#REF!</definedName>
    <definedName name="CHILE" localSheetId="11">#REF!</definedName>
    <definedName name="CHILE" localSheetId="8">#REF!</definedName>
    <definedName name="CHILE" localSheetId="1">#REF!</definedName>
    <definedName name="CHILE">#REF!</definedName>
    <definedName name="CHK" localSheetId="4">#REF!</definedName>
    <definedName name="CHK" localSheetId="5">#REF!</definedName>
    <definedName name="CHK" localSheetId="11">#REF!</definedName>
    <definedName name="CHK" localSheetId="8">#REF!</definedName>
    <definedName name="CHK" localSheetId="1">#REF!</definedName>
    <definedName name="CHK">#REF!</definedName>
    <definedName name="CHK1.1" localSheetId="4">[56]Q1!#REF!</definedName>
    <definedName name="CHK1.1" localSheetId="5">[56]Q1!#REF!</definedName>
    <definedName name="CHK1.1" localSheetId="11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4">[56]Q2!#REF!</definedName>
    <definedName name="CHK2.1" localSheetId="5">[56]Q2!#REF!</definedName>
    <definedName name="CHK2.1" localSheetId="11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4">[56]Q2!#REF!</definedName>
    <definedName name="CHK2.2" localSheetId="5">[56]Q2!#REF!</definedName>
    <definedName name="CHK2.2" localSheetId="11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4">[56]Q2!#REF!</definedName>
    <definedName name="CHK2.3" localSheetId="5">[56]Q2!#REF!</definedName>
    <definedName name="CHK2.3" localSheetId="11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4">#REF!</definedName>
    <definedName name="CHK5.1" localSheetId="5">#REF!</definedName>
    <definedName name="CHK5.1" localSheetId="11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7">#REF!</definedName>
    <definedName name="CHK5.1">#REF!</definedName>
    <definedName name="cin" localSheetId="4">[22]Programa!#REF!</definedName>
    <definedName name="cin" localSheetId="5">[22]Programa!#REF!</definedName>
    <definedName name="cin" localSheetId="11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7">[22]Programa!#REF!</definedName>
    <definedName name="cin">[22]Programa!#REF!</definedName>
    <definedName name="cirr" localSheetId="4">#REF!</definedName>
    <definedName name="cirr" localSheetId="5">#REF!</definedName>
    <definedName name="cirr" localSheetId="11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7">#REF!</definedName>
    <definedName name="cirr">#REF!</definedName>
    <definedName name="ClaveDeColor" localSheetId="4">#REF!</definedName>
    <definedName name="ClaveDeColor" localSheetId="5">#REF!</definedName>
    <definedName name="ClaveDeColor" localSheetId="11">#REF!</definedName>
    <definedName name="ClaveDeColor" localSheetId="8">#REF!</definedName>
    <definedName name="ClaveDeColor" localSheetId="1">#REF!</definedName>
    <definedName name="ClaveDeColor" localSheetId="3">#REF!</definedName>
    <definedName name="ClaveDeColor" localSheetId="7">#REF!</definedName>
    <definedName name="ClaveDeColor">#REF!</definedName>
    <definedName name="CLUB_PARIS_2004" localSheetId="4">#REF!</definedName>
    <definedName name="CLUB_PARIS_2004" localSheetId="5">#REF!</definedName>
    <definedName name="CLUB_PARIS_2004" localSheetId="11">#REF!</definedName>
    <definedName name="CLUB_PARIS_2004" localSheetId="8">#REF!</definedName>
    <definedName name="CLUB_PARIS_2004" localSheetId="1">#REF!</definedName>
    <definedName name="CLUB_PARIS_2004" localSheetId="3">#REF!</definedName>
    <definedName name="CLUB_PARIS_2004" localSheetId="7">#REF!</definedName>
    <definedName name="CLUB_PARIS_2004">#REF!</definedName>
    <definedName name="CLUB91" localSheetId="4">#REF!</definedName>
    <definedName name="CLUB91" localSheetId="5">#REF!</definedName>
    <definedName name="CLUB91" localSheetId="11">#REF!</definedName>
    <definedName name="CLUB91" localSheetId="8">#REF!</definedName>
    <definedName name="CLUB91" localSheetId="0">#REF!</definedName>
    <definedName name="CLUB91" localSheetId="1">#REF!</definedName>
    <definedName name="CLUB91">#REF!</definedName>
    <definedName name="cmbccr" localSheetId="4">#REF!</definedName>
    <definedName name="cmbccr" localSheetId="5">#REF!</definedName>
    <definedName name="cmbccr" localSheetId="11">#REF!</definedName>
    <definedName name="cmbccr" localSheetId="8">#REF!</definedName>
    <definedName name="cmbccr" localSheetId="1">#REF!</definedName>
    <definedName name="cmbccr">#REF!</definedName>
    <definedName name="cmbcom" localSheetId="4">#REF!</definedName>
    <definedName name="cmbcom" localSheetId="5">#REF!</definedName>
    <definedName name="cmbcom" localSheetId="11">#REF!</definedName>
    <definedName name="cmbcom" localSheetId="8">#REF!</definedName>
    <definedName name="cmbcom" localSheetId="1">#REF!</definedName>
    <definedName name="cmbcom">#REF!</definedName>
    <definedName name="CMD">[58]BCP!#REF!</definedName>
    <definedName name="cmethapp" localSheetId="4">#REF!,#REF!,#REF!</definedName>
    <definedName name="cmethapp" localSheetId="5">#REF!,#REF!,#REF!</definedName>
    <definedName name="cmethapp" localSheetId="11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7">#REF!,#REF!,#REF!</definedName>
    <definedName name="cmethapp">#REF!,#REF!,#REF!</definedName>
    <definedName name="cmethmain" localSheetId="4">#REF!</definedName>
    <definedName name="cmethmain" localSheetId="5">#REF!</definedName>
    <definedName name="cmethmain" localSheetId="11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7">#REF!</definedName>
    <definedName name="cmethmain">#REF!</definedName>
    <definedName name="Cmin" localSheetId="4">OFFSET(#REF!,0,0,COUNT(#REF!),1)</definedName>
    <definedName name="Cmin" localSheetId="5">OFFSET(#REF!,0,0,COUNT(#REF!),1)</definedName>
    <definedName name="Cmin" localSheetId="11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7">OFFSET(#REF!,0,0,COUNT(#REF!),1)</definedName>
    <definedName name="Cmin">OFFSET(#REF!,0,0,COUNT(#REF!),1)</definedName>
    <definedName name="cmsbn" localSheetId="4">#REF!</definedName>
    <definedName name="cmsbn" localSheetId="5">#REF!</definedName>
    <definedName name="cmsbn" localSheetId="11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7">#REF!</definedName>
    <definedName name="cmsbn">#REF!</definedName>
    <definedName name="CN" localSheetId="4">#REF!</definedName>
    <definedName name="CN" localSheetId="5">#REF!</definedName>
    <definedName name="CN" localSheetId="11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7">#REF!</definedName>
    <definedName name="CN">#REF!</definedName>
    <definedName name="CN1A" localSheetId="4">#REF!</definedName>
    <definedName name="CN1A" localSheetId="5">#REF!</definedName>
    <definedName name="CN1A" localSheetId="11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7">#REF!</definedName>
    <definedName name="CN1A">#REF!</definedName>
    <definedName name="cnspnf" localSheetId="4">#REF!</definedName>
    <definedName name="cnspnf" localSheetId="5">#REF!</definedName>
    <definedName name="cnspnf" localSheetId="11">#REF!</definedName>
    <definedName name="cnspnf" localSheetId="8">#REF!</definedName>
    <definedName name="cnspnf" localSheetId="1">#REF!</definedName>
    <definedName name="cnspnf">#REF!</definedName>
    <definedName name="CNY" localSheetId="4">#REF!</definedName>
    <definedName name="CNY" localSheetId="5">#REF!</definedName>
    <definedName name="CNY" localSheetId="11">#REF!</definedName>
    <definedName name="CNY" localSheetId="8">#REF!</definedName>
    <definedName name="CNY" localSheetId="1">#REF!</definedName>
    <definedName name="CNY">#REF!</definedName>
    <definedName name="Cobertura">'[49]Ranking Bancario'!$Z$4:$AD$54</definedName>
    <definedName name="COLOMBIA" localSheetId="4">#REF!</definedName>
    <definedName name="COLOMBIA" localSheetId="5">#REF!</definedName>
    <definedName name="COLOMBIA" localSheetId="11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7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4">base-flow</definedName>
    <definedName name="Colombia___Summary_Accounts_of_the_Financial_System" localSheetId="5">[0]!base-flow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 localSheetId="8">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7">base-flow</definedName>
    <definedName name="Colombia___Summary_Accounts_of_the_Financial_System" localSheetId="10">[0]!base-flow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4">#REF!</definedName>
    <definedName name="Color1" localSheetId="5">#REF!</definedName>
    <definedName name="Color1" localSheetId="11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7">#REF!</definedName>
    <definedName name="Color1">#REF!</definedName>
    <definedName name="Color2" localSheetId="4">#REF!</definedName>
    <definedName name="Color2" localSheetId="5">#REF!</definedName>
    <definedName name="Color2" localSheetId="11">#REF!</definedName>
    <definedName name="Color2" localSheetId="8">#REF!</definedName>
    <definedName name="Color2" localSheetId="1">#REF!</definedName>
    <definedName name="Color2" localSheetId="3">#REF!</definedName>
    <definedName name="Color2" localSheetId="7">#REF!</definedName>
    <definedName name="Color2">#REF!</definedName>
    <definedName name="Color3" localSheetId="4">#REF!</definedName>
    <definedName name="Color3" localSheetId="5">#REF!</definedName>
    <definedName name="Color3" localSheetId="11">#REF!</definedName>
    <definedName name="Color3" localSheetId="8">#REF!</definedName>
    <definedName name="Color3" localSheetId="1">#REF!</definedName>
    <definedName name="Color3" localSheetId="3">#REF!</definedName>
    <definedName name="Color3" localSheetId="7">#REF!</definedName>
    <definedName name="Color3">#REF!</definedName>
    <definedName name="Color4" localSheetId="4">#REF!</definedName>
    <definedName name="Color4" localSheetId="5">#REF!</definedName>
    <definedName name="Color4" localSheetId="11">#REF!</definedName>
    <definedName name="Color4" localSheetId="8">#REF!</definedName>
    <definedName name="Color4" localSheetId="1">#REF!</definedName>
    <definedName name="Color4">#REF!</definedName>
    <definedName name="Color5" localSheetId="4">#REF!</definedName>
    <definedName name="Color5" localSheetId="5">#REF!</definedName>
    <definedName name="Color5" localSheetId="11">#REF!</definedName>
    <definedName name="Color5" localSheetId="8">#REF!</definedName>
    <definedName name="Color5" localSheetId="1">#REF!</definedName>
    <definedName name="Color5">#REF!</definedName>
    <definedName name="Color6" localSheetId="4">#REF!</definedName>
    <definedName name="Color6" localSheetId="5">#REF!</definedName>
    <definedName name="Color6" localSheetId="11">#REF!</definedName>
    <definedName name="Color6" localSheetId="8">#REF!</definedName>
    <definedName name="Color6" localSheetId="1">#REF!</definedName>
    <definedName name="Color6">#REF!</definedName>
    <definedName name="COM" localSheetId="4">#REF!</definedName>
    <definedName name="COM" localSheetId="5">#REF!</definedName>
    <definedName name="COM" localSheetId="11">#REF!</definedName>
    <definedName name="COM" localSheetId="8">#REF!</definedName>
    <definedName name="COM" localSheetId="1">#REF!</definedName>
    <definedName name="COM">#REF!</definedName>
    <definedName name="coma" localSheetId="4">[22]Programa!#REF!</definedName>
    <definedName name="coma" localSheetId="5">[22]Programa!#REF!</definedName>
    <definedName name="coma" localSheetId="11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7">[22]Programa!#REF!</definedName>
    <definedName name="coma">[22]Programa!#REF!</definedName>
    <definedName name="COMPAR" localSheetId="4">#REF!</definedName>
    <definedName name="COMPAR" localSheetId="5">#REF!</definedName>
    <definedName name="COMPAR" localSheetId="11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7">#REF!</definedName>
    <definedName name="COMPAR">#REF!</definedName>
    <definedName name="COMPIGP" localSheetId="4">#REF!</definedName>
    <definedName name="COMPIGP" localSheetId="5">#REF!</definedName>
    <definedName name="COMPIGP" localSheetId="11">#REF!</definedName>
    <definedName name="COMPIGP" localSheetId="8">#REF!</definedName>
    <definedName name="COMPIGP" localSheetId="1">#REF!</definedName>
    <definedName name="COMPIGP" localSheetId="3">#REF!</definedName>
    <definedName name="COMPIGP" localSheetId="7">#REF!</definedName>
    <definedName name="COMPIGP">#REF!</definedName>
    <definedName name="COMPROJ99" localSheetId="4">#REF!</definedName>
    <definedName name="COMPROJ99" localSheetId="5">#REF!</definedName>
    <definedName name="COMPROJ99" localSheetId="11">#REF!</definedName>
    <definedName name="COMPROJ99" localSheetId="8">#REF!</definedName>
    <definedName name="COMPROJ99" localSheetId="1">#REF!</definedName>
    <definedName name="COMPROJ99" localSheetId="3">#REF!</definedName>
    <definedName name="COMPROJ99" localSheetId="7">#REF!</definedName>
    <definedName name="COMPROJ99">#REF!</definedName>
    <definedName name="CONCK" localSheetId="4">#REF!</definedName>
    <definedName name="CONCK" localSheetId="5">#REF!</definedName>
    <definedName name="CONCK" localSheetId="11">#REF!</definedName>
    <definedName name="CONCK" localSheetId="8">#REF!</definedName>
    <definedName name="CONCK" localSheetId="1">#REF!</definedName>
    <definedName name="CONCK">#REF!</definedName>
    <definedName name="conor" localSheetId="4">#REF!</definedName>
    <definedName name="conor" localSheetId="5">#REF!</definedName>
    <definedName name="conor" localSheetId="11">#REF!</definedName>
    <definedName name="conor" localSheetId="8">#REF!</definedName>
    <definedName name="conor" localSheetId="1">#REF!</definedName>
    <definedName name="conor">#REF!</definedName>
    <definedName name="cons" localSheetId="4">#REF!</definedName>
    <definedName name="cons" localSheetId="5">#REF!</definedName>
    <definedName name="cons" localSheetId="11">#REF!</definedName>
    <definedName name="cons" localSheetId="8">#REF!</definedName>
    <definedName name="cons" localSheetId="1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7">'[79]GDP projections'!#REF!</definedName>
    <definedName name="cons12mon">'[79]GDP projections'!#REF!</definedName>
    <definedName name="CONS2">[78]MONTHLY!$CB$4:$CM$4</definedName>
    <definedName name="CONSOL" localSheetId="4">#REF!</definedName>
    <definedName name="CONSOL" localSheetId="5">#REF!</definedName>
    <definedName name="CONSOL" localSheetId="11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7">#REF!</definedName>
    <definedName name="CONSOL">#REF!</definedName>
    <definedName name="CONSOLC2" localSheetId="4">#REF!</definedName>
    <definedName name="CONSOLC2" localSheetId="5">#REF!</definedName>
    <definedName name="CONSOLC2" localSheetId="11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7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7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7">'[79]GDP projections'!#REF!</definedName>
    <definedName name="consqtr">'[79]GDP projections'!#REF!</definedName>
    <definedName name="CONTENTS" localSheetId="4">[80]Contents!$A$1:$F$36</definedName>
    <definedName name="CONTENTS" localSheetId="5">[80]Contents!$A$1:$F$36</definedName>
    <definedName name="CONTENTS" localSheetId="11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4">#REF!</definedName>
    <definedName name="cooperantes" localSheetId="5">#REF!</definedName>
    <definedName name="cooperantes" localSheetId="11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7">#REF!</definedName>
    <definedName name="cooperantes">#REF!</definedName>
    <definedName name="COPA">#N/A</definedName>
    <definedName name="COPARTICIPACION_FEDERAL__LEY_N__23548">[4]C!$B$13:$N$13</definedName>
    <definedName name="copystart" localSheetId="4">#REF!</definedName>
    <definedName name="copystart" localSheetId="5">#REF!</definedName>
    <definedName name="copystart" localSheetId="11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7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7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4">#REF!</definedName>
    <definedName name="COUNT" localSheetId="5">#REF!</definedName>
    <definedName name="COUNT" localSheetId="11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7">#REF!</definedName>
    <definedName name="COUNT">#REF!</definedName>
    <definedName name="COUNTER" localSheetId="4">#REF!</definedName>
    <definedName name="COUNTER" localSheetId="5">#REF!</definedName>
    <definedName name="COUNTER" localSheetId="11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7">#REF!</definedName>
    <definedName name="COUNTER">#REF!</definedName>
    <definedName name="CountryName" localSheetId="4">'[81]Exchange Rate chart'!#REF!</definedName>
    <definedName name="CountryName" localSheetId="5">'[81]Exchange Rate chart'!#REF!</definedName>
    <definedName name="CountryName" localSheetId="11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7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7" hidden="1">'[82]C Summary'!#REF!</definedName>
    <definedName name="cp" hidden="1">'[82]C Summary'!#REF!</definedName>
    <definedName name="CPF" localSheetId="4">#REF!</definedName>
    <definedName name="CPF" localSheetId="5">#REF!</definedName>
    <definedName name="CPF" localSheetId="11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7">#REF!</definedName>
    <definedName name="CPF">#REF!</definedName>
    <definedName name="CPI">[83]CPI!$A$4:$M$160</definedName>
    <definedName name="CPI_Core" localSheetId="4">#REF!</definedName>
    <definedName name="CPI_Core" localSheetId="5">#REF!</definedName>
    <definedName name="CPI_Core" localSheetId="11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7">#REF!</definedName>
    <definedName name="CPI_Core">#REF!</definedName>
    <definedName name="CPI_NAT_monthly" localSheetId="4">#REF!</definedName>
    <definedName name="CPI_NAT_monthly" localSheetId="5">#REF!</definedName>
    <definedName name="CPI_NAT_monthly" localSheetId="11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7">#REF!</definedName>
    <definedName name="CPI_NAT_monthly">#REF!</definedName>
    <definedName name="CPICUM" localSheetId="4">#REF!</definedName>
    <definedName name="CPICUM" localSheetId="5">#REF!</definedName>
    <definedName name="CPICUM" localSheetId="11">#REF!</definedName>
    <definedName name="CPICUM" localSheetId="8">#REF!</definedName>
    <definedName name="CPICUM" localSheetId="1">#REF!</definedName>
    <definedName name="CPICUM" localSheetId="3">#REF!</definedName>
    <definedName name="CPICUM" localSheetId="7">#REF!</definedName>
    <definedName name="CPICUM">#REF!</definedName>
    <definedName name="CRECWM">[84]SUPUESTOS!A$15</definedName>
    <definedName name="cred" localSheetId="4">#REF!</definedName>
    <definedName name="cred" localSheetId="5">#REF!</definedName>
    <definedName name="cred" localSheetId="11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7">#REF!</definedName>
    <definedName name="cred">#REF!</definedName>
    <definedName name="cred1" localSheetId="4">#REF!</definedName>
    <definedName name="cred1" localSheetId="5">#REF!</definedName>
    <definedName name="cred1" localSheetId="11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7">#REF!</definedName>
    <definedName name="cred1">#REF!</definedName>
    <definedName name="CRED2" localSheetId="4">#REF!</definedName>
    <definedName name="CRED2" localSheetId="5">#REF!</definedName>
    <definedName name="CRED2" localSheetId="11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7">#REF!</definedName>
    <definedName name="CRED2">#REF!</definedName>
    <definedName name="cred2000" localSheetId="4">#REF!</definedName>
    <definedName name="cred2000" localSheetId="5">#REF!</definedName>
    <definedName name="cred2000" localSheetId="11">#REF!</definedName>
    <definedName name="cred2000" localSheetId="8">#REF!</definedName>
    <definedName name="cred2000" localSheetId="1">#REF!</definedName>
    <definedName name="cred2000">#REF!</definedName>
    <definedName name="cred2001" localSheetId="4">#REF!</definedName>
    <definedName name="cred2001" localSheetId="5">#REF!</definedName>
    <definedName name="cred2001" localSheetId="11">#REF!</definedName>
    <definedName name="cred2001" localSheetId="8">#REF!</definedName>
    <definedName name="cred2001" localSheetId="1">#REF!</definedName>
    <definedName name="cred2001">#REF!</definedName>
    <definedName name="cred2002" localSheetId="4">#REF!</definedName>
    <definedName name="cred2002" localSheetId="5">#REF!</definedName>
    <definedName name="cred2002" localSheetId="11">#REF!</definedName>
    <definedName name="cred2002" localSheetId="8">#REF!</definedName>
    <definedName name="cred2002" localSheetId="1">#REF!</definedName>
    <definedName name="cred2002">#REF!</definedName>
    <definedName name="cred2003" localSheetId="4">#REF!</definedName>
    <definedName name="cred2003" localSheetId="5">#REF!</definedName>
    <definedName name="cred2003" localSheetId="11">#REF!</definedName>
    <definedName name="cred2003" localSheetId="8">#REF!</definedName>
    <definedName name="cred2003" localSheetId="1">#REF!</definedName>
    <definedName name="cred2003">#REF!</definedName>
    <definedName name="cred98" localSheetId="4">[22]Programa!#REF!</definedName>
    <definedName name="cred98" localSheetId="5">[22]Programa!#REF!</definedName>
    <definedName name="cred98" localSheetId="11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7">[22]Programa!#REF!</definedName>
    <definedName name="cred98">[22]Programa!#REF!</definedName>
    <definedName name="cred98j" localSheetId="4">[22]Programa!#REF!</definedName>
    <definedName name="cred98j" localSheetId="5">[22]Programa!#REF!</definedName>
    <definedName name="cred98j" localSheetId="11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7">[22]Programa!#REF!</definedName>
    <definedName name="cred98j">[22]Programa!#REF!</definedName>
    <definedName name="cred98s" localSheetId="4">#REF!</definedName>
    <definedName name="cred98s" localSheetId="5">#REF!</definedName>
    <definedName name="cred98s" localSheetId="11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7">#REF!</definedName>
    <definedName name="cred98s">#REF!</definedName>
    <definedName name="cred99" localSheetId="4">#REF!</definedName>
    <definedName name="cred99" localSheetId="5">#REF!</definedName>
    <definedName name="cred99" localSheetId="11">#REF!</definedName>
    <definedName name="cred99" localSheetId="8">#REF!</definedName>
    <definedName name="cred99" localSheetId="1">#REF!</definedName>
    <definedName name="cred99" localSheetId="3">#REF!</definedName>
    <definedName name="cred99" localSheetId="7">#REF!</definedName>
    <definedName name="cred99">#REF!</definedName>
    <definedName name="CREDITO" localSheetId="4">#REF!</definedName>
    <definedName name="CREDITO" localSheetId="5">#REF!</definedName>
    <definedName name="CREDITO" localSheetId="11">#REF!</definedName>
    <definedName name="CREDITO" localSheetId="8">#REF!</definedName>
    <definedName name="CREDITO" localSheetId="1">#REF!</definedName>
    <definedName name="CREDITO" localSheetId="3">#REF!</definedName>
    <definedName name="CREDITO" localSheetId="7">#REF!</definedName>
    <definedName name="CREDITO">#REF!</definedName>
    <definedName name="CREDITOBCH" localSheetId="4">#REF!</definedName>
    <definedName name="CREDITOBCH" localSheetId="5">#REF!</definedName>
    <definedName name="CREDITOBCH" localSheetId="11">#REF!</definedName>
    <definedName name="CREDITOBCH" localSheetId="8">#REF!</definedName>
    <definedName name="CREDITOBCH" localSheetId="1">#REF!</definedName>
    <definedName name="CREDITOBCH">#REF!</definedName>
    <definedName name="CREDITORSB" localSheetId="4">#REF!</definedName>
    <definedName name="CREDITORSB" localSheetId="5">#REF!</definedName>
    <definedName name="CREDITORSB" localSheetId="11">#REF!</definedName>
    <definedName name="CREDITORSB" localSheetId="8">#REF!</definedName>
    <definedName name="CREDITORSB" localSheetId="1">#REF!</definedName>
    <definedName name="CREDITORSB">#REF!</definedName>
    <definedName name="Crng" localSheetId="4">OFFSET(#REF!,0,0,COUNT(#REF!),1)</definedName>
    <definedName name="Crng" localSheetId="5">OFFSET(#REF!,0,0,COUNT(#REF!),1)</definedName>
    <definedName name="Crng" localSheetId="11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7">OFFSET(#REF!,0,0,COUNT(#REF!),1)</definedName>
    <definedName name="Crng">OFFSET(#REF!,0,0,COUNT(#REF!),1)</definedName>
    <definedName name="Crt" localSheetId="4">#REF!</definedName>
    <definedName name="Crt" localSheetId="5">#REF!</definedName>
    <definedName name="Crt" localSheetId="11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7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4">#REF!</definedName>
    <definedName name="CRUZ" localSheetId="5">#REF!</definedName>
    <definedName name="CRUZ" localSheetId="11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7">#REF!</definedName>
    <definedName name="CRUZ">#REF!</definedName>
    <definedName name="CRUZ1" localSheetId="4">#REF!</definedName>
    <definedName name="CRUZ1" localSheetId="5">#REF!</definedName>
    <definedName name="CRUZ1" localSheetId="11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7">#REF!</definedName>
    <definedName name="CRUZ1">#REF!</definedName>
    <definedName name="CS" localSheetId="4">#REF!</definedName>
    <definedName name="CS" localSheetId="5">#REF!</definedName>
    <definedName name="CS" localSheetId="11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7">#REF!</definedName>
    <definedName name="CS">#REF!</definedName>
    <definedName name="CS1A" localSheetId="4">#REF!</definedName>
    <definedName name="CS1A" localSheetId="5">#REF!</definedName>
    <definedName name="CS1A" localSheetId="11">#REF!</definedName>
    <definedName name="CS1A" localSheetId="8">#REF!</definedName>
    <definedName name="CS1A" localSheetId="0">#REF!</definedName>
    <definedName name="CS1A" localSheetId="1">#REF!</definedName>
    <definedName name="CS1A">#REF!</definedName>
    <definedName name="CTOOMA00" localSheetId="4">#REF!</definedName>
    <definedName name="CTOOMA00" localSheetId="5">#REF!</definedName>
    <definedName name="CTOOMA00" localSheetId="11">#REF!</definedName>
    <definedName name="CTOOMA00" localSheetId="8">#REF!</definedName>
    <definedName name="CTOOMA00" localSheetId="1">#REF!</definedName>
    <definedName name="CTOOMA00">#REF!</definedName>
    <definedName name="CTOOMA97" localSheetId="4">#REF!</definedName>
    <definedName name="CTOOMA97" localSheetId="5">#REF!</definedName>
    <definedName name="CTOOMA97" localSheetId="11">#REF!</definedName>
    <definedName name="CTOOMA97" localSheetId="8">#REF!</definedName>
    <definedName name="CTOOMA97" localSheetId="1">#REF!</definedName>
    <definedName name="CTOOMA97">#REF!</definedName>
    <definedName name="CTOOMA98" localSheetId="4">#REF!</definedName>
    <definedName name="CTOOMA98" localSheetId="5">#REF!</definedName>
    <definedName name="CTOOMA98" localSheetId="11">#REF!</definedName>
    <definedName name="CTOOMA98" localSheetId="8">#REF!</definedName>
    <definedName name="CTOOMA98" localSheetId="1">#REF!</definedName>
    <definedName name="CTOOMA98">#REF!</definedName>
    <definedName name="CTOOMA99" localSheetId="4">#REF!</definedName>
    <definedName name="CTOOMA99" localSheetId="5">#REF!</definedName>
    <definedName name="CTOOMA99" localSheetId="11">#REF!</definedName>
    <definedName name="CTOOMA99" localSheetId="8">#REF!</definedName>
    <definedName name="CTOOMA99" localSheetId="1">#REF!</definedName>
    <definedName name="CTOOMA99">#REF!</definedName>
    <definedName name="CTOOMV00" localSheetId="4">#REF!</definedName>
    <definedName name="CTOOMV00" localSheetId="5">#REF!</definedName>
    <definedName name="CTOOMV00" localSheetId="11">#REF!</definedName>
    <definedName name="CTOOMV00" localSheetId="8">#REF!</definedName>
    <definedName name="CTOOMV00" localSheetId="1">#REF!</definedName>
    <definedName name="CTOOMV00">#REF!</definedName>
    <definedName name="CTOOMV97" localSheetId="4">#REF!</definedName>
    <definedName name="CTOOMV97" localSheetId="5">#REF!</definedName>
    <definedName name="CTOOMV97" localSheetId="11">#REF!</definedName>
    <definedName name="CTOOMV97" localSheetId="8">#REF!</definedName>
    <definedName name="CTOOMV97" localSheetId="1">#REF!</definedName>
    <definedName name="CTOOMV97">#REF!</definedName>
    <definedName name="CTOOMV98" localSheetId="4">#REF!</definedName>
    <definedName name="CTOOMV98" localSheetId="5">#REF!</definedName>
    <definedName name="CTOOMV98" localSheetId="11">#REF!</definedName>
    <definedName name="CTOOMV98" localSheetId="8">#REF!</definedName>
    <definedName name="CTOOMV98" localSheetId="1">#REF!</definedName>
    <definedName name="CTOOMV98">#REF!</definedName>
    <definedName name="CTOOMV99" localSheetId="4">#REF!</definedName>
    <definedName name="CTOOMV99" localSheetId="5">#REF!</definedName>
    <definedName name="CTOOMV99" localSheetId="11">#REF!</definedName>
    <definedName name="CTOOMV99" localSheetId="8">#REF!</definedName>
    <definedName name="CTOOMV99" localSheetId="1">#REF!</definedName>
    <definedName name="CTOOMV99">#REF!</definedName>
    <definedName name="cuad1" localSheetId="4">#REF!</definedName>
    <definedName name="cuad1" localSheetId="5">#REF!</definedName>
    <definedName name="cuad1" localSheetId="11">#REF!</definedName>
    <definedName name="cuad1" localSheetId="8">#REF!</definedName>
    <definedName name="cuad1" localSheetId="1">#REF!</definedName>
    <definedName name="cuad1">#REF!</definedName>
    <definedName name="cuad10" localSheetId="4">#REF!</definedName>
    <definedName name="cuad10" localSheetId="5">#REF!</definedName>
    <definedName name="cuad10" localSheetId="11">#REF!</definedName>
    <definedName name="cuad10" localSheetId="8">#REF!</definedName>
    <definedName name="cuad10" localSheetId="1">#REF!</definedName>
    <definedName name="cuad10">#REF!</definedName>
    <definedName name="cuad11" localSheetId="4">#REF!</definedName>
    <definedName name="cuad11" localSheetId="5">#REF!</definedName>
    <definedName name="cuad11" localSheetId="11">#REF!</definedName>
    <definedName name="cuad11" localSheetId="8">#REF!</definedName>
    <definedName name="cuad11" localSheetId="1">#REF!</definedName>
    <definedName name="cuad11">#REF!</definedName>
    <definedName name="cuad12" localSheetId="4">#REF!</definedName>
    <definedName name="cuad12" localSheetId="5">#REF!</definedName>
    <definedName name="cuad12" localSheetId="11">#REF!</definedName>
    <definedName name="cuad12" localSheetId="8">#REF!</definedName>
    <definedName name="cuad12" localSheetId="1">#REF!</definedName>
    <definedName name="cuad12">#REF!</definedName>
    <definedName name="cuad13" localSheetId="4">#REF!</definedName>
    <definedName name="cuad13" localSheetId="5">#REF!</definedName>
    <definedName name="cuad13" localSheetId="11">#REF!</definedName>
    <definedName name="cuad13" localSheetId="8">#REF!</definedName>
    <definedName name="cuad13" localSheetId="1">#REF!</definedName>
    <definedName name="cuad13">#REF!</definedName>
    <definedName name="cuad14" localSheetId="4">#REF!</definedName>
    <definedName name="cuad14" localSheetId="5">#REF!</definedName>
    <definedName name="cuad14" localSheetId="11">#REF!</definedName>
    <definedName name="cuad14" localSheetId="8">#REF!</definedName>
    <definedName name="cuad14" localSheetId="1">#REF!</definedName>
    <definedName name="cuad14">#REF!</definedName>
    <definedName name="cuad15" localSheetId="4">#REF!</definedName>
    <definedName name="cuad15" localSheetId="5">#REF!</definedName>
    <definedName name="cuad15" localSheetId="11">#REF!</definedName>
    <definedName name="cuad15" localSheetId="8">#REF!</definedName>
    <definedName name="cuad15" localSheetId="1">#REF!</definedName>
    <definedName name="cuad15">#REF!</definedName>
    <definedName name="cuad16" localSheetId="4">#REF!</definedName>
    <definedName name="cuad16" localSheetId="5">#REF!</definedName>
    <definedName name="cuad16" localSheetId="11">#REF!</definedName>
    <definedName name="cuad16" localSheetId="8">#REF!</definedName>
    <definedName name="cuad16" localSheetId="1">#REF!</definedName>
    <definedName name="cuad16">#REF!</definedName>
    <definedName name="cuad17" localSheetId="4">#REF!</definedName>
    <definedName name="cuad17" localSheetId="5">#REF!</definedName>
    <definedName name="cuad17" localSheetId="11">#REF!</definedName>
    <definedName name="cuad17" localSheetId="8">#REF!</definedName>
    <definedName name="cuad17" localSheetId="1">#REF!</definedName>
    <definedName name="cuad17">#REF!</definedName>
    <definedName name="cuad18" localSheetId="4">#REF!</definedName>
    <definedName name="cuad18" localSheetId="5">#REF!</definedName>
    <definedName name="cuad18" localSheetId="11">#REF!</definedName>
    <definedName name="cuad18" localSheetId="8">#REF!</definedName>
    <definedName name="cuad18" localSheetId="1">#REF!</definedName>
    <definedName name="cuad18">#REF!</definedName>
    <definedName name="cuad19" localSheetId="4">#REF!</definedName>
    <definedName name="cuad19" localSheetId="5">#REF!</definedName>
    <definedName name="cuad19" localSheetId="11">#REF!</definedName>
    <definedName name="cuad19" localSheetId="8">#REF!</definedName>
    <definedName name="cuad19" localSheetId="1">#REF!</definedName>
    <definedName name="cuad19">#REF!</definedName>
    <definedName name="cuad2" localSheetId="4">#REF!</definedName>
    <definedName name="cuad2" localSheetId="5">#REF!</definedName>
    <definedName name="cuad2" localSheetId="11">#REF!</definedName>
    <definedName name="cuad2" localSheetId="8">#REF!</definedName>
    <definedName name="cuad2" localSheetId="1">#REF!</definedName>
    <definedName name="cuad2">#REF!</definedName>
    <definedName name="cuad20" localSheetId="4">#REF!</definedName>
    <definedName name="cuad20" localSheetId="5">#REF!</definedName>
    <definedName name="cuad20" localSheetId="11">#REF!</definedName>
    <definedName name="cuad20" localSheetId="8">#REF!</definedName>
    <definedName name="cuad20" localSheetId="1">#REF!</definedName>
    <definedName name="cuad20">#REF!</definedName>
    <definedName name="cuad21" localSheetId="4">#REF!</definedName>
    <definedName name="cuad21" localSheetId="5">#REF!</definedName>
    <definedName name="cuad21" localSheetId="11">#REF!</definedName>
    <definedName name="cuad21" localSheetId="8">#REF!</definedName>
    <definedName name="cuad21" localSheetId="1">#REF!</definedName>
    <definedName name="cuad21">#REF!</definedName>
    <definedName name="cuad22" localSheetId="4">#REF!</definedName>
    <definedName name="cuad22" localSheetId="5">#REF!</definedName>
    <definedName name="cuad22" localSheetId="11">#REF!</definedName>
    <definedName name="cuad22" localSheetId="8">#REF!</definedName>
    <definedName name="cuad22" localSheetId="1">#REF!</definedName>
    <definedName name="cuad22">#REF!</definedName>
    <definedName name="cuad23" localSheetId="4">#REF!</definedName>
    <definedName name="cuad23" localSheetId="5">#REF!</definedName>
    <definedName name="cuad23" localSheetId="11">#REF!</definedName>
    <definedName name="cuad23" localSheetId="8">#REF!</definedName>
    <definedName name="cuad23" localSheetId="1">#REF!</definedName>
    <definedName name="cuad23">#REF!</definedName>
    <definedName name="cuad24" localSheetId="4">#REF!</definedName>
    <definedName name="cuad24" localSheetId="5">#REF!</definedName>
    <definedName name="cuad24" localSheetId="11">#REF!</definedName>
    <definedName name="cuad24" localSheetId="8">#REF!</definedName>
    <definedName name="cuad24" localSheetId="1">#REF!</definedName>
    <definedName name="cuad24">#REF!</definedName>
    <definedName name="cuad25" localSheetId="4">#REF!</definedName>
    <definedName name="cuad25" localSheetId="5">#REF!</definedName>
    <definedName name="cuad25" localSheetId="11">#REF!</definedName>
    <definedName name="cuad25" localSheetId="8">#REF!</definedName>
    <definedName name="cuad25" localSheetId="1">#REF!</definedName>
    <definedName name="cuad25">#REF!</definedName>
    <definedName name="cuad3" localSheetId="4">#REF!</definedName>
    <definedName name="cuad3" localSheetId="5">#REF!</definedName>
    <definedName name="cuad3" localSheetId="11">#REF!</definedName>
    <definedName name="cuad3" localSheetId="8">#REF!</definedName>
    <definedName name="cuad3" localSheetId="1">#REF!</definedName>
    <definedName name="cuad3">#REF!</definedName>
    <definedName name="cuad4" localSheetId="4">#REF!</definedName>
    <definedName name="cuad4" localSheetId="5">#REF!</definedName>
    <definedName name="cuad4" localSheetId="11">#REF!</definedName>
    <definedName name="cuad4" localSheetId="8">#REF!</definedName>
    <definedName name="cuad4" localSheetId="1">#REF!</definedName>
    <definedName name="cuad4">#REF!</definedName>
    <definedName name="cuad5" localSheetId="4">#REF!</definedName>
    <definedName name="cuad5" localSheetId="5">#REF!</definedName>
    <definedName name="cuad5" localSheetId="11">#REF!</definedName>
    <definedName name="cuad5" localSheetId="8">#REF!</definedName>
    <definedName name="cuad5" localSheetId="1">#REF!</definedName>
    <definedName name="cuad5">#REF!</definedName>
    <definedName name="cuad6" localSheetId="4">#REF!</definedName>
    <definedName name="cuad6" localSheetId="5">#REF!</definedName>
    <definedName name="cuad6" localSheetId="11">#REF!</definedName>
    <definedName name="cuad6" localSheetId="8">#REF!</definedName>
    <definedName name="cuad6" localSheetId="1">#REF!</definedName>
    <definedName name="cuad6">#REF!</definedName>
    <definedName name="cuad7" localSheetId="4">#REF!</definedName>
    <definedName name="cuad7" localSheetId="5">#REF!</definedName>
    <definedName name="cuad7" localSheetId="11">#REF!</definedName>
    <definedName name="cuad7" localSheetId="8">#REF!</definedName>
    <definedName name="cuad7" localSheetId="1">#REF!</definedName>
    <definedName name="cuad7">#REF!</definedName>
    <definedName name="cuad8" localSheetId="4">#REF!</definedName>
    <definedName name="cuad8" localSheetId="5">#REF!</definedName>
    <definedName name="cuad8" localSheetId="11">#REF!</definedName>
    <definedName name="cuad8" localSheetId="8">#REF!</definedName>
    <definedName name="cuad8" localSheetId="1">#REF!</definedName>
    <definedName name="cuad8">#REF!</definedName>
    <definedName name="cuad9" localSheetId="4">#REF!</definedName>
    <definedName name="cuad9" localSheetId="5">#REF!</definedName>
    <definedName name="cuad9" localSheetId="11">#REF!</definedName>
    <definedName name="cuad9" localSheetId="8">#REF!</definedName>
    <definedName name="cuad9" localSheetId="1">#REF!</definedName>
    <definedName name="cuad9">#REF!</definedName>
    <definedName name="CUADR11" localSheetId="4">#REF!</definedName>
    <definedName name="CUADR11" localSheetId="5">#REF!</definedName>
    <definedName name="CUADR11" localSheetId="11">#REF!</definedName>
    <definedName name="CUADR11" localSheetId="8">#REF!</definedName>
    <definedName name="CUADR11" localSheetId="1">#REF!</definedName>
    <definedName name="CUADR11">#REF!</definedName>
    <definedName name="CUADRO_10.3.1">'[85]fondo promedio'!$A$36:$L$74</definedName>
    <definedName name="CUADRO_N__4.1.3" localSheetId="4">#REF!</definedName>
    <definedName name="CUADRO_N__4.1.3" localSheetId="5">#REF!</definedName>
    <definedName name="CUADRO_N__4.1.3" localSheetId="11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7">#REF!</definedName>
    <definedName name="CUADRO_N__4.1.3">#REF!</definedName>
    <definedName name="CUADRO_No_9_C" localSheetId="4">#REF!</definedName>
    <definedName name="CUADRO_No_9_C" localSheetId="5">#REF!</definedName>
    <definedName name="CUADRO_No_9_C" localSheetId="11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7">#REF!</definedName>
    <definedName name="CUADRO_No_9_C">#REF!</definedName>
    <definedName name="CUADRO9" localSheetId="4">#REF!</definedName>
    <definedName name="CUADRO9" localSheetId="5">#REF!</definedName>
    <definedName name="CUADRO9" localSheetId="11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7">#REF!</definedName>
    <definedName name="CUADRO9">#REF!</definedName>
    <definedName name="CUADRO9A" localSheetId="4">#REF!</definedName>
    <definedName name="CUADRO9A" localSheetId="5">#REF!</definedName>
    <definedName name="CUADRO9A" localSheetId="11">#REF!</definedName>
    <definedName name="CUADRO9A" localSheetId="8">#REF!</definedName>
    <definedName name="CUADRO9A" localSheetId="1">#REF!</definedName>
    <definedName name="CUADRO9A">#REF!</definedName>
    <definedName name="CUADRO9B" localSheetId="4">#REF!</definedName>
    <definedName name="CUADRO9B" localSheetId="5">#REF!</definedName>
    <definedName name="CUADRO9B" localSheetId="11">#REF!</definedName>
    <definedName name="CUADRO9B" localSheetId="8">#REF!</definedName>
    <definedName name="CUADRO9B" localSheetId="1">#REF!</definedName>
    <definedName name="CUADRO9B">#REF!</definedName>
    <definedName name="CUADROI" localSheetId="4">#REF!</definedName>
    <definedName name="CUADROI" localSheetId="5">#REF!</definedName>
    <definedName name="CUADROI" localSheetId="11">#REF!</definedName>
    <definedName name="CUADROI" localSheetId="8">#REF!</definedName>
    <definedName name="CUADROI" localSheetId="1">#REF!</definedName>
    <definedName name="CUADROI">#REF!</definedName>
    <definedName name="CUADROII" localSheetId="4">#REF!</definedName>
    <definedName name="CUADROII" localSheetId="5">#REF!</definedName>
    <definedName name="CUADROII" localSheetId="11">#REF!</definedName>
    <definedName name="CUADROII" localSheetId="8">#REF!</definedName>
    <definedName name="CUADROII" localSheetId="1">#REF!</definedName>
    <definedName name="CUADROII">#REF!</definedName>
    <definedName name="CUADROIII" localSheetId="4">#REF!</definedName>
    <definedName name="CUADROIII" localSheetId="5">#REF!</definedName>
    <definedName name="CUADROIII" localSheetId="11">#REF!</definedName>
    <definedName name="CUADROIII" localSheetId="8">#REF!</definedName>
    <definedName name="CUADROIII" localSheetId="1">#REF!</definedName>
    <definedName name="CUADROIII">#REF!</definedName>
    <definedName name="CUADROIV" localSheetId="4">#REF!</definedName>
    <definedName name="CUADROIV" localSheetId="5">#REF!</definedName>
    <definedName name="CUADROIV" localSheetId="11">#REF!</definedName>
    <definedName name="CUADROIV" localSheetId="8">#REF!</definedName>
    <definedName name="CUADROIV" localSheetId="1">#REF!</definedName>
    <definedName name="CUADROIV">#REF!</definedName>
    <definedName name="CUADROV" localSheetId="4">#REF!</definedName>
    <definedName name="CUADROV" localSheetId="5">#REF!</definedName>
    <definedName name="CUADROV" localSheetId="11">#REF!</definedName>
    <definedName name="CUADROV" localSheetId="8">#REF!</definedName>
    <definedName name="CUADROV" localSheetId="1">#REF!</definedName>
    <definedName name="CUADROV">#REF!</definedName>
    <definedName name="CUADROVI" localSheetId="4">#REF!</definedName>
    <definedName name="CUADROVI" localSheetId="5">#REF!</definedName>
    <definedName name="CUADROVI" localSheetId="11">#REF!</definedName>
    <definedName name="CUADROVI" localSheetId="8">#REF!</definedName>
    <definedName name="CUADROVI" localSheetId="1">#REF!</definedName>
    <definedName name="CUADROVI">#REF!</definedName>
    <definedName name="CUADROVII" localSheetId="4">#REF!</definedName>
    <definedName name="CUADROVII" localSheetId="5">#REF!</definedName>
    <definedName name="CUADROVII" localSheetId="11">#REF!</definedName>
    <definedName name="CUADROVII" localSheetId="8">#REF!</definedName>
    <definedName name="CUADROVII" localSheetId="1">#REF!</definedName>
    <definedName name="CUADROVII">#REF!</definedName>
    <definedName name="CUENTASMON">[58]BCP!#REF!</definedName>
    <definedName name="culo">'[86]graf 1'!$A$1:$IV$2</definedName>
    <definedName name="cuman" localSheetId="4">[59]Contribution!$C$378:$DC$392</definedName>
    <definedName name="cuman" localSheetId="5">[59]Contribution!$C$378:$DC$392</definedName>
    <definedName name="cuman" localSheetId="11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4">#REF!</definedName>
    <definedName name="CurMonth" localSheetId="5">#REF!</definedName>
    <definedName name="CurMonth" localSheetId="11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7">#REF!</definedName>
    <definedName name="CurMonth">#REF!</definedName>
    <definedName name="Currency" localSheetId="4">#REF!</definedName>
    <definedName name="Currency" localSheetId="5">#REF!</definedName>
    <definedName name="Currency" localSheetId="11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7">#REF!</definedName>
    <definedName name="Currency">#REF!</definedName>
    <definedName name="CURRENTYEAR" localSheetId="4">#REF!</definedName>
    <definedName name="CURRENTYEAR" localSheetId="5">#REF!</definedName>
    <definedName name="CURRENTYEAR" localSheetId="11">#REF!</definedName>
    <definedName name="CURRENTYEAR" localSheetId="8">#REF!</definedName>
    <definedName name="CURRENTYEAR" localSheetId="1">#REF!</definedName>
    <definedName name="CURRENTYEAR" localSheetId="3">#REF!</definedName>
    <definedName name="CURRENTYEAR" localSheetId="7">#REF!</definedName>
    <definedName name="CURRENTYEAR">#REF!</definedName>
    <definedName name="CurrVintage" localSheetId="4">[87]Current!$D$66</definedName>
    <definedName name="CurrVintage" localSheetId="5">[87]Current!$D$66</definedName>
    <definedName name="CurrVintage" localSheetId="11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4">[89]Coal!$B$583:$J$583</definedName>
    <definedName name="CYEAR2021" localSheetId="5">[89]Coal!$B$583:$J$583</definedName>
    <definedName name="CYEAR2021" localSheetId="11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4">[89]Coal!$K$583:$V$583</definedName>
    <definedName name="CYEAR2022" localSheetId="5">[89]Coal!$K$583:$V$583</definedName>
    <definedName name="CYEAR2022" localSheetId="11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4">[89]Coal!$W$583:$AH$583</definedName>
    <definedName name="CYEAR2023" localSheetId="5">[89]Coal!$W$583:$AH$583</definedName>
    <definedName name="CYEAR2023" localSheetId="11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4">[89]Coal!$AI$583:$AT$583</definedName>
    <definedName name="CYEAR2024" localSheetId="5">[89]Coal!$AI$583:$AT$583</definedName>
    <definedName name="CYEAR2024" localSheetId="11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4">[89]Coal!$AU$583:$AX$583</definedName>
    <definedName name="CYEAR2025" localSheetId="5">[89]Coal!$AU$583:$AX$583</definedName>
    <definedName name="CYEAR2025" localSheetId="11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7" hidden="1">'[90]Fax a enviar'!#REF!</definedName>
    <definedName name="d" hidden="1">'[90]Fax a enviar'!#REF!</definedName>
    <definedName name="D_ALTBCA_GDP" localSheetId="4">#REF!</definedName>
    <definedName name="D_ALTBCA_GDP" localSheetId="5">#REF!</definedName>
    <definedName name="D_ALTBCA_GDP" localSheetId="11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7">#REF!</definedName>
    <definedName name="D_ALTBCA_GDP">#REF!</definedName>
    <definedName name="D_ALTNGDP_R" localSheetId="4">#REF!</definedName>
    <definedName name="D_ALTNGDP_R" localSheetId="5">#REF!</definedName>
    <definedName name="D_ALTNGDP_R" localSheetId="11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7">#REF!</definedName>
    <definedName name="D_ALTNGDP_R">#REF!</definedName>
    <definedName name="D_ALTNGDP_RG" localSheetId="4">#REF!</definedName>
    <definedName name="D_ALTNGDP_RG" localSheetId="5">#REF!</definedName>
    <definedName name="D_ALTNGDP_RG" localSheetId="11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7">#REF!</definedName>
    <definedName name="D_ALTNGDP_RG">#REF!</definedName>
    <definedName name="D_ALTPCPI" localSheetId="4">#REF!</definedName>
    <definedName name="D_ALTPCPI" localSheetId="5">#REF!</definedName>
    <definedName name="D_ALTPCPI" localSheetId="11">#REF!</definedName>
    <definedName name="D_ALTPCPI" localSheetId="8">#REF!</definedName>
    <definedName name="D_ALTPCPI" localSheetId="1">#REF!</definedName>
    <definedName name="D_ALTPCPI">#REF!</definedName>
    <definedName name="D_ALTPCPIG" localSheetId="4">#REF!</definedName>
    <definedName name="D_ALTPCPIG" localSheetId="5">#REF!</definedName>
    <definedName name="D_ALTPCPIG" localSheetId="11">#REF!</definedName>
    <definedName name="D_ALTPCPIG" localSheetId="8">#REF!</definedName>
    <definedName name="D_ALTPCPIG" localSheetId="1">#REF!</definedName>
    <definedName name="D_ALTPCPIG">#REF!</definedName>
    <definedName name="D_B" localSheetId="4">#REF!</definedName>
    <definedName name="D_B" localSheetId="5">#REF!</definedName>
    <definedName name="D_B" localSheetId="11">#REF!</definedName>
    <definedName name="D_B" localSheetId="8">#REF!</definedName>
    <definedName name="D_B" localSheetId="0">#REF!</definedName>
    <definedName name="D_B" localSheetId="1">#REF!</definedName>
    <definedName name="D_B">#REF!</definedName>
    <definedName name="D_BCA_GDP" localSheetId="4">#REF!</definedName>
    <definedName name="D_BCA_GDP" localSheetId="5">#REF!</definedName>
    <definedName name="D_BCA_GDP" localSheetId="11">#REF!</definedName>
    <definedName name="D_BCA_GDP" localSheetId="8">#REF!</definedName>
    <definedName name="D_BCA_GDP" localSheetId="1">#REF!</definedName>
    <definedName name="D_BCA_GDP">#REF!</definedName>
    <definedName name="D_BFD" localSheetId="4">#REF!</definedName>
    <definedName name="D_BFD" localSheetId="5">#REF!</definedName>
    <definedName name="D_BFD" localSheetId="11">#REF!</definedName>
    <definedName name="D_BFD" localSheetId="8">#REF!</definedName>
    <definedName name="D_BFD" localSheetId="1">#REF!</definedName>
    <definedName name="D_BFD">#REF!</definedName>
    <definedName name="D_BFL" localSheetId="4">#REF!</definedName>
    <definedName name="D_BFL" localSheetId="5">#REF!</definedName>
    <definedName name="D_BFL" localSheetId="11">#REF!</definedName>
    <definedName name="D_BFL" localSheetId="8">#REF!</definedName>
    <definedName name="D_BFL" localSheetId="1">#REF!</definedName>
    <definedName name="D_BFL">#REF!</definedName>
    <definedName name="D_BFL_D" localSheetId="4">#REF!</definedName>
    <definedName name="D_BFL_D" localSheetId="5">#REF!</definedName>
    <definedName name="D_BFL_D" localSheetId="11">#REF!</definedName>
    <definedName name="D_BFL_D" localSheetId="8">#REF!</definedName>
    <definedName name="D_BFL_D" localSheetId="1">#REF!</definedName>
    <definedName name="D_BFL_D">#REF!</definedName>
    <definedName name="D_BFL_S" localSheetId="4">#REF!</definedName>
    <definedName name="D_BFL_S" localSheetId="5">#REF!</definedName>
    <definedName name="D_BFL_S" localSheetId="11">#REF!</definedName>
    <definedName name="D_BFL_S" localSheetId="8">#REF!</definedName>
    <definedName name="D_BFL_S" localSheetId="1">#REF!</definedName>
    <definedName name="D_BFL_S">#REF!</definedName>
    <definedName name="D_BFLG" localSheetId="4">#REF!</definedName>
    <definedName name="D_BFLG" localSheetId="5">#REF!</definedName>
    <definedName name="D_BFLG" localSheetId="11">#REF!</definedName>
    <definedName name="D_BFLG" localSheetId="8">#REF!</definedName>
    <definedName name="D_BFLG" localSheetId="1">#REF!</definedName>
    <definedName name="D_BFLG">#REF!</definedName>
    <definedName name="D_BFOP" localSheetId="4">#REF!</definedName>
    <definedName name="D_BFOP" localSheetId="5">#REF!</definedName>
    <definedName name="D_BFOP" localSheetId="11">#REF!</definedName>
    <definedName name="D_BFOP" localSheetId="8">#REF!</definedName>
    <definedName name="D_BFOP" localSheetId="1">#REF!</definedName>
    <definedName name="D_BFOP">#REF!</definedName>
    <definedName name="D_BFPP" localSheetId="4">#REF!</definedName>
    <definedName name="D_BFPP" localSheetId="5">#REF!</definedName>
    <definedName name="D_BFPP" localSheetId="11">#REF!</definedName>
    <definedName name="D_BFPP" localSheetId="8">#REF!</definedName>
    <definedName name="D_BFPP" localSheetId="1">#REF!</definedName>
    <definedName name="D_BFPP">#REF!</definedName>
    <definedName name="D_BFRA1" localSheetId="4">#REF!</definedName>
    <definedName name="D_BFRA1" localSheetId="5">#REF!</definedName>
    <definedName name="D_BFRA1" localSheetId="11">#REF!</definedName>
    <definedName name="D_BFRA1" localSheetId="8">#REF!</definedName>
    <definedName name="D_BFRA1" localSheetId="1">#REF!</definedName>
    <definedName name="D_BFRA1">#REF!</definedName>
    <definedName name="D_BFX" localSheetId="4">#REF!</definedName>
    <definedName name="D_BFX" localSheetId="5">#REF!</definedName>
    <definedName name="D_BFX" localSheetId="11">#REF!</definedName>
    <definedName name="D_BFX" localSheetId="8">#REF!</definedName>
    <definedName name="D_BFX" localSheetId="1">#REF!</definedName>
    <definedName name="D_BFX">#REF!</definedName>
    <definedName name="D_BFXG" localSheetId="4">#REF!</definedName>
    <definedName name="D_BFXG" localSheetId="5">#REF!</definedName>
    <definedName name="D_BFXG" localSheetId="11">#REF!</definedName>
    <definedName name="D_BFXG" localSheetId="8">#REF!</definedName>
    <definedName name="D_BFXG" localSheetId="1">#REF!</definedName>
    <definedName name="D_BFXG">#REF!</definedName>
    <definedName name="D_BFXP" localSheetId="4">#REF!</definedName>
    <definedName name="D_BFXP" localSheetId="5">#REF!</definedName>
    <definedName name="D_BFXP" localSheetId="11">#REF!</definedName>
    <definedName name="D_BFXP" localSheetId="8">#REF!</definedName>
    <definedName name="D_BFXP" localSheetId="1">#REF!</definedName>
    <definedName name="D_BFXP">#REF!</definedName>
    <definedName name="D_BRASS" localSheetId="4">#REF!</definedName>
    <definedName name="D_BRASS" localSheetId="5">#REF!</definedName>
    <definedName name="D_BRASS" localSheetId="11">#REF!</definedName>
    <definedName name="D_BRASS" localSheetId="8">#REF!</definedName>
    <definedName name="D_BRASS" localSheetId="1">#REF!</definedName>
    <definedName name="D_BRASS">#REF!</definedName>
    <definedName name="D_CalcNGS" localSheetId="4">#REF!</definedName>
    <definedName name="D_CalcNGS" localSheetId="5">#REF!</definedName>
    <definedName name="D_CalcNGS" localSheetId="11">#REF!</definedName>
    <definedName name="D_CalcNGS" localSheetId="8">#REF!</definedName>
    <definedName name="D_CalcNGS" localSheetId="1">#REF!</definedName>
    <definedName name="D_CalcNGS">#REF!</definedName>
    <definedName name="D_CalcNMG_R" localSheetId="4">#REF!</definedName>
    <definedName name="D_CalcNMG_R" localSheetId="5">#REF!</definedName>
    <definedName name="D_CalcNMG_R" localSheetId="11">#REF!</definedName>
    <definedName name="D_CalcNMG_R" localSheetId="8">#REF!</definedName>
    <definedName name="D_CalcNMG_R" localSheetId="1">#REF!</definedName>
    <definedName name="D_CalcNMG_R">#REF!</definedName>
    <definedName name="D_CalcNXG_R" localSheetId="4">#REF!</definedName>
    <definedName name="D_CalcNXG_R" localSheetId="5">#REF!</definedName>
    <definedName name="D_CalcNXG_R" localSheetId="11">#REF!</definedName>
    <definedName name="D_CalcNXG_R" localSheetId="8">#REF!</definedName>
    <definedName name="D_CalcNXG_R" localSheetId="1">#REF!</definedName>
    <definedName name="D_CalcNXG_R">#REF!</definedName>
    <definedName name="D_D" localSheetId="4">#REF!</definedName>
    <definedName name="D_D" localSheetId="5">#REF!</definedName>
    <definedName name="D_D" localSheetId="11">#REF!</definedName>
    <definedName name="D_D" localSheetId="8">#REF!</definedName>
    <definedName name="D_D" localSheetId="1">#REF!</definedName>
    <definedName name="D_D">#REF!</definedName>
    <definedName name="D_D_B" localSheetId="4">#REF!</definedName>
    <definedName name="D_D_B" localSheetId="5">#REF!</definedName>
    <definedName name="D_D_B" localSheetId="11">#REF!</definedName>
    <definedName name="D_D_B" localSheetId="8">#REF!</definedName>
    <definedName name="D_D_B" localSheetId="1">#REF!</definedName>
    <definedName name="D_D_B">#REF!</definedName>
    <definedName name="D_D_Bdiff" localSheetId="4">#REF!</definedName>
    <definedName name="D_D_Bdiff" localSheetId="5">#REF!</definedName>
    <definedName name="D_D_Bdiff" localSheetId="11">#REF!</definedName>
    <definedName name="D_D_Bdiff" localSheetId="8">#REF!</definedName>
    <definedName name="D_D_Bdiff" localSheetId="1">#REF!</definedName>
    <definedName name="D_D_Bdiff">#REF!</definedName>
    <definedName name="D_D_Bdiff1" localSheetId="4">#REF!</definedName>
    <definedName name="D_D_Bdiff1" localSheetId="5">#REF!</definedName>
    <definedName name="D_D_Bdiff1" localSheetId="11">#REF!</definedName>
    <definedName name="D_D_Bdiff1" localSheetId="8">#REF!</definedName>
    <definedName name="D_D_Bdiff1" localSheetId="1">#REF!</definedName>
    <definedName name="D_D_Bdiff1">#REF!</definedName>
    <definedName name="D_D_G" localSheetId="4">#REF!</definedName>
    <definedName name="D_D_G" localSheetId="5">#REF!</definedName>
    <definedName name="D_D_G" localSheetId="11">#REF!</definedName>
    <definedName name="D_D_G" localSheetId="8">#REF!</definedName>
    <definedName name="D_D_G" localSheetId="1">#REF!</definedName>
    <definedName name="D_D_G">#REF!</definedName>
    <definedName name="D_D_Gdiff" localSheetId="4">#REF!</definedName>
    <definedName name="D_D_Gdiff" localSheetId="5">#REF!</definedName>
    <definedName name="D_D_Gdiff" localSheetId="11">#REF!</definedName>
    <definedName name="D_D_Gdiff" localSheetId="8">#REF!</definedName>
    <definedName name="D_D_Gdiff" localSheetId="1">#REF!</definedName>
    <definedName name="D_D_Gdiff">#REF!</definedName>
    <definedName name="D_D_Gdiff1" localSheetId="4">#REF!</definedName>
    <definedName name="D_D_Gdiff1" localSheetId="5">#REF!</definedName>
    <definedName name="D_D_Gdiff1" localSheetId="11">#REF!</definedName>
    <definedName name="D_D_Gdiff1" localSheetId="8">#REF!</definedName>
    <definedName name="D_D_Gdiff1" localSheetId="1">#REF!</definedName>
    <definedName name="D_D_Gdiff1">#REF!</definedName>
    <definedName name="D_D_S" localSheetId="4">#REF!</definedName>
    <definedName name="D_D_S" localSheetId="5">#REF!</definedName>
    <definedName name="D_D_S" localSheetId="11">#REF!</definedName>
    <definedName name="D_D_S" localSheetId="8">#REF!</definedName>
    <definedName name="D_D_S" localSheetId="1">#REF!</definedName>
    <definedName name="D_D_S">#REF!</definedName>
    <definedName name="D_D_Sdiff" localSheetId="4">#REF!</definedName>
    <definedName name="D_D_Sdiff" localSheetId="5">#REF!</definedName>
    <definedName name="D_D_Sdiff" localSheetId="11">#REF!</definedName>
    <definedName name="D_D_Sdiff" localSheetId="8">#REF!</definedName>
    <definedName name="D_D_Sdiff" localSheetId="1">#REF!</definedName>
    <definedName name="D_D_Sdiff">#REF!</definedName>
    <definedName name="D_D_Sdiff1" localSheetId="4">#REF!</definedName>
    <definedName name="D_D_Sdiff1" localSheetId="5">#REF!</definedName>
    <definedName name="D_D_Sdiff1" localSheetId="11">#REF!</definedName>
    <definedName name="D_D_Sdiff1" localSheetId="8">#REF!</definedName>
    <definedName name="D_D_Sdiff1" localSheetId="1">#REF!</definedName>
    <definedName name="D_D_Sdiff1">#REF!</definedName>
    <definedName name="D_DA" localSheetId="4">#REF!</definedName>
    <definedName name="D_DA" localSheetId="5">#REF!</definedName>
    <definedName name="D_DA" localSheetId="11">#REF!</definedName>
    <definedName name="D_DA" localSheetId="8">#REF!</definedName>
    <definedName name="D_DA" localSheetId="1">#REF!</definedName>
    <definedName name="D_DA">#REF!</definedName>
    <definedName name="D_DAdiff" localSheetId="4">#REF!</definedName>
    <definedName name="D_DAdiff" localSheetId="5">#REF!</definedName>
    <definedName name="D_DAdiff" localSheetId="11">#REF!</definedName>
    <definedName name="D_DAdiff" localSheetId="8">#REF!</definedName>
    <definedName name="D_DAdiff" localSheetId="1">#REF!</definedName>
    <definedName name="D_DAdiff">#REF!</definedName>
    <definedName name="D_DAdiff1" localSheetId="4">#REF!</definedName>
    <definedName name="D_DAdiff1" localSheetId="5">#REF!</definedName>
    <definedName name="D_DAdiff1" localSheetId="11">#REF!</definedName>
    <definedName name="D_DAdiff1" localSheetId="8">#REF!</definedName>
    <definedName name="D_DAdiff1" localSheetId="1">#REF!</definedName>
    <definedName name="D_DAdiff1">#REF!</definedName>
    <definedName name="D_Ddiff" localSheetId="4">#REF!</definedName>
    <definedName name="D_Ddiff" localSheetId="5">#REF!</definedName>
    <definedName name="D_Ddiff" localSheetId="11">#REF!</definedName>
    <definedName name="D_Ddiff" localSheetId="8">#REF!</definedName>
    <definedName name="D_Ddiff" localSheetId="1">#REF!</definedName>
    <definedName name="D_Ddiff">#REF!</definedName>
    <definedName name="D_Ddiff1" localSheetId="4">#REF!</definedName>
    <definedName name="D_Ddiff1" localSheetId="5">#REF!</definedName>
    <definedName name="D_Ddiff1" localSheetId="11">#REF!</definedName>
    <definedName name="D_Ddiff1" localSheetId="8">#REF!</definedName>
    <definedName name="D_Ddiff1" localSheetId="1">#REF!</definedName>
    <definedName name="D_Ddiff1">#REF!</definedName>
    <definedName name="D_DSdiff" localSheetId="4">#REF!</definedName>
    <definedName name="D_DSdiff" localSheetId="5">#REF!</definedName>
    <definedName name="D_DSdiff" localSheetId="11">#REF!</definedName>
    <definedName name="D_DSdiff" localSheetId="8">#REF!</definedName>
    <definedName name="D_DSdiff" localSheetId="1">#REF!</definedName>
    <definedName name="D_DSdiff">#REF!</definedName>
    <definedName name="D_DSdiff1" localSheetId="4">#REF!</definedName>
    <definedName name="D_DSdiff1" localSheetId="5">#REF!</definedName>
    <definedName name="D_DSdiff1" localSheetId="11">#REF!</definedName>
    <definedName name="D_DSdiff1" localSheetId="8">#REF!</definedName>
    <definedName name="D_DSdiff1" localSheetId="1">#REF!</definedName>
    <definedName name="D_DSdiff1">#REF!</definedName>
    <definedName name="D_EDNA" localSheetId="4">#REF!</definedName>
    <definedName name="D_EDNA" localSheetId="5">#REF!</definedName>
    <definedName name="D_EDNA" localSheetId="11">#REF!</definedName>
    <definedName name="D_EDNA" localSheetId="8">#REF!</definedName>
    <definedName name="D_EDNA" localSheetId="1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4">#REF!</definedName>
    <definedName name="D_ENDA" localSheetId="5">#REF!</definedName>
    <definedName name="D_ENDA" localSheetId="11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7">#REF!</definedName>
    <definedName name="D_ENDA">#REF!</definedName>
    <definedName name="D_G" localSheetId="4">#REF!</definedName>
    <definedName name="D_G" localSheetId="5">#REF!</definedName>
    <definedName name="D_G" localSheetId="11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7">#REF!</definedName>
    <definedName name="D_G">#REF!</definedName>
    <definedName name="D_GCB" localSheetId="4">#REF!</definedName>
    <definedName name="D_GCB" localSheetId="5">#REF!</definedName>
    <definedName name="D_GCB" localSheetId="11">#REF!</definedName>
    <definedName name="D_GCB" localSheetId="8">#REF!</definedName>
    <definedName name="D_GCB" localSheetId="1">#REF!</definedName>
    <definedName name="D_GCB" localSheetId="3">#REF!</definedName>
    <definedName name="D_GCB" localSheetId="7">#REF!</definedName>
    <definedName name="D_GCB">#REF!</definedName>
    <definedName name="D_GGB" localSheetId="4">#REF!</definedName>
    <definedName name="D_GGB" localSheetId="5">#REF!</definedName>
    <definedName name="D_GGB" localSheetId="11">#REF!</definedName>
    <definedName name="D_GGB" localSheetId="8">#REF!</definedName>
    <definedName name="D_GGB" localSheetId="1">#REF!</definedName>
    <definedName name="D_GGB">#REF!</definedName>
    <definedName name="D_Ind" localSheetId="4">#REF!</definedName>
    <definedName name="D_Ind" localSheetId="5">#REF!</definedName>
    <definedName name="D_Ind" localSheetId="11">#REF!</definedName>
    <definedName name="D_Ind" localSheetId="8">#REF!</definedName>
    <definedName name="D_Ind" localSheetId="0">#REF!</definedName>
    <definedName name="D_Ind" localSheetId="1">#REF!</definedName>
    <definedName name="D_Ind">#REF!</definedName>
    <definedName name="D_L" localSheetId="4">#REF!</definedName>
    <definedName name="D_L" localSheetId="5">#REF!</definedName>
    <definedName name="D_L" localSheetId="11">#REF!</definedName>
    <definedName name="D_L" localSheetId="8">#REF!</definedName>
    <definedName name="D_L" localSheetId="1">#REF!</definedName>
    <definedName name="D_L">#REF!</definedName>
    <definedName name="D_MCV" localSheetId="4">#REF!</definedName>
    <definedName name="D_MCV" localSheetId="5">#REF!</definedName>
    <definedName name="D_MCV" localSheetId="11">#REF!</definedName>
    <definedName name="D_MCV" localSheetId="8">#REF!</definedName>
    <definedName name="D_MCV" localSheetId="1">#REF!</definedName>
    <definedName name="D_MCV">#REF!</definedName>
    <definedName name="D_MCV_B" localSheetId="4">#REF!</definedName>
    <definedName name="D_MCV_B" localSheetId="5">#REF!</definedName>
    <definedName name="D_MCV_B" localSheetId="11">#REF!</definedName>
    <definedName name="D_MCV_B" localSheetId="8">#REF!</definedName>
    <definedName name="D_MCV_B" localSheetId="1">#REF!</definedName>
    <definedName name="D_MCV_B">#REF!</definedName>
    <definedName name="D_MCV_D" localSheetId="4">#REF!</definedName>
    <definedName name="D_MCV_D" localSheetId="5">#REF!</definedName>
    <definedName name="D_MCV_D" localSheetId="11">#REF!</definedName>
    <definedName name="D_MCV_D" localSheetId="8">#REF!</definedName>
    <definedName name="D_MCV_D" localSheetId="1">#REF!</definedName>
    <definedName name="D_MCV_D">#REF!</definedName>
    <definedName name="D_MCV_N" localSheetId="4">#REF!</definedName>
    <definedName name="D_MCV_N" localSheetId="5">#REF!</definedName>
    <definedName name="D_MCV_N" localSheetId="11">#REF!</definedName>
    <definedName name="D_MCV_N" localSheetId="8">#REF!</definedName>
    <definedName name="D_MCV_N" localSheetId="1">#REF!</definedName>
    <definedName name="D_MCV_N">#REF!</definedName>
    <definedName name="D_MCV_T" localSheetId="4">#REF!</definedName>
    <definedName name="D_MCV_T" localSheetId="5">#REF!</definedName>
    <definedName name="D_MCV_T" localSheetId="11">#REF!</definedName>
    <definedName name="D_MCV_T" localSheetId="8">#REF!</definedName>
    <definedName name="D_MCV_T" localSheetId="1">#REF!</definedName>
    <definedName name="D_MCV_T">#REF!</definedName>
    <definedName name="D_NGDP" localSheetId="4">#REF!</definedName>
    <definedName name="D_NGDP" localSheetId="5">#REF!</definedName>
    <definedName name="D_NGDP" localSheetId="11">#REF!</definedName>
    <definedName name="D_NGDP" localSheetId="8">#REF!</definedName>
    <definedName name="D_NGDP" localSheetId="1">#REF!</definedName>
    <definedName name="D_NGDP">#REF!</definedName>
    <definedName name="D_NGDP_D" localSheetId="4">#REF!</definedName>
    <definedName name="D_NGDP_D" localSheetId="5">#REF!</definedName>
    <definedName name="D_NGDP_D" localSheetId="11">#REF!</definedName>
    <definedName name="D_NGDP_D" localSheetId="8">#REF!</definedName>
    <definedName name="D_NGDP_D" localSheetId="1">#REF!</definedName>
    <definedName name="D_NGDP_D">#REF!</definedName>
    <definedName name="D_NGDP_DAQ" localSheetId="4">#REF!</definedName>
    <definedName name="D_NGDP_DAQ" localSheetId="5">#REF!</definedName>
    <definedName name="D_NGDP_DAQ" localSheetId="11">#REF!</definedName>
    <definedName name="D_NGDP_DAQ" localSheetId="8">#REF!</definedName>
    <definedName name="D_NGDP_DAQ" localSheetId="1">#REF!</definedName>
    <definedName name="D_NGDP_DAQ">#REF!</definedName>
    <definedName name="D_NGDP_DQ" localSheetId="4">#REF!</definedName>
    <definedName name="D_NGDP_DQ" localSheetId="5">#REF!</definedName>
    <definedName name="D_NGDP_DQ" localSheetId="11">#REF!</definedName>
    <definedName name="D_NGDP_DQ" localSheetId="8">#REF!</definedName>
    <definedName name="D_NGDP_DQ" localSheetId="1">#REF!</definedName>
    <definedName name="D_NGDP_DQ">#REF!</definedName>
    <definedName name="D_NGDP_RG" localSheetId="4">#REF!</definedName>
    <definedName name="D_NGDP_RG" localSheetId="5">#REF!</definedName>
    <definedName name="D_NGDP_RG" localSheetId="11">#REF!</definedName>
    <definedName name="D_NGDP_RG" localSheetId="8">#REF!</definedName>
    <definedName name="D_NGDP_RG" localSheetId="1">#REF!</definedName>
    <definedName name="D_NGDP_RG">#REF!</definedName>
    <definedName name="D_NGDP_RGAQ" localSheetId="4">#REF!</definedName>
    <definedName name="D_NGDP_RGAQ" localSheetId="5">#REF!</definedName>
    <definedName name="D_NGDP_RGAQ" localSheetId="11">#REF!</definedName>
    <definedName name="D_NGDP_RGAQ" localSheetId="8">#REF!</definedName>
    <definedName name="D_NGDP_RGAQ" localSheetId="1">#REF!</definedName>
    <definedName name="D_NGDP_RGAQ">#REF!</definedName>
    <definedName name="D_NGDP_RGQ" localSheetId="4">#REF!</definedName>
    <definedName name="D_NGDP_RGQ" localSheetId="5">#REF!</definedName>
    <definedName name="D_NGDP_RGQ" localSheetId="11">#REF!</definedName>
    <definedName name="D_NGDP_RGQ" localSheetId="8">#REF!</definedName>
    <definedName name="D_NGDP_RGQ" localSheetId="1">#REF!</definedName>
    <definedName name="D_NGDP_RGQ">#REF!</definedName>
    <definedName name="D_NGDPD" localSheetId="4">#REF!</definedName>
    <definedName name="D_NGDPD" localSheetId="5">#REF!</definedName>
    <definedName name="D_NGDPD" localSheetId="11">#REF!</definedName>
    <definedName name="D_NGDPD" localSheetId="8">#REF!</definedName>
    <definedName name="D_NGDPD" localSheetId="1">#REF!</definedName>
    <definedName name="D_NGDPD">#REF!</definedName>
    <definedName name="D_NGDPDPC" localSheetId="4">#REF!</definedName>
    <definedName name="D_NGDPDPC" localSheetId="5">#REF!</definedName>
    <definedName name="D_NGDPDPC" localSheetId="11">#REF!</definedName>
    <definedName name="D_NGDPDPC" localSheetId="8">#REF!</definedName>
    <definedName name="D_NGDPDPC" localSheetId="1">#REF!</definedName>
    <definedName name="D_NGDPDPC">#REF!</definedName>
    <definedName name="D_NGS" localSheetId="4">#REF!</definedName>
    <definedName name="D_NGS" localSheetId="5">#REF!</definedName>
    <definedName name="D_NGS" localSheetId="11">#REF!</definedName>
    <definedName name="D_NGS" localSheetId="8">#REF!</definedName>
    <definedName name="D_NGS" localSheetId="1">#REF!</definedName>
    <definedName name="D_NGS">#REF!</definedName>
    <definedName name="D_NMG_R" localSheetId="4">#REF!</definedName>
    <definedName name="D_NMG_R" localSheetId="5">#REF!</definedName>
    <definedName name="D_NMG_R" localSheetId="11">#REF!</definedName>
    <definedName name="D_NMG_R" localSheetId="8">#REF!</definedName>
    <definedName name="D_NMG_R" localSheetId="1">#REF!</definedName>
    <definedName name="D_NMG_R">#REF!</definedName>
    <definedName name="D_NSDGDP" localSheetId="4">#REF!</definedName>
    <definedName name="D_NSDGDP" localSheetId="5">#REF!</definedName>
    <definedName name="D_NSDGDP" localSheetId="11">#REF!</definedName>
    <definedName name="D_NSDGDP" localSheetId="8">#REF!</definedName>
    <definedName name="D_NSDGDP" localSheetId="1">#REF!</definedName>
    <definedName name="D_NSDGDP">#REF!</definedName>
    <definedName name="D_NSDGDP_R" localSheetId="4">#REF!</definedName>
    <definedName name="D_NSDGDP_R" localSheetId="5">#REF!</definedName>
    <definedName name="D_NSDGDP_R" localSheetId="11">#REF!</definedName>
    <definedName name="D_NSDGDP_R" localSheetId="8">#REF!</definedName>
    <definedName name="D_NSDGDP_R" localSheetId="1">#REF!</definedName>
    <definedName name="D_NSDGDP_R">#REF!</definedName>
    <definedName name="D_NTDD_RG" localSheetId="4">#REF!</definedName>
    <definedName name="D_NTDD_RG" localSheetId="5">#REF!</definedName>
    <definedName name="D_NTDD_RG" localSheetId="11">#REF!</definedName>
    <definedName name="D_NTDD_RG" localSheetId="8">#REF!</definedName>
    <definedName name="D_NTDD_RG" localSheetId="1">#REF!</definedName>
    <definedName name="D_NTDD_RG">#REF!</definedName>
    <definedName name="D_NTDD_RGAQ" localSheetId="4">#REF!</definedName>
    <definedName name="D_NTDD_RGAQ" localSheetId="5">#REF!</definedName>
    <definedName name="D_NTDD_RGAQ" localSheetId="11">#REF!</definedName>
    <definedName name="D_NTDD_RGAQ" localSheetId="8">#REF!</definedName>
    <definedName name="D_NTDD_RGAQ" localSheetId="1">#REF!</definedName>
    <definedName name="D_NTDD_RGAQ">#REF!</definedName>
    <definedName name="D_NTDD_RGQ" localSheetId="4">#REF!</definedName>
    <definedName name="D_NTDD_RGQ" localSheetId="5">#REF!</definedName>
    <definedName name="D_NTDD_RGQ" localSheetId="11">#REF!</definedName>
    <definedName name="D_NTDD_RGQ" localSheetId="8">#REF!</definedName>
    <definedName name="D_NTDD_RGQ" localSheetId="1">#REF!</definedName>
    <definedName name="D_NTDD_RGQ">#REF!</definedName>
    <definedName name="D_NXG_R" localSheetId="4">#REF!</definedName>
    <definedName name="D_NXG_R" localSheetId="5">#REF!</definedName>
    <definedName name="D_NXG_R" localSheetId="11">#REF!</definedName>
    <definedName name="D_NXG_R" localSheetId="8">#REF!</definedName>
    <definedName name="D_NXG_R" localSheetId="1">#REF!</definedName>
    <definedName name="D_NXG_R">#REF!</definedName>
    <definedName name="D_O" localSheetId="4">#REF!</definedName>
    <definedName name="D_O" localSheetId="5">#REF!</definedName>
    <definedName name="D_O" localSheetId="11">#REF!</definedName>
    <definedName name="D_O" localSheetId="8">#REF!</definedName>
    <definedName name="D_O" localSheetId="1">#REF!</definedName>
    <definedName name="D_O">#REF!</definedName>
    <definedName name="D_OTB" localSheetId="4">#REF!</definedName>
    <definedName name="D_OTB" localSheetId="5">#REF!</definedName>
    <definedName name="D_OTB" localSheetId="11">#REF!</definedName>
    <definedName name="D_OTB" localSheetId="8">#REF!</definedName>
    <definedName name="D_OTB" localSheetId="1">#REF!</definedName>
    <definedName name="D_OTB">#REF!</definedName>
    <definedName name="D_P" localSheetId="4">#REF!</definedName>
    <definedName name="D_P" localSheetId="5">#REF!</definedName>
    <definedName name="D_P" localSheetId="11">#REF!</definedName>
    <definedName name="D_P" localSheetId="8">#REF!</definedName>
    <definedName name="D_P" localSheetId="1">#REF!</definedName>
    <definedName name="D_P">#REF!</definedName>
    <definedName name="D_PCPI" localSheetId="4">#REF!</definedName>
    <definedName name="D_PCPI" localSheetId="5">#REF!</definedName>
    <definedName name="D_PCPI" localSheetId="11">#REF!</definedName>
    <definedName name="D_PCPI" localSheetId="8">#REF!</definedName>
    <definedName name="D_PCPI" localSheetId="1">#REF!</definedName>
    <definedName name="D_PCPI">#REF!</definedName>
    <definedName name="D_PCPIAQ" localSheetId="4">#REF!</definedName>
    <definedName name="D_PCPIAQ" localSheetId="5">#REF!</definedName>
    <definedName name="D_PCPIAQ" localSheetId="11">#REF!</definedName>
    <definedName name="D_PCPIAQ" localSheetId="8">#REF!</definedName>
    <definedName name="D_PCPIAQ" localSheetId="1">#REF!</definedName>
    <definedName name="D_PCPIAQ">#REF!</definedName>
    <definedName name="D_PCPIG" localSheetId="4">#REF!</definedName>
    <definedName name="D_PCPIG" localSheetId="5">#REF!</definedName>
    <definedName name="D_PCPIG" localSheetId="11">#REF!</definedName>
    <definedName name="D_PCPIG" localSheetId="8">#REF!</definedName>
    <definedName name="D_PCPIG" localSheetId="1">#REF!</definedName>
    <definedName name="D_PCPIG">#REF!</definedName>
    <definedName name="D_PCPIGAQ" localSheetId="4">#REF!</definedName>
    <definedName name="D_PCPIGAQ" localSheetId="5">#REF!</definedName>
    <definedName name="D_PCPIGAQ" localSheetId="11">#REF!</definedName>
    <definedName name="D_PCPIGAQ" localSheetId="8">#REF!</definedName>
    <definedName name="D_PCPIGAQ" localSheetId="1">#REF!</definedName>
    <definedName name="D_PCPIGAQ">#REF!</definedName>
    <definedName name="D_PCPIGQ" localSheetId="4">#REF!</definedName>
    <definedName name="D_PCPIGQ" localSheetId="5">#REF!</definedName>
    <definedName name="D_PCPIGQ" localSheetId="11">#REF!</definedName>
    <definedName name="D_PCPIGQ" localSheetId="8">#REF!</definedName>
    <definedName name="D_PCPIGQ" localSheetId="1">#REF!</definedName>
    <definedName name="D_PCPIGQ">#REF!</definedName>
    <definedName name="D_PCPIQ" localSheetId="4">#REF!</definedName>
    <definedName name="D_PCPIQ" localSheetId="5">#REF!</definedName>
    <definedName name="D_PCPIQ" localSheetId="11">#REF!</definedName>
    <definedName name="D_PCPIQ" localSheetId="8">#REF!</definedName>
    <definedName name="D_PCPIQ" localSheetId="1">#REF!</definedName>
    <definedName name="D_PCPIQ">#REF!</definedName>
    <definedName name="D_PPPPC" localSheetId="4">#REF!</definedName>
    <definedName name="D_PPPPC" localSheetId="5">#REF!</definedName>
    <definedName name="D_PPPPC" localSheetId="11">#REF!</definedName>
    <definedName name="D_PPPPC" localSheetId="8">#REF!</definedName>
    <definedName name="D_PPPPC" localSheetId="1">#REF!</definedName>
    <definedName name="D_PPPPC">#REF!</definedName>
    <definedName name="D_PPPWGT" localSheetId="4">#REF!</definedName>
    <definedName name="D_PPPWGT" localSheetId="5">#REF!</definedName>
    <definedName name="D_PPPWGT" localSheetId="11">#REF!</definedName>
    <definedName name="D_PPPWGT" localSheetId="8">#REF!</definedName>
    <definedName name="D_PPPWGT" localSheetId="1">#REF!</definedName>
    <definedName name="D_PPPWGT">#REF!</definedName>
    <definedName name="D_S" localSheetId="4">#REF!</definedName>
    <definedName name="D_S" localSheetId="5">#REF!</definedName>
    <definedName name="D_S" localSheetId="11">#REF!</definedName>
    <definedName name="D_S" localSheetId="8">#REF!</definedName>
    <definedName name="D_S" localSheetId="1">#REF!</definedName>
    <definedName name="D_S">#REF!</definedName>
    <definedName name="D_SRM" localSheetId="4">#REF!</definedName>
    <definedName name="D_SRM" localSheetId="5">#REF!</definedName>
    <definedName name="D_SRM" localSheetId="11">#REF!</definedName>
    <definedName name="D_SRM" localSheetId="8">#REF!</definedName>
    <definedName name="D_SRM" localSheetId="1">#REF!</definedName>
    <definedName name="D_SRM">#REF!</definedName>
    <definedName name="D_SY" localSheetId="4">#REF!</definedName>
    <definedName name="D_SY" localSheetId="5">#REF!</definedName>
    <definedName name="D_SY" localSheetId="11">#REF!</definedName>
    <definedName name="D_SY" localSheetId="8">#REF!</definedName>
    <definedName name="D_SY" localSheetId="1">#REF!</definedName>
    <definedName name="D_SY">#REF!</definedName>
    <definedName name="D_WPCP33_D" localSheetId="4">#REF!</definedName>
    <definedName name="D_WPCP33_D" localSheetId="5">#REF!</definedName>
    <definedName name="D_WPCP33_D" localSheetId="11">#REF!</definedName>
    <definedName name="D_WPCP33_D" localSheetId="8">#REF!</definedName>
    <definedName name="D_WPCP33_D" localSheetId="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 localSheetId="5">#REF!</definedName>
    <definedName name="da" localSheetId="11">#REF!</definedName>
    <definedName name="da" localSheetId="8">#REF!</definedName>
    <definedName name="da" localSheetId="1">#REF!</definedName>
    <definedName name="da">#REF!</definedName>
    <definedName name="DABA" localSheetId="4">#REF!</definedName>
    <definedName name="DABA" localSheetId="5">#REF!</definedName>
    <definedName name="DABA" localSheetId="11">#REF!</definedName>
    <definedName name="DABA" localSheetId="8">#REF!</definedName>
    <definedName name="DABA" localSheetId="1">#REF!</definedName>
    <definedName name="DABA">#REF!</definedName>
    <definedName name="DABI" localSheetId="4">#REF!</definedName>
    <definedName name="DABI" localSheetId="5">#REF!</definedName>
    <definedName name="DABI" localSheetId="11">#REF!</definedName>
    <definedName name="DABI" localSheetId="8">#REF!</definedName>
    <definedName name="DABI" localSheetId="1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4">#REF!</definedName>
    <definedName name="DAMU" localSheetId="5">#REF!</definedName>
    <definedName name="DAMU" localSheetId="11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7">#REF!</definedName>
    <definedName name="DAMU">#REF!</definedName>
    <definedName name="DAperc" localSheetId="4">#REF!</definedName>
    <definedName name="DAperc" localSheetId="5">#REF!</definedName>
    <definedName name="DAperc" localSheetId="11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7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 localSheetId="5">#REF!</definedName>
    <definedName name="data" localSheetId="11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7">#REF!</definedName>
    <definedName name="data">#REF!</definedName>
    <definedName name="data1" localSheetId="4">#REF!</definedName>
    <definedName name="data1" localSheetId="5">#REF!</definedName>
    <definedName name="data1" localSheetId="11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7">#REF!</definedName>
    <definedName name="data1">#REF!</definedName>
    <definedName name="Data2" localSheetId="4">#REF!</definedName>
    <definedName name="Data2" localSheetId="5">#REF!</definedName>
    <definedName name="Data2" localSheetId="11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7">#REF!</definedName>
    <definedName name="Data2">#REF!</definedName>
    <definedName name="Database_MI" localSheetId="4">#REF!</definedName>
    <definedName name="Database_MI" localSheetId="5">#REF!</definedName>
    <definedName name="Database_MI" localSheetId="11">#REF!</definedName>
    <definedName name="Database_MI" localSheetId="8">#REF!</definedName>
    <definedName name="Database_MI" localSheetId="1">#REF!</definedName>
    <definedName name="Database_MI">#REF!</definedName>
    <definedName name="dataSeguimiento" localSheetId="4">#REF!</definedName>
    <definedName name="dataSeguimiento" localSheetId="5">#REF!</definedName>
    <definedName name="dataSeguimiento" localSheetId="11">#REF!</definedName>
    <definedName name="dataSeguimiento" localSheetId="8">#REF!</definedName>
    <definedName name="dataSeguimiento" localSheetId="1">#REF!</definedName>
    <definedName name="dataSeguimiento">#REF!</definedName>
    <definedName name="Dataset" localSheetId="4">#REF!</definedName>
    <definedName name="Dataset" localSheetId="5">#REF!</definedName>
    <definedName name="Dataset" localSheetId="11">#REF!</definedName>
    <definedName name="Dataset" localSheetId="8">#REF!</definedName>
    <definedName name="Dataset" localSheetId="0">#REF!</definedName>
    <definedName name="Dataset" localSheetId="1">#REF!</definedName>
    <definedName name="Dataset">#REF!</definedName>
    <definedName name="datatbl" localSheetId="4">#REF!</definedName>
    <definedName name="datatbl" localSheetId="5">#REF!</definedName>
    <definedName name="datatbl" localSheetId="11">#REF!</definedName>
    <definedName name="datatbl" localSheetId="8">#REF!</definedName>
    <definedName name="datatbl" localSheetId="1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4">#REF!</definedName>
    <definedName name="dates_w" localSheetId="5">#REF!</definedName>
    <definedName name="dates_w" localSheetId="11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7">#REF!</definedName>
    <definedName name="dates_w">#REF!</definedName>
    <definedName name="Dates1" localSheetId="4">#REF!</definedName>
    <definedName name="Dates1" localSheetId="5">#REF!</definedName>
    <definedName name="Dates1" localSheetId="11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7">#REF!</definedName>
    <definedName name="Dates1">#REF!</definedName>
    <definedName name="datesaa" localSheetId="4">#REF!</definedName>
    <definedName name="datesaa" localSheetId="5">#REF!</definedName>
    <definedName name="datesaa" localSheetId="11">#REF!</definedName>
    <definedName name="datesaa" localSheetId="8">#REF!</definedName>
    <definedName name="datesaa" localSheetId="1">#REF!</definedName>
    <definedName name="datesaa" localSheetId="3">#REF!</definedName>
    <definedName name="datesaa" localSheetId="7">#REF!</definedName>
    <definedName name="datesaa">#REF!</definedName>
    <definedName name="datess" localSheetId="4">#REF!</definedName>
    <definedName name="datess" localSheetId="5">#REF!</definedName>
    <definedName name="datess" localSheetId="11">#REF!</definedName>
    <definedName name="datess" localSheetId="8">#REF!</definedName>
    <definedName name="datess" localSheetId="1">#REF!</definedName>
    <definedName name="datess">#REF!</definedName>
    <definedName name="DB" localSheetId="4">#REF!</definedName>
    <definedName name="DB" localSheetId="5">#REF!</definedName>
    <definedName name="DB" localSheetId="11">#REF!</definedName>
    <definedName name="DB" localSheetId="8">#REF!</definedName>
    <definedName name="DB" localSheetId="0">#REF!</definedName>
    <definedName name="DB" localSheetId="1">#REF!</definedName>
    <definedName name="DB">#REF!</definedName>
    <definedName name="DBA" localSheetId="4">#REF!</definedName>
    <definedName name="DBA" localSheetId="5">#REF!</definedName>
    <definedName name="DBA" localSheetId="11">#REF!</definedName>
    <definedName name="DBA" localSheetId="8">#REF!</definedName>
    <definedName name="DBA" localSheetId="1">#REF!</definedName>
    <definedName name="DBA">#REF!</definedName>
    <definedName name="DBI" localSheetId="4">#REF!</definedName>
    <definedName name="DBI" localSheetId="5">#REF!</definedName>
    <definedName name="DBI" localSheetId="11">#REF!</definedName>
    <definedName name="DBI" localSheetId="8">#REF!</definedName>
    <definedName name="DBI" localSheetId="1">#REF!</definedName>
    <definedName name="DBI">#REF!</definedName>
    <definedName name="dbo" localSheetId="4">#REF!</definedName>
    <definedName name="dbo" localSheetId="5">#REF!</definedName>
    <definedName name="dbo" localSheetId="11">#REF!</definedName>
    <definedName name="dbo" localSheetId="8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4">#REF!</definedName>
    <definedName name="dcc" localSheetId="5">#REF!</definedName>
    <definedName name="dcc" localSheetId="11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7">#REF!</definedName>
    <definedName name="dcc">#REF!</definedName>
    <definedName name="dcc98j" localSheetId="4">[22]Programa!#REF!</definedName>
    <definedName name="dcc98j" localSheetId="5">[22]Programa!#REF!</definedName>
    <definedName name="dcc98j" localSheetId="11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7">[22]Programa!#REF!</definedName>
    <definedName name="dcc98j">[22]Programa!#REF!</definedName>
    <definedName name="dcc98s" localSheetId="4">#REF!</definedName>
    <definedName name="dcc98s" localSheetId="5">#REF!</definedName>
    <definedName name="dcc98s" localSheetId="11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7">#REF!</definedName>
    <definedName name="dcc98s">#REF!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7" hidden="1">{"Riqfin97",#N/A,FALSE,"Tran";"Riqfinpro",#N/A,FALSE,"Tran"}</definedName>
    <definedName name="dd" localSheetId="10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4">#REF!</definedName>
    <definedName name="DD__Charts_area" localSheetId="5">#REF!</definedName>
    <definedName name="DD__Charts_area" localSheetId="11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7">#REF!</definedName>
    <definedName name="DD__Charts_area">#REF!</definedName>
    <definedName name="DD__GDI" localSheetId="4">#REF!</definedName>
    <definedName name="DD__GDI" localSheetId="5">#REF!</definedName>
    <definedName name="DD__GDI" localSheetId="11">#REF!</definedName>
    <definedName name="DD__GDI" localSheetId="8">#REF!</definedName>
    <definedName name="DD__GDI" localSheetId="1">#REF!</definedName>
    <definedName name="DD__GDI" localSheetId="3">#REF!</definedName>
    <definedName name="DD__GDI" localSheetId="7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11">#REF!</definedName>
    <definedName name="DD__GDP_real_by_sector_of_origin" localSheetId="8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7">#REF!</definedName>
    <definedName name="DD__GDP_real_by_sector_of_origin">#REF!</definedName>
    <definedName name="DD__Labor_Productivity" localSheetId="4">#REF!</definedName>
    <definedName name="DD__Labor_Productivity" localSheetId="5">#REF!</definedName>
    <definedName name="DD__Labor_Productivity" localSheetId="11">#REF!</definedName>
    <definedName name="DD__Labor_Productivity" localSheetId="8">#REF!</definedName>
    <definedName name="DD__Labor_Productivity" localSheetId="1">#REF!</definedName>
    <definedName name="DD__Labor_Productivity">#REF!</definedName>
    <definedName name="DD__National_Accounts_at_1958_prices_" localSheetId="4">#REF!</definedName>
    <definedName name="DD__National_Accounts_at_1958_prices_" localSheetId="5">#REF!</definedName>
    <definedName name="DD__National_Accounts_at_1958_prices_" localSheetId="11">#REF!</definedName>
    <definedName name="DD__National_Accounts_at_1958_prices_" localSheetId="8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5">#REF!</definedName>
    <definedName name="DD__National_Accounts_at_Current_Prices" localSheetId="11">#REF!</definedName>
    <definedName name="DD__National_Accounts_at_Current_Prices" localSheetId="8">#REF!</definedName>
    <definedName name="DD__National_Accounts_at_Current_Prices" localSheetId="1">#REF!</definedName>
    <definedName name="DD__National_Accounts_at_Current_Prices">#REF!</definedName>
    <definedName name="DD__National_Accounts_Deflators" localSheetId="4">#REF!</definedName>
    <definedName name="DD__National_Accounts_Deflators" localSheetId="5">#REF!</definedName>
    <definedName name="DD__National_Accounts_Deflators" localSheetId="11">#REF!</definedName>
    <definedName name="DD__National_Accounts_Deflators" localSheetId="8">#REF!</definedName>
    <definedName name="DD__National_Accounts_Deflators" localSheetId="1">#REF!</definedName>
    <definedName name="DD__National_Accounts_Deflators">#REF!</definedName>
    <definedName name="DD__Prices_CPI_all_items" localSheetId="4">#REF!</definedName>
    <definedName name="DD__Prices_CPI_all_items" localSheetId="5">#REF!</definedName>
    <definedName name="DD__Prices_CPI_all_items" localSheetId="11">#REF!</definedName>
    <definedName name="DD__Prices_CPI_all_items" localSheetId="8">#REF!</definedName>
    <definedName name="DD__Prices_CPI_all_items" localSheetId="1">#REF!</definedName>
    <definedName name="DD__Prices_CPI_all_items">#REF!</definedName>
    <definedName name="DD__Prices_CPI_by_components" localSheetId="4">#REF!</definedName>
    <definedName name="DD__Prices_CPI_by_components" localSheetId="5">#REF!</definedName>
    <definedName name="DD__Prices_CPI_by_components" localSheetId="11">#REF!</definedName>
    <definedName name="DD__Prices_CPI_by_components" localSheetId="8">#REF!</definedName>
    <definedName name="DD__Prices_CPI_by_components" localSheetId="1">#REF!</definedName>
    <definedName name="DD__Prices_CPI_by_components">#REF!</definedName>
    <definedName name="DD__Prices_Wage_Indicators" localSheetId="4">#REF!</definedName>
    <definedName name="DD__Prices_Wage_Indicators" localSheetId="5">#REF!</definedName>
    <definedName name="DD__Prices_Wage_Indicators" localSheetId="11">#REF!</definedName>
    <definedName name="DD__Prices_Wage_Indicators" localSheetId="8">#REF!</definedName>
    <definedName name="DD__Prices_Wage_Indicators" localSheetId="1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5">#REF!</definedName>
    <definedName name="DD__Selected_Agricultural_Sector_Statistics" localSheetId="11">#REF!</definedName>
    <definedName name="DD__Selected_Agricultural_Sector_Statistics" localSheetId="8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5">#REF!</definedName>
    <definedName name="DD__Selected_Agricultural_Sector_Statistics__concluded" localSheetId="11">#REF!</definedName>
    <definedName name="DD__Selected_Agricultural_Sector_Statistics__concluded" localSheetId="8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4">#REF!</definedName>
    <definedName name="DD_Index_of_employment" localSheetId="5">#REF!</definedName>
    <definedName name="DD_Index_of_employment" localSheetId="11">#REF!</definedName>
    <definedName name="DD_Index_of_employment" localSheetId="8">#REF!</definedName>
    <definedName name="DD_Index_of_employment" localSheetId="1">#REF!</definedName>
    <definedName name="DD_Index_of_employment">#REF!</definedName>
    <definedName name="DD_Indicators_of_emp_wages_ulc" localSheetId="4">#REF!</definedName>
    <definedName name="DD_Indicators_of_emp_wages_ulc" localSheetId="5">#REF!</definedName>
    <definedName name="DD_Indicators_of_emp_wages_ulc" localSheetId="11">#REF!</definedName>
    <definedName name="DD_Indicators_of_emp_wages_ulc" localSheetId="8">#REF!</definedName>
    <definedName name="DD_Indicators_of_emp_wages_ulc" localSheetId="1">#REF!</definedName>
    <definedName name="DD_Indicators_of_emp_wages_ulc">#REF!</definedName>
    <definedName name="DD_Labor_Productivity" localSheetId="4">#REF!</definedName>
    <definedName name="DD_Labor_Productivity" localSheetId="5">#REF!</definedName>
    <definedName name="DD_Labor_Productivity" localSheetId="11">#REF!</definedName>
    <definedName name="DD_Labor_Productivity" localSheetId="8">#REF!</definedName>
    <definedName name="DD_Labor_Productivity" localSheetId="1">#REF!</definedName>
    <definedName name="DD_Labor_Productivity">#REF!</definedName>
    <definedName name="DDD" localSheetId="4">#REF!</definedName>
    <definedName name="DDD" localSheetId="5">#REF!</definedName>
    <definedName name="DDD" localSheetId="11">#REF!</definedName>
    <definedName name="DDD" localSheetId="8">#REF!</definedName>
    <definedName name="DDD" localSheetId="0">#REF!</definedName>
    <definedName name="DDD" localSheetId="1">#REF!</definedName>
    <definedName name="DDD">#REF!</definedName>
    <definedName name="dddd" localSheetId="2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7" hidden="1">{"Minpmon",#N/A,FALSE,"Monthinput"}</definedName>
    <definedName name="dddd" localSheetId="10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7" hidden="1">{"Tab1",#N/A,FALSE,"P";"Tab2",#N/A,FALSE,"P"}</definedName>
    <definedName name="dddddd" localSheetId="10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4" hidden="1">#REF!</definedName>
    <definedName name="ddgdg" localSheetId="5" hidden="1">#REF!</definedName>
    <definedName name="ddgdg" localSheetId="11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7" hidden="1">#REF!</definedName>
    <definedName name="ddgdg" hidden="1">#REF!</definedName>
    <definedName name="DDR" localSheetId="4">#REF!</definedName>
    <definedName name="DDR" localSheetId="5">#REF!</definedName>
    <definedName name="DDR" localSheetId="11">#REF!</definedName>
    <definedName name="DDR" localSheetId="8">#REF!</definedName>
    <definedName name="DDR" localSheetId="1">#REF!</definedName>
    <definedName name="DDR" localSheetId="3">#REF!</definedName>
    <definedName name="DDR" localSheetId="7">#REF!</definedName>
    <definedName name="DDR">#REF!</definedName>
    <definedName name="DDRBA" localSheetId="4">#REF!</definedName>
    <definedName name="DDRBA" localSheetId="5">#REF!</definedName>
    <definedName name="DDRBA" localSheetId="11">#REF!</definedName>
    <definedName name="DDRBA" localSheetId="8">#REF!</definedName>
    <definedName name="DDRBA" localSheetId="1">#REF!</definedName>
    <definedName name="DDRBA" localSheetId="3">#REF!</definedName>
    <definedName name="DDRBA" localSheetId="7">#REF!</definedName>
    <definedName name="DDRBA">#REF!</definedName>
    <definedName name="Deal_Date">'[67]Inter-Bank'!$B$5</definedName>
    <definedName name="DEBRIEF" localSheetId="4">#REF!</definedName>
    <definedName name="DEBRIEF" localSheetId="5">#REF!</definedName>
    <definedName name="DEBRIEF" localSheetId="11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7">#REF!</definedName>
    <definedName name="DEBRIEF">#REF!</definedName>
    <definedName name="DEBT" localSheetId="4">#REF!</definedName>
    <definedName name="DEBT" localSheetId="5">#REF!</definedName>
    <definedName name="DEBT" localSheetId="11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7">#REF!</definedName>
    <definedName name="DEBT">#REF!</definedName>
    <definedName name="DEBT_NEW" localSheetId="8">[57]Debt!#REF!</definedName>
    <definedName name="DEBT_NEW" localSheetId="3">[57]Debt!#REF!</definedName>
    <definedName name="DEBT_NEW" localSheetId="7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7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7">[57]Debt!#REF!</definedName>
    <definedName name="DEBT_TOT">[57]Debt!#REF!</definedName>
    <definedName name="DEBT1" localSheetId="4">#REF!</definedName>
    <definedName name="DEBT1" localSheetId="5">#REF!</definedName>
    <definedName name="DEBT1" localSheetId="11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7">#REF!</definedName>
    <definedName name="DEBT1">#REF!</definedName>
    <definedName name="DEBT10" localSheetId="4">#REF!</definedName>
    <definedName name="DEBT10" localSheetId="5">#REF!</definedName>
    <definedName name="DEBT10" localSheetId="11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7">#REF!</definedName>
    <definedName name="DEBT10">#REF!</definedName>
    <definedName name="DEBT11" localSheetId="4">#REF!</definedName>
    <definedName name="DEBT11" localSheetId="5">#REF!</definedName>
    <definedName name="DEBT11" localSheetId="11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7">#REF!</definedName>
    <definedName name="DEBT11">#REF!</definedName>
    <definedName name="DEBT12" localSheetId="4">#REF!</definedName>
    <definedName name="DEBT12" localSheetId="5">#REF!</definedName>
    <definedName name="DEBT12" localSheetId="11">#REF!</definedName>
    <definedName name="DEBT12" localSheetId="8">#REF!</definedName>
    <definedName name="DEBT12" localSheetId="1">#REF!</definedName>
    <definedName name="DEBT12">#REF!</definedName>
    <definedName name="DEBT13" localSheetId="4">#REF!</definedName>
    <definedName name="DEBT13" localSheetId="5">#REF!</definedName>
    <definedName name="DEBT13" localSheetId="11">#REF!</definedName>
    <definedName name="DEBT13" localSheetId="8">#REF!</definedName>
    <definedName name="DEBT13" localSheetId="1">#REF!</definedName>
    <definedName name="DEBT13">#REF!</definedName>
    <definedName name="DEBT14" localSheetId="4">#REF!</definedName>
    <definedName name="DEBT14" localSheetId="5">#REF!</definedName>
    <definedName name="DEBT14" localSheetId="11">#REF!</definedName>
    <definedName name="DEBT14" localSheetId="8">#REF!</definedName>
    <definedName name="DEBT14" localSheetId="1">#REF!</definedName>
    <definedName name="DEBT14">#REF!</definedName>
    <definedName name="DEBT15" localSheetId="4">#REF!</definedName>
    <definedName name="DEBT15" localSheetId="5">#REF!</definedName>
    <definedName name="DEBT15" localSheetId="11">#REF!</definedName>
    <definedName name="DEBT15" localSheetId="8">#REF!</definedName>
    <definedName name="DEBT15" localSheetId="1">#REF!</definedName>
    <definedName name="DEBT15">#REF!</definedName>
    <definedName name="DEBT16" localSheetId="4">#REF!</definedName>
    <definedName name="DEBT16" localSheetId="5">#REF!</definedName>
    <definedName name="DEBT16" localSheetId="11">#REF!</definedName>
    <definedName name="DEBT16" localSheetId="8">#REF!</definedName>
    <definedName name="DEBT16" localSheetId="1">#REF!</definedName>
    <definedName name="DEBT16">#REF!</definedName>
    <definedName name="DEBT2" localSheetId="4">#REF!</definedName>
    <definedName name="DEBT2" localSheetId="5">#REF!</definedName>
    <definedName name="DEBT2" localSheetId="11">#REF!</definedName>
    <definedName name="DEBT2" localSheetId="8">#REF!</definedName>
    <definedName name="DEBT2" localSheetId="1">#REF!</definedName>
    <definedName name="DEBT2">#REF!</definedName>
    <definedName name="DEBT3" localSheetId="4">#REF!</definedName>
    <definedName name="DEBT3" localSheetId="5">#REF!</definedName>
    <definedName name="DEBT3" localSheetId="11">#REF!</definedName>
    <definedName name="DEBT3" localSheetId="8">#REF!</definedName>
    <definedName name="DEBT3" localSheetId="1">#REF!</definedName>
    <definedName name="DEBT3">#REF!</definedName>
    <definedName name="DEBT4" localSheetId="4">#REF!</definedName>
    <definedName name="DEBT4" localSheetId="5">#REF!</definedName>
    <definedName name="DEBT4" localSheetId="11">#REF!</definedName>
    <definedName name="DEBT4" localSheetId="8">#REF!</definedName>
    <definedName name="DEBT4" localSheetId="1">#REF!</definedName>
    <definedName name="DEBT4">#REF!</definedName>
    <definedName name="DEBT5" localSheetId="4">#REF!</definedName>
    <definedName name="DEBT5" localSheetId="5">#REF!</definedName>
    <definedName name="DEBT5" localSheetId="11">#REF!</definedName>
    <definedName name="DEBT5" localSheetId="8">#REF!</definedName>
    <definedName name="DEBT5" localSheetId="1">#REF!</definedName>
    <definedName name="DEBT5">#REF!</definedName>
    <definedName name="DEBT6" localSheetId="4">#REF!</definedName>
    <definedName name="DEBT6" localSheetId="5">#REF!</definedName>
    <definedName name="DEBT6" localSheetId="11">#REF!</definedName>
    <definedName name="DEBT6" localSheetId="8">#REF!</definedName>
    <definedName name="DEBT6" localSheetId="1">#REF!</definedName>
    <definedName name="DEBT6">#REF!</definedName>
    <definedName name="DEBT7" localSheetId="4">#REF!</definedName>
    <definedName name="DEBT7" localSheetId="5">#REF!</definedName>
    <definedName name="DEBT7" localSheetId="11">#REF!</definedName>
    <definedName name="DEBT7" localSheetId="8">#REF!</definedName>
    <definedName name="DEBT7" localSheetId="1">#REF!</definedName>
    <definedName name="DEBT7">#REF!</definedName>
    <definedName name="DEBT8" localSheetId="4">#REF!</definedName>
    <definedName name="DEBT8" localSheetId="5">#REF!</definedName>
    <definedName name="DEBT8" localSheetId="11">#REF!</definedName>
    <definedName name="DEBT8" localSheetId="8">#REF!</definedName>
    <definedName name="DEBT8" localSheetId="1">#REF!</definedName>
    <definedName name="DEBT8">#REF!</definedName>
    <definedName name="DEBT9" localSheetId="4">#REF!</definedName>
    <definedName name="DEBT9" localSheetId="5">#REF!</definedName>
    <definedName name="DEBT9" localSheetId="11">#REF!</definedName>
    <definedName name="DEBT9" localSheetId="8">#REF!</definedName>
    <definedName name="DEBT9" localSheetId="1">#REF!</definedName>
    <definedName name="DEBT9">#REF!</definedName>
    <definedName name="defesti" localSheetId="4">#REF!</definedName>
    <definedName name="defesti" localSheetId="5">#REF!</definedName>
    <definedName name="defesti" localSheetId="11">#REF!</definedName>
    <definedName name="defesti" localSheetId="8">#REF!</definedName>
    <definedName name="defesti" localSheetId="1">#REF!</definedName>
    <definedName name="defesti">#REF!</definedName>
    <definedName name="deficit" localSheetId="4">#REF!</definedName>
    <definedName name="deficit" localSheetId="5">#REF!</definedName>
    <definedName name="deficit" localSheetId="11">#REF!</definedName>
    <definedName name="deficit" localSheetId="8">#REF!</definedName>
    <definedName name="deficit" localSheetId="1">#REF!</definedName>
    <definedName name="deficit">#REF!</definedName>
    <definedName name="DEFICIT98" localSheetId="4">#REF!</definedName>
    <definedName name="DEFICIT98" localSheetId="5">#REF!</definedName>
    <definedName name="DEFICIT98" localSheetId="11">#REF!</definedName>
    <definedName name="DEFICIT98" localSheetId="8">#REF!</definedName>
    <definedName name="DEFICIT98" localSheetId="1">#REF!</definedName>
    <definedName name="DEFICIT98">#REF!</definedName>
    <definedName name="DEFICIT99" localSheetId="4">#REF!</definedName>
    <definedName name="DEFICIT99" localSheetId="5">#REF!</definedName>
    <definedName name="DEFICIT99" localSheetId="11">#REF!</definedName>
    <definedName name="DEFICIT99" localSheetId="8">#REF!</definedName>
    <definedName name="DEFICIT99" localSheetId="1">#REF!</definedName>
    <definedName name="DEFICIT99">#REF!</definedName>
    <definedName name="DEFL" localSheetId="4">#REF!</definedName>
    <definedName name="DEFL" localSheetId="5">#REF!</definedName>
    <definedName name="DEFL" localSheetId="11">#REF!</definedName>
    <definedName name="DEFL" localSheetId="8">#REF!</definedName>
    <definedName name="DEFL" localSheetId="1">#REF!</definedName>
    <definedName name="DEFL">#REF!</definedName>
    <definedName name="DEG" localSheetId="4">#REF!</definedName>
    <definedName name="DEG" localSheetId="5">#REF!</definedName>
    <definedName name="DEG" localSheetId="11">#REF!</definedName>
    <definedName name="DEG" localSheetId="8">#REF!</definedName>
    <definedName name="DEG" localSheetId="0">#REF!</definedName>
    <definedName name="DEG" localSheetId="1">#REF!</definedName>
    <definedName name="DEG">#REF!</definedName>
    <definedName name="DEM">[51]CIRRs!$C$84</definedName>
    <definedName name="DEMEURO" localSheetId="4">#REF!</definedName>
    <definedName name="DEMEURO" localSheetId="5">#REF!</definedName>
    <definedName name="DEMEURO" localSheetId="11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7">#REF!</definedName>
    <definedName name="DEMEURO">#REF!</definedName>
    <definedName name="Denmark_wt">'[66]OECD wgt'!$B$17</definedName>
    <definedName name="Department" localSheetId="4">'[81]Exchange Rate chart'!#REF!</definedName>
    <definedName name="Department" localSheetId="5">'[81]Exchange Rate chart'!#REF!</definedName>
    <definedName name="Department" localSheetId="11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7">'[81]Exchange Rate chart'!#REF!</definedName>
    <definedName name="Department">'[81]Exchange Rate chart'!#REF!</definedName>
    <definedName name="DependenciaBrecha">[93]ROE!$B$136</definedName>
    <definedName name="DependenciaBrecha2" localSheetId="4">[94]ROE!$B$136</definedName>
    <definedName name="DependenciaBrecha2" localSheetId="5">[94]ROE!$B$136</definedName>
    <definedName name="DependenciaBrecha2" localSheetId="11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4">[94]ROE!$B$134</definedName>
    <definedName name="DependenciaSpread2" localSheetId="5">[94]ROE!$B$134</definedName>
    <definedName name="DependenciaSpread2" localSheetId="11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2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7" hidden="1">{"Tab1",#N/A,FALSE,"P";"Tab2",#N/A,FALSE,"P"}</definedName>
    <definedName name="der" localSheetId="10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4">#REF!</definedName>
    <definedName name="DES" localSheetId="5">#REF!</definedName>
    <definedName name="DES" localSheetId="11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7">#REF!</definedName>
    <definedName name="DES">#REF!</definedName>
    <definedName name="DESC96" localSheetId="4">#REF!</definedName>
    <definedName name="DESC96" localSheetId="5">#REF!</definedName>
    <definedName name="DESC96" localSheetId="11">#REF!</definedName>
    <definedName name="DESC96" localSheetId="8">#REF!</definedName>
    <definedName name="DESC96" localSheetId="1">#REF!</definedName>
    <definedName name="DESC96" localSheetId="3">#REF!</definedName>
    <definedName name="DESC96" localSheetId="7">#REF!</definedName>
    <definedName name="DESC96">#REF!</definedName>
    <definedName name="DESPUESCORTE" localSheetId="4">#REF!</definedName>
    <definedName name="DESPUESCORTE" localSheetId="5">#REF!</definedName>
    <definedName name="DESPUESCORTE" localSheetId="11">#REF!</definedName>
    <definedName name="DESPUESCORTE" localSheetId="8">#REF!</definedName>
    <definedName name="DESPUESCORTE" localSheetId="1">#REF!</definedName>
    <definedName name="DESPUESCORTE" localSheetId="3">#REF!</definedName>
    <definedName name="DESPUESCORTE" localSheetId="7">#REF!</definedName>
    <definedName name="DESPUESCORTE">#REF!</definedName>
    <definedName name="dexbccr" localSheetId="4">#REF!</definedName>
    <definedName name="dexbccr" localSheetId="5">#REF!</definedName>
    <definedName name="dexbccr" localSheetId="11">#REF!</definedName>
    <definedName name="dexbccr" localSheetId="8">#REF!</definedName>
    <definedName name="dexbccr" localSheetId="1">#REF!</definedName>
    <definedName name="dexbccr">#REF!</definedName>
    <definedName name="df" localSheetId="4">[5]!df</definedName>
    <definedName name="df" localSheetId="5">[5]!df</definedName>
    <definedName name="df" localSheetId="11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7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7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7" hidden="1">'[96]Fax a enviar'!#REF!</definedName>
    <definedName name="dfdgfdfd" hidden="1">'[96]Fax a enviar'!#REF!</definedName>
    <definedName name="dfdgfdsfsd" localSheetId="4" hidden="1">#REF!</definedName>
    <definedName name="dfdgfdsfsd" localSheetId="5" hidden="1">#REF!</definedName>
    <definedName name="dfdgfdsfsd" localSheetId="11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7" hidden="1">#REF!</definedName>
    <definedName name="dfdgfdsfsd" hidden="1">#REF!</definedName>
    <definedName name="dfgd" localSheetId="4">#REF!</definedName>
    <definedName name="dfgd" localSheetId="5">#REF!</definedName>
    <definedName name="dfgd" localSheetId="11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7">#REF!</definedName>
    <definedName name="dfgd">#REF!</definedName>
    <definedName name="DG" localSheetId="4">#REF!</definedName>
    <definedName name="DG" localSheetId="5">#REF!</definedName>
    <definedName name="DG" localSheetId="11">#REF!</definedName>
    <definedName name="DG" localSheetId="8">#REF!</definedName>
    <definedName name="DG" localSheetId="1">#REF!</definedName>
    <definedName name="DG" localSheetId="3">#REF!</definedName>
    <definedName name="DG" localSheetId="7">#REF!</definedName>
    <definedName name="DG">#REF!</definedName>
    <definedName name="DG_S" localSheetId="4">#REF!</definedName>
    <definedName name="DG_S" localSheetId="5">#REF!</definedName>
    <definedName name="DG_S" localSheetId="11">#REF!</definedName>
    <definedName name="DG_S" localSheetId="8">#REF!</definedName>
    <definedName name="DG_S" localSheetId="1">#REF!</definedName>
    <definedName name="DG_S">#REF!</definedName>
    <definedName name="dgdgd" localSheetId="4" hidden="1">#REF!</definedName>
    <definedName name="dgdgd" localSheetId="5" hidden="1">#REF!</definedName>
    <definedName name="dgdgd" localSheetId="11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4">#REF!</definedName>
    <definedName name="DGImonth" localSheetId="5">#REF!</definedName>
    <definedName name="DGImonth" localSheetId="11">#REF!</definedName>
    <definedName name="DGImonth" localSheetId="8">#REF!</definedName>
    <definedName name="DGImonth" localSheetId="1">#REF!</definedName>
    <definedName name="DGImonth">#REF!</definedName>
    <definedName name="DGproj">#N/A</definedName>
    <definedName name="DIARIO" localSheetId="4">#REF!</definedName>
    <definedName name="DIARIO" localSheetId="5">#REF!</definedName>
    <definedName name="DIARIO" localSheetId="11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7">#REF!</definedName>
    <definedName name="DIARIO">#REF!</definedName>
    <definedName name="DIC._88" localSheetId="4">#REF!</definedName>
    <definedName name="DIC._88" localSheetId="5">#REF!</definedName>
    <definedName name="DIC._88" localSheetId="11">#REF!</definedName>
    <definedName name="DIC._88" localSheetId="8">#REF!</definedName>
    <definedName name="DIC._88" localSheetId="1">#REF!</definedName>
    <definedName name="DIC._88" localSheetId="3">#REF!</definedName>
    <definedName name="DIC._88" localSheetId="7">#REF!</definedName>
    <definedName name="DIC._88">#REF!</definedName>
    <definedName name="DIC._89" localSheetId="4">#REF!</definedName>
    <definedName name="DIC._89" localSheetId="5">#REF!</definedName>
    <definedName name="DIC._89" localSheetId="11">#REF!</definedName>
    <definedName name="DIC._89" localSheetId="8">#REF!</definedName>
    <definedName name="DIC._89" localSheetId="1">#REF!</definedName>
    <definedName name="DIC._89" localSheetId="3">#REF!</definedName>
    <definedName name="DIC._89" localSheetId="7">#REF!</definedName>
    <definedName name="DIC._89">#REF!</definedName>
    <definedName name="DIFCTO00" localSheetId="4">#REF!</definedName>
    <definedName name="DIFCTO00" localSheetId="5">#REF!</definedName>
    <definedName name="DIFCTO00" localSheetId="11">#REF!</definedName>
    <definedName name="DIFCTO00" localSheetId="8">#REF!</definedName>
    <definedName name="DIFCTO00" localSheetId="1">#REF!</definedName>
    <definedName name="DIFCTO00">#REF!</definedName>
    <definedName name="DIFCTO97" localSheetId="4">#REF!</definedName>
    <definedName name="DIFCTO97" localSheetId="5">#REF!</definedName>
    <definedName name="DIFCTO97" localSheetId="11">#REF!</definedName>
    <definedName name="DIFCTO97" localSheetId="8">#REF!</definedName>
    <definedName name="DIFCTO97" localSheetId="1">#REF!</definedName>
    <definedName name="DIFCTO97">#REF!</definedName>
    <definedName name="DIFCTO98" localSheetId="4">#REF!</definedName>
    <definedName name="DIFCTO98" localSheetId="5">#REF!</definedName>
    <definedName name="DIFCTO98" localSheetId="11">#REF!</definedName>
    <definedName name="DIFCTO98" localSheetId="8">#REF!</definedName>
    <definedName name="DIFCTO98" localSheetId="1">#REF!</definedName>
    <definedName name="DIFCTO98">#REF!</definedName>
    <definedName name="DIFCTO99" localSheetId="4">#REF!</definedName>
    <definedName name="DIFCTO99" localSheetId="5">#REF!</definedName>
    <definedName name="DIFCTO99" localSheetId="11">#REF!</definedName>
    <definedName name="DIFCTO99" localSheetId="8">#REF!</definedName>
    <definedName name="DIFCTO99" localSheetId="1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4">#REF!</definedName>
    <definedName name="Discount_IDA1" localSheetId="5">#REF!</definedName>
    <definedName name="Discount_IDA1" localSheetId="11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7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7">[98]NPV!#REF!</definedName>
    <definedName name="Discount_NC">[98]NPV!#REF!</definedName>
    <definedName name="DiscountRate" localSheetId="4">#REF!</definedName>
    <definedName name="DiscountRate" localSheetId="5">#REF!</definedName>
    <definedName name="DiscountRate" localSheetId="11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7">#REF!</definedName>
    <definedName name="DiscountRate">#REF!</definedName>
    <definedName name="divi">[99]Base!$H$2816</definedName>
    <definedName name="DIVISOOR">[100]Sheet2!$A$46</definedName>
    <definedName name="DIVISOR" localSheetId="4">#REF!</definedName>
    <definedName name="DIVISOR" localSheetId="5">#REF!</definedName>
    <definedName name="DIVISOR" localSheetId="11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7">#REF!</definedName>
    <definedName name="DIVISOR">#REF!</definedName>
    <definedName name="DIVISOR1" localSheetId="4">#REF!</definedName>
    <definedName name="DIVISOR1" localSheetId="5">#REF!</definedName>
    <definedName name="DIVISOR1" localSheetId="11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7">#REF!</definedName>
    <definedName name="DIVISOR1">#REF!</definedName>
    <definedName name="DKK" localSheetId="4">#REF!</definedName>
    <definedName name="DKK" localSheetId="5">#REF!</definedName>
    <definedName name="DKK" localSheetId="11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7">#REF!</definedName>
    <definedName name="DKK">#REF!</definedName>
    <definedName name="DKR" localSheetId="4">#REF!</definedName>
    <definedName name="DKR" localSheetId="5">#REF!</definedName>
    <definedName name="DKR" localSheetId="11">#REF!</definedName>
    <definedName name="DKR" localSheetId="8">#REF!</definedName>
    <definedName name="DKR" localSheetId="0">#REF!</definedName>
    <definedName name="DKR" localSheetId="1">#REF!</definedName>
    <definedName name="DKR">#REF!</definedName>
    <definedName name="DM" localSheetId="4">#REF!</definedName>
    <definedName name="DM" localSheetId="5">#REF!</definedName>
    <definedName name="DM" localSheetId="11">#REF!</definedName>
    <definedName name="DM" localSheetId="8">#REF!</definedName>
    <definedName name="DM" localSheetId="0">#REF!</definedName>
    <definedName name="DM" localSheetId="1">#REF!</definedName>
    <definedName name="DM">#REF!</definedName>
    <definedName name="DM1A" localSheetId="4">#REF!</definedName>
    <definedName name="DM1A" localSheetId="5">#REF!</definedName>
    <definedName name="DM1A" localSheetId="11">#REF!</definedName>
    <definedName name="DM1A" localSheetId="8">#REF!</definedName>
    <definedName name="DM1A" localSheetId="0">#REF!</definedName>
    <definedName name="DM1A" localSheetId="1">#REF!</definedName>
    <definedName name="DM1A">#REF!</definedName>
    <definedName name="DMBYS">[84]RESULTADOS!$A$86:$IV$86</definedName>
    <definedName name="DMU" localSheetId="4">#REF!</definedName>
    <definedName name="DMU" localSheetId="5">#REF!</definedName>
    <definedName name="DMU" localSheetId="11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7">#REF!</definedName>
    <definedName name="DMU">#REF!</definedName>
    <definedName name="DNP">[84]SUPUESTOS!A$18</definedName>
    <definedName name="DO" localSheetId="4">#REF!</definedName>
    <definedName name="DO" localSheetId="5">#REF!</definedName>
    <definedName name="DO" localSheetId="11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7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4">#REF!</definedName>
    <definedName name="DR" localSheetId="5">#REF!</definedName>
    <definedName name="DR" localSheetId="11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7">#REF!</definedName>
    <definedName name="DR">#REF!</definedName>
    <definedName name="DR1A" localSheetId="4">#REF!</definedName>
    <definedName name="DR1A" localSheetId="5">#REF!</definedName>
    <definedName name="DR1A" localSheetId="11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7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7" hidden="1">'[90]Fax a enviar'!#REF!</definedName>
    <definedName name="ds" hidden="1">'[90]Fax a enviar'!#REF!</definedName>
    <definedName name="DSA_Assumptions" localSheetId="4">#REF!</definedName>
    <definedName name="DSA_Assumptions" localSheetId="5">#REF!</definedName>
    <definedName name="DSA_Assumptions" localSheetId="11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7">#REF!</definedName>
    <definedName name="DSA_Assumptions">#REF!</definedName>
    <definedName name="dsaout" localSheetId="4">#REF!</definedName>
    <definedName name="dsaout" localSheetId="5">#REF!</definedName>
    <definedName name="dsaout" localSheetId="11">#REF!</definedName>
    <definedName name="dsaout" localSheetId="8">#REF!</definedName>
    <definedName name="dsaout" localSheetId="1">#REF!</definedName>
    <definedName name="dsaout" localSheetId="3">#REF!</definedName>
    <definedName name="dsaout" localSheetId="7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7" hidden="1">'[90]Fax a enviar'!#REF!</definedName>
    <definedName name="dsds" hidden="1">'[90]Fax a enviar'!#REF!</definedName>
    <definedName name="DSI" localSheetId="4">#REF!</definedName>
    <definedName name="DSI" localSheetId="5">#REF!</definedName>
    <definedName name="DSI" localSheetId="11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 localSheetId="5">#REF!</definedName>
    <definedName name="DSP" localSheetId="11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7">#REF!</definedName>
    <definedName name="DSP">#REF!</definedName>
    <definedName name="DSPBproj">#N/A</definedName>
    <definedName name="DSPG" localSheetId="4">#REF!</definedName>
    <definedName name="DSPG" localSheetId="5">#REF!</definedName>
    <definedName name="DSPG" localSheetId="11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4">#REF!</definedName>
    <definedName name="DTS" localSheetId="5">#REF!</definedName>
    <definedName name="DTS" localSheetId="11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7">#REF!</definedName>
    <definedName name="DTS">#REF!</definedName>
    <definedName name="dummy" localSheetId="4">#REF!</definedName>
    <definedName name="dummy" localSheetId="5">#REF!</definedName>
    <definedName name="dummy" localSheetId="11">#REF!</definedName>
    <definedName name="dummy" localSheetId="8">#REF!</definedName>
    <definedName name="dummy" localSheetId="1">#REF!</definedName>
    <definedName name="dummy" localSheetId="3">#REF!</definedName>
    <definedName name="dummy" localSheetId="7">#REF!</definedName>
    <definedName name="dummy">#REF!</definedName>
    <definedName name="DXBYS">[84]RESULTADOS!$A$82:$IV$82</definedName>
    <definedName name="DY" localSheetId="4">#REF!</definedName>
    <definedName name="DY" localSheetId="5">#REF!</definedName>
    <definedName name="DY" localSheetId="11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7">#REF!</definedName>
    <definedName name="DY">#REF!</definedName>
    <definedName name="DY1A" localSheetId="4">#REF!</definedName>
    <definedName name="DY1A" localSheetId="5">#REF!</definedName>
    <definedName name="DY1A" localSheetId="11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7">#REF!</definedName>
    <definedName name="DY1A">#REF!</definedName>
    <definedName name="E" localSheetId="4">#REF!</definedName>
    <definedName name="E" localSheetId="5">#REF!</definedName>
    <definedName name="E" localSheetId="11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7">#REF!</definedName>
    <definedName name="E">#REF!</definedName>
    <definedName name="EBRD" localSheetId="4">#REF!</definedName>
    <definedName name="EBRD" localSheetId="5">#REF!</definedName>
    <definedName name="EBRD" localSheetId="11">#REF!</definedName>
    <definedName name="EBRD" localSheetId="8">#REF!</definedName>
    <definedName name="EBRD" localSheetId="1">#REF!</definedName>
    <definedName name="EBRD">#REF!</definedName>
    <definedName name="Ecowas" localSheetId="8">[70]terms!#REF!</definedName>
    <definedName name="Ecowas">[70]terms!#REF!</definedName>
    <definedName name="ECU" localSheetId="4">#REF!</definedName>
    <definedName name="ECU" localSheetId="5">#REF!</definedName>
    <definedName name="ECU" localSheetId="11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7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7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7" hidden="1">{"Riqfin97",#N/A,FALSE,"Tran";"Riqfinpro",#N/A,FALSE,"Tran"}</definedName>
    <definedName name="edr" localSheetId="10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7" hidden="1">{"Tab1",#N/A,FALSE,"P";"Tab2",#N/A,FALSE,"P"}</definedName>
    <definedName name="ee" localSheetId="10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11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11">#REF!</definedName>
    <definedName name="EE_Table_03.___Expenditure_and_Savings" localSheetId="8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7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11">#REF!</definedName>
    <definedName name="EE_Table_04.___Consumer_Price_Indices____1" localSheetId="8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7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5">#REF!</definedName>
    <definedName name="EE_Table_16.__National_Accounts_at_Current_Prices" localSheetId="11">#REF!</definedName>
    <definedName name="EE_Table_16.__National_Accounts_at_Current_Prices" localSheetId="8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5">#REF!</definedName>
    <definedName name="EE_Table_17___Real_Gross_Domestic_Expenditure" localSheetId="11">#REF!</definedName>
    <definedName name="EE_Table_17___Real_Gross_Domestic_Expenditure" localSheetId="8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5">#REF!</definedName>
    <definedName name="EE_Table_18.__Real_Gross_Domestic_Product_by_Sector" localSheetId="11">#REF!</definedName>
    <definedName name="EE_Table_18.__Real_Gross_Domestic_Product_by_Sector" localSheetId="8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5">#REF!</definedName>
    <definedName name="EE_Table_19.__Gross_Domestic_Investment" localSheetId="11">#REF!</definedName>
    <definedName name="EE_Table_19.__Gross_Domestic_Investment" localSheetId="8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5">#REF!</definedName>
    <definedName name="EE_Table_20.__Selected_Agricultural_Sector_Statistics" localSheetId="11">#REF!</definedName>
    <definedName name="EE_Table_20.__Selected_Agricultural_Sector_Statistics" localSheetId="8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5">#REF!</definedName>
    <definedName name="EE_Table_20.5__Ag_Sector_Statistics__concluded" localSheetId="11">#REF!</definedName>
    <definedName name="EE_Table_20.5__Ag_Sector_Statistics__concluded" localSheetId="8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5">#REF!</definedName>
    <definedName name="EE_Table_21.__Manufacturing_Production" localSheetId="11">#REF!</definedName>
    <definedName name="EE_Table_21.__Manufacturing_Production" localSheetId="8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5">#REF!</definedName>
    <definedName name="EE_Table_22.__Production_Exports_and_Imports_of_Petroleum" localSheetId="11">#REF!</definedName>
    <definedName name="EE_Table_22.__Production_Exports_and_Imports_of_Petroleum" localSheetId="8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5">#REF!</definedName>
    <definedName name="EE_Table_23.__Retail_Prices_for_Petroleum_Products" localSheetId="11">#REF!</definedName>
    <definedName name="EE_Table_23.__Retail_Prices_for_Petroleum_Products" localSheetId="8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5">#REF!</definedName>
    <definedName name="EE_Table_24.__Consumption_of_Petroleum_and_Derivatives" localSheetId="11">#REF!</definedName>
    <definedName name="EE_Table_24.__Consumption_of_Petroleum_and_Derivatives" localSheetId="8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5">#REF!</definedName>
    <definedName name="EE_Table_25.__Production_and_Distribution_Electricity" localSheetId="11">#REF!</definedName>
    <definedName name="EE_Table_25.__Production_and_Distribution_Electricity" localSheetId="8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5">#REF!</definedName>
    <definedName name="EE_Table_26.__Average_Price_of_Electricity" localSheetId="11">#REF!</definedName>
    <definedName name="EE_Table_26.__Average_Price_of_Electricity" localSheetId="8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5">#REF!</definedName>
    <definedName name="EE_Table_27.__Guatemala___Consumer_Price_Indices__1" localSheetId="11">#REF!</definedName>
    <definedName name="EE_Table_27.__Guatemala___Consumer_Price_Indices__1" localSheetId="8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5">#REF!</definedName>
    <definedName name="EE_Table_28._Guatemala___Selected_Wage_Indicators_1" localSheetId="11">#REF!</definedName>
    <definedName name="EE_Table_28._Guatemala___Selected_Wage_Indicators_1" localSheetId="8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5">#REF!</definedName>
    <definedName name="EE_Table_29.__Minimum_Monthly_Wages_by_Economic_Activity" localSheetId="11">#REF!</definedName>
    <definedName name="EE_Table_29.__Minimum_Monthly_Wages_by_Economic_Activity" localSheetId="8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5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5">#REF!</definedName>
    <definedName name="EE_Table_31._Wage_and_Employment_Indicators_1" localSheetId="11">#REF!</definedName>
    <definedName name="EE_Table_31._Wage_and_Employment_Indicators_1" localSheetId="8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4">#REF!</definedName>
    <definedName name="EE_Table_32_ULC_PROD_indicators" localSheetId="5">#REF!</definedName>
    <definedName name="EE_Table_32_ULC_PROD_indicators" localSheetId="11">#REF!</definedName>
    <definedName name="EE_Table_32_ULC_PROD_indicators" localSheetId="8">#REF!</definedName>
    <definedName name="EE_Table_32_ULC_PROD_indicators" localSheetId="1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5">#REF!</definedName>
    <definedName name="EE_Table_33_Indicators_of_Competitiveness" localSheetId="11">#REF!</definedName>
    <definedName name="EE_Table_33_Indicators_of_Competitiveness" localSheetId="8">#REF!</definedName>
    <definedName name="EE_Table_33_Indicators_of_Competitiveness" localSheetId="1">#REF!</definedName>
    <definedName name="EE_Table_33_Indicators_of_Competitiveness">#REF!</definedName>
    <definedName name="eee" localSheetId="2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7" hidden="1">{"Tab1",#N/A,FALSE,"P";"Tab2",#N/A,FALSE,"P"}</definedName>
    <definedName name="eee" localSheetId="10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7" hidden="1">{"Riqfin97",#N/A,FALSE,"Tran";"Riqfinpro",#N/A,FALSE,"Tran"}</definedName>
    <definedName name="eeee" localSheetId="10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7" hidden="1">{"Riqfin97",#N/A,FALSE,"Tran";"Riqfinpro",#N/A,FALSE,"Tran"}</definedName>
    <definedName name="eeeee" localSheetId="10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7" hidden="1">{"Riqfin97",#N/A,FALSE,"Tran";"Riqfinpro",#N/A,FALSE,"Tran"}</definedName>
    <definedName name="eeeeeee" localSheetId="10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4" hidden="1">#REF!</definedName>
    <definedName name="eeeeeeeeee" localSheetId="5" hidden="1">#REF!</definedName>
    <definedName name="eeeeeeeeee" localSheetId="11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7" hidden="1">#REF!</definedName>
    <definedName name="eeeeeeeeee" hidden="1">#REF!</definedName>
    <definedName name="efdfrd" localSheetId="2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7" hidden="1">{"Tab1",#N/A,FALSE,"P";"Tab2",#N/A,FALSE,"P"}</definedName>
    <definedName name="efdfrd" localSheetId="10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7" hidden="1">'[101]Fax a enviar'!#REF!</definedName>
    <definedName name="efefte" hidden="1">'[101]Fax a enviar'!#REF!</definedName>
    <definedName name="efsdfsd" localSheetId="4" hidden="1">#REF!</definedName>
    <definedName name="efsdfsd" localSheetId="5" hidden="1">#REF!</definedName>
    <definedName name="efsdfsd" localSheetId="11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7" hidden="1">#REF!</definedName>
    <definedName name="efsdfsd" hidden="1">#REF!</definedName>
    <definedName name="EIB">[51]CIRRs!$C$61</definedName>
    <definedName name="eka" localSheetId="4">#REF!</definedName>
    <definedName name="eka" localSheetId="5">#REF!</definedName>
    <definedName name="eka" localSheetId="11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7">#REF!</definedName>
    <definedName name="eka">#REF!</definedName>
    <definedName name="ele" localSheetId="4">#REF!</definedName>
    <definedName name="ele" localSheetId="5">#REF!</definedName>
    <definedName name="ele" localSheetId="11">#REF!</definedName>
    <definedName name="ele" localSheetId="8">#REF!</definedName>
    <definedName name="ele" localSheetId="1">#REF!</definedName>
    <definedName name="ele" localSheetId="3">#REF!</definedName>
    <definedName name="ele" localSheetId="7">#REF!</definedName>
    <definedName name="ele">#REF!</definedName>
    <definedName name="elect" localSheetId="4">#REF!</definedName>
    <definedName name="elect" localSheetId="5">#REF!</definedName>
    <definedName name="elect" localSheetId="11">#REF!</definedName>
    <definedName name="elect" localSheetId="8">#REF!</definedName>
    <definedName name="elect" localSheetId="1">#REF!</definedName>
    <definedName name="elect" localSheetId="3">#REF!</definedName>
    <definedName name="elect" localSheetId="7">#REF!</definedName>
    <definedName name="elect">#REF!</definedName>
    <definedName name="ELV" localSheetId="4">[102]FIN!#REF!</definedName>
    <definedName name="ELV" localSheetId="5">[102]FIN!#REF!</definedName>
    <definedName name="ELV" localSheetId="11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7">[102]FIN!#REF!</definedName>
    <definedName name="ELV">[102]FIN!#REF!</definedName>
    <definedName name="EMETEL" localSheetId="4">#REF!</definedName>
    <definedName name="EMETEL" localSheetId="5">#REF!</definedName>
    <definedName name="EMETEL" localSheetId="11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7">#REF!</definedName>
    <definedName name="EMETEL">#REF!</definedName>
    <definedName name="emi" localSheetId="4">#REF!</definedName>
    <definedName name="emi" localSheetId="5">#REF!</definedName>
    <definedName name="emi" localSheetId="11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7">#REF!</definedName>
    <definedName name="emi">#REF!</definedName>
    <definedName name="emi98j" localSheetId="4">[22]Programa!#REF!</definedName>
    <definedName name="emi98j" localSheetId="5">[22]Programa!#REF!</definedName>
    <definedName name="emi98j" localSheetId="11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7">[22]Programa!#REF!</definedName>
    <definedName name="emi98j">[22]Programa!#REF!</definedName>
    <definedName name="emi98s" localSheetId="4">#REF!</definedName>
    <definedName name="emi98s" localSheetId="5">#REF!</definedName>
    <definedName name="emi98s" localSheetId="11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7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7">[58]BCP!#REF!</definedName>
    <definedName name="EMISION">[58]BCP!#REF!</definedName>
    <definedName name="EMIT">'[103]Ranking Bancario'!$BF$5:$BJ$54</definedName>
    <definedName name="empty" localSheetId="4">#REF!</definedName>
    <definedName name="empty" localSheetId="5">#REF!</definedName>
    <definedName name="empty" localSheetId="11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7">#REF!</definedName>
    <definedName name="empty">#REF!</definedName>
    <definedName name="encajec" localSheetId="4">#REF!</definedName>
    <definedName name="encajec" localSheetId="5">#REF!</definedName>
    <definedName name="encajec" localSheetId="11">#REF!</definedName>
    <definedName name="encajec" localSheetId="8">#REF!</definedName>
    <definedName name="encajec" localSheetId="1">#REF!</definedName>
    <definedName name="encajec" localSheetId="3">#REF!</definedName>
    <definedName name="encajec" localSheetId="7">#REF!</definedName>
    <definedName name="encajec">#REF!</definedName>
    <definedName name="encajed" localSheetId="4">#REF!</definedName>
    <definedName name="encajed" localSheetId="5">#REF!</definedName>
    <definedName name="encajed" localSheetId="11">#REF!</definedName>
    <definedName name="encajed" localSheetId="8">#REF!</definedName>
    <definedName name="encajed" localSheetId="1">#REF!</definedName>
    <definedName name="encajed" localSheetId="3">#REF!</definedName>
    <definedName name="encajed" localSheetId="7">#REF!</definedName>
    <definedName name="encajed">#REF!</definedName>
    <definedName name="ENDA">#N/A</definedName>
    <definedName name="ENDA_PR" localSheetId="4">#REF!</definedName>
    <definedName name="ENDA_PR" localSheetId="5">#REF!</definedName>
    <definedName name="ENDA_PR" localSheetId="11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7">#REF!</definedName>
    <definedName name="ENDA_PR">#REF!</definedName>
    <definedName name="enda2">[1]Q6!$E$132:$AH$132</definedName>
    <definedName name="ENDE" localSheetId="4">#REF!</definedName>
    <definedName name="ENDE" localSheetId="5">#REF!</definedName>
    <definedName name="ENDE" localSheetId="11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7">#REF!</definedName>
    <definedName name="ENDE">#REF!</definedName>
    <definedName name="ENE._89" localSheetId="4">#REF!</definedName>
    <definedName name="ENE._89" localSheetId="5">#REF!</definedName>
    <definedName name="ENE._89" localSheetId="11">#REF!</definedName>
    <definedName name="ENE._89" localSheetId="8">#REF!</definedName>
    <definedName name="ENE._89" localSheetId="1">#REF!</definedName>
    <definedName name="ENE._89" localSheetId="3">#REF!</definedName>
    <definedName name="ENE._89" localSheetId="7">#REF!</definedName>
    <definedName name="ENE._89">#REF!</definedName>
    <definedName name="ENE._90" localSheetId="4">#REF!</definedName>
    <definedName name="ENE._90" localSheetId="5">#REF!</definedName>
    <definedName name="ENE._90" localSheetId="11">#REF!</definedName>
    <definedName name="ENE._90" localSheetId="8">#REF!</definedName>
    <definedName name="ENE._90" localSheetId="1">#REF!</definedName>
    <definedName name="ENE._90" localSheetId="3">#REF!</definedName>
    <definedName name="ENE._90" localSheetId="7">#REF!</definedName>
    <definedName name="ENE._90">#REF!</definedName>
    <definedName name="enri" localSheetId="4">#REF!</definedName>
    <definedName name="enri" localSheetId="5">#REF!</definedName>
    <definedName name="enri" localSheetId="11">#REF!</definedName>
    <definedName name="enri" localSheetId="8">#REF!</definedName>
    <definedName name="enri" localSheetId="0">#REF!</definedName>
    <definedName name="enri" localSheetId="1">#REF!</definedName>
    <definedName name="enri">#REF!</definedName>
    <definedName name="EP" localSheetId="4">#REF!</definedName>
    <definedName name="EP" localSheetId="5">#REF!</definedName>
    <definedName name="EP" localSheetId="11">#REF!</definedName>
    <definedName name="EP" localSheetId="8">#REF!</definedName>
    <definedName name="EP" localSheetId="1">#REF!</definedName>
    <definedName name="EP">#REF!</definedName>
    <definedName name="EPNF96" localSheetId="4">#REF!</definedName>
    <definedName name="EPNF96" localSheetId="5">#REF!</definedName>
    <definedName name="EPNF96" localSheetId="11">#REF!</definedName>
    <definedName name="EPNF96" localSheetId="8">#REF!</definedName>
    <definedName name="EPNF96" localSheetId="1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7" hidden="1">{"Main Economic Indicators",#N/A,FALSE,"C"}</definedName>
    <definedName name="ergferger" localSheetId="10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7" hidden="1">{"Main Economic Indicators",#N/A,FALSE,"C"}</definedName>
    <definedName name="ergferger1" localSheetId="10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7" hidden="1">{"Minpmon",#N/A,FALSE,"Monthinput"}</definedName>
    <definedName name="ert" localSheetId="10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4">#REF!</definedName>
    <definedName name="ESAF_QUAR_GDP" localSheetId="5">#REF!</definedName>
    <definedName name="ESAF_QUAR_GDP" localSheetId="11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7">#REF!</definedName>
    <definedName name="ESAF_QUAR_GDP">#REF!</definedName>
    <definedName name="esafr" localSheetId="4">#REF!</definedName>
    <definedName name="esafr" localSheetId="5">#REF!</definedName>
    <definedName name="esafr" localSheetId="11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7">#REF!</definedName>
    <definedName name="esafr">#REF!</definedName>
    <definedName name="ESC" localSheetId="4">#REF!</definedName>
    <definedName name="ESC" localSheetId="5">#REF!</definedName>
    <definedName name="ESC" localSheetId="11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7">#REF!</definedName>
    <definedName name="ESC">#REF!</definedName>
    <definedName name="ESP" localSheetId="4">#REF!</definedName>
    <definedName name="ESP" localSheetId="5">#REF!</definedName>
    <definedName name="ESP" localSheetId="11">#REF!</definedName>
    <definedName name="ESP" localSheetId="8">#REF!</definedName>
    <definedName name="ESP" localSheetId="1">#REF!</definedName>
    <definedName name="ESP">#REF!</definedName>
    <definedName name="estacional" localSheetId="4">#REF!</definedName>
    <definedName name="estacional" localSheetId="5">#REF!</definedName>
    <definedName name="estacional" localSheetId="11">#REF!</definedName>
    <definedName name="estacional" localSheetId="8">#REF!</definedName>
    <definedName name="estacional" localSheetId="1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4" hidden="1">#REF!</definedName>
    <definedName name="etewte" localSheetId="5" hidden="1">#REF!</definedName>
    <definedName name="etewte" localSheetId="11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7" hidden="1">#REF!</definedName>
    <definedName name="etewte" hidden="1">#REF!</definedName>
    <definedName name="etwt" localSheetId="4" hidden="1">#REF!</definedName>
    <definedName name="etwt" localSheetId="5" hidden="1">#REF!</definedName>
    <definedName name="etwt" localSheetId="11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7" hidden="1">#REF!</definedName>
    <definedName name="etwt" hidden="1">#REF!</definedName>
    <definedName name="EU">[51]CIRRs!$C$62</definedName>
    <definedName name="EUR">[51]CIRRs!$C$87</definedName>
    <definedName name="EURCRUDE87" localSheetId="4">#REF!</definedName>
    <definedName name="EURCRUDE87" localSheetId="5">#REF!</definedName>
    <definedName name="EURCRUDE87" localSheetId="11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7">#REF!</definedName>
    <definedName name="EURCRUDE87">#REF!</definedName>
    <definedName name="EURCRUDE88" localSheetId="4">#REF!</definedName>
    <definedName name="EURCRUDE88" localSheetId="5">#REF!</definedName>
    <definedName name="EURCRUDE88" localSheetId="11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7">#REF!</definedName>
    <definedName name="EURCRUDE88">#REF!</definedName>
    <definedName name="EURO" localSheetId="4">#REF!</definedName>
    <definedName name="EURO" localSheetId="5">#REF!</definedName>
    <definedName name="EURO" localSheetId="11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7">#REF!</definedName>
    <definedName name="EURO">#REF!</definedName>
    <definedName name="EURO1" localSheetId="4">#REF!</definedName>
    <definedName name="EURO1" localSheetId="5">#REF!</definedName>
    <definedName name="EURO1" localSheetId="11">#REF!</definedName>
    <definedName name="EURO1" localSheetId="8">#REF!</definedName>
    <definedName name="EURO1" localSheetId="0">#REF!</definedName>
    <definedName name="EURO1" localSheetId="1">#REF!</definedName>
    <definedName name="EURO1">#REF!</definedName>
    <definedName name="EURPROD87" localSheetId="4">#REF!</definedName>
    <definedName name="EURPROD87" localSheetId="5">#REF!</definedName>
    <definedName name="EURPROD87" localSheetId="11">#REF!</definedName>
    <definedName name="EURPROD87" localSheetId="8">#REF!</definedName>
    <definedName name="EURPROD87" localSheetId="0">#REF!</definedName>
    <definedName name="EURPROD87" localSheetId="1">#REF!</definedName>
    <definedName name="EURPROD87">#REF!</definedName>
    <definedName name="EURPROD88" localSheetId="4">#REF!</definedName>
    <definedName name="EURPROD88" localSheetId="5">#REF!</definedName>
    <definedName name="EURPROD88" localSheetId="11">#REF!</definedName>
    <definedName name="EURPROD88" localSheetId="8">#REF!</definedName>
    <definedName name="EURPROD88" localSheetId="0">#REF!</definedName>
    <definedName name="EURPROD88" localSheetId="1">#REF!</definedName>
    <definedName name="EURPROD88">#REF!</definedName>
    <definedName name="EURTOT87" localSheetId="4">#REF!</definedName>
    <definedName name="EURTOT87" localSheetId="5">#REF!</definedName>
    <definedName name="EURTOT87" localSheetId="11">#REF!</definedName>
    <definedName name="EURTOT87" localSheetId="8">#REF!</definedName>
    <definedName name="EURTOT87" localSheetId="0">#REF!</definedName>
    <definedName name="EURTOT87" localSheetId="1">#REF!</definedName>
    <definedName name="EURTOT87">#REF!</definedName>
    <definedName name="EURTOT88" localSheetId="4">#REF!</definedName>
    <definedName name="EURTOT88" localSheetId="5">#REF!</definedName>
    <definedName name="EURTOT88" localSheetId="11">#REF!</definedName>
    <definedName name="EURTOT88" localSheetId="8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4">#REF!</definedName>
    <definedName name="Exch.Rate" localSheetId="5">#REF!</definedName>
    <definedName name="Exch.Rate" localSheetId="11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7">#REF!</definedName>
    <definedName name="Exch.Rate">#REF!</definedName>
    <definedName name="ExitWRS">[105]Main!$AB$25</definedName>
    <definedName name="Exportacion_Por_Importancia">[106]Macro1!$A$1</definedName>
    <definedName name="EXR_UPDATE" localSheetId="4">#REF!</definedName>
    <definedName name="EXR_UPDATE" localSheetId="5">#REF!</definedName>
    <definedName name="EXR_UPDATE" localSheetId="11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7">#REF!</definedName>
    <definedName name="EXR_UPDATE">#REF!</definedName>
    <definedName name="External_debt_indicators">[107]Table3!$F$8:$AB$437:'[107]Table3'!$AB$9</definedName>
    <definedName name="FAL" localSheetId="4">#REF!</definedName>
    <definedName name="FAL" localSheetId="5">#REF!</definedName>
    <definedName name="FAL" localSheetId="11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7">#REF!</definedName>
    <definedName name="FAL">#REF!</definedName>
    <definedName name="FB" localSheetId="4">#REF!</definedName>
    <definedName name="FB" localSheetId="5">#REF!</definedName>
    <definedName name="FB" localSheetId="11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7">#REF!</definedName>
    <definedName name="FB">#REF!</definedName>
    <definedName name="FB1A" localSheetId="4">#REF!</definedName>
    <definedName name="FB1A" localSheetId="5">#REF!</definedName>
    <definedName name="FB1A" localSheetId="11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7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7" hidden="1">'[33]Fax a enviar'!#REF!</definedName>
    <definedName name="fdfd" hidden="1">'[33]Fax a enviar'!#REF!</definedName>
    <definedName name="fdfdd" localSheetId="4" hidden="1">#REF!</definedName>
    <definedName name="fdfdd" localSheetId="5" hidden="1">#REF!</definedName>
    <definedName name="fdfdd" localSheetId="11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7" hidden="1">#REF!</definedName>
    <definedName name="fdfdd" hidden="1">#REF!</definedName>
    <definedName name="fdfddf" localSheetId="4" hidden="1">#REF!</definedName>
    <definedName name="fdfddf" localSheetId="5" hidden="1">#REF!</definedName>
    <definedName name="fdfddf" localSheetId="11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7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7" hidden="1">'[33]Fax a enviar'!#REF!</definedName>
    <definedName name="fdfdf" hidden="1">'[33]Fax a enviar'!#REF!</definedName>
    <definedName name="fdfds" localSheetId="4" hidden="1">#REF!</definedName>
    <definedName name="fdfds" localSheetId="5" hidden="1">#REF!</definedName>
    <definedName name="fdfds" localSheetId="11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7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7" hidden="1">'[95]Fax a enviar'!#REF!</definedName>
    <definedName name="fdfdsafsdf" hidden="1">'[95]Fax a enviar'!#REF!</definedName>
    <definedName name="fdfdsf" localSheetId="4" hidden="1">#REF!</definedName>
    <definedName name="fdfdsf" localSheetId="5" hidden="1">#REF!</definedName>
    <definedName name="fdfdsf" localSheetId="11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7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7" hidden="1">'[63]Fax a enviar'!#REF!</definedName>
    <definedName name="fdfsd" hidden="1">'[63]Fax a enviar'!#REF!</definedName>
    <definedName name="feb" localSheetId="4">[22]Programa!#REF!</definedName>
    <definedName name="feb" localSheetId="5">[22]Programa!#REF!</definedName>
    <definedName name="feb" localSheetId="11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7">[22]Programa!#REF!</definedName>
    <definedName name="feb">[22]Programa!#REF!</definedName>
    <definedName name="FEB._89" localSheetId="4">#REF!</definedName>
    <definedName name="FEB._89" localSheetId="5">#REF!</definedName>
    <definedName name="FEB._89" localSheetId="11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7">#REF!</definedName>
    <definedName name="FEB._89">#REF!</definedName>
    <definedName name="fecha" localSheetId="4">[22]Programa!#REF!</definedName>
    <definedName name="fecha" localSheetId="5">[22]Programa!#REF!</definedName>
    <definedName name="fecha" localSheetId="11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7">[22]Programa!#REF!</definedName>
    <definedName name="fecha">[22]Programa!#REF!</definedName>
    <definedName name="fechas" localSheetId="4">[59]Contribution!$K$51:$DC$52</definedName>
    <definedName name="fechas" localSheetId="5">[59]Contribution!$K$51:$DC$52</definedName>
    <definedName name="fechas" localSheetId="11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7" hidden="1">{"Riqfin97",#N/A,FALSE,"Tran";"Riqfinpro",#N/A,FALSE,"Tran"}</definedName>
    <definedName name="fed" localSheetId="10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7" hidden="1">{"Riqfin97",#N/A,FALSE,"Tran";"Riqfinpro",#N/A,FALSE,"Tran"}</definedName>
    <definedName name="fer" localSheetId="10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4">#REF!</definedName>
    <definedName name="FF" localSheetId="5">#REF!</definedName>
    <definedName name="FF" localSheetId="11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7">#REF!</definedName>
    <definedName name="FF">#REF!</definedName>
    <definedName name="FF1A" localSheetId="4">#REF!</definedName>
    <definedName name="FF1A" localSheetId="5">#REF!</definedName>
    <definedName name="FF1A" localSheetId="11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7">#REF!</definedName>
    <definedName name="FF1A">#REF!</definedName>
    <definedName name="fff" localSheetId="4" hidden="1">#REF!</definedName>
    <definedName name="fff" localSheetId="5" hidden="1">#REF!</definedName>
    <definedName name="fff" localSheetId="11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7" hidden="1">#REF!</definedName>
    <definedName name="fff" hidden="1">#REF!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7" hidden="1">{"Riqfin97",#N/A,FALSE,"Tran";"Riqfinpro",#N/A,FALSE,"Tran"}</definedName>
    <definedName name="ffff" localSheetId="10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4">#REF!</definedName>
    <definedName name="fffff" localSheetId="5">#REF!</definedName>
    <definedName name="fffff" localSheetId="11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7">#REF!</definedName>
    <definedName name="fffff">#REF!</definedName>
    <definedName name="ffffff" localSheetId="4" hidden="1">#REF!</definedName>
    <definedName name="ffffff" localSheetId="5" hidden="1">#REF!</definedName>
    <definedName name="ffffff" localSheetId="11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7" hidden="1">#REF!</definedName>
    <definedName name="ffffff" hidden="1">#REF!</definedName>
    <definedName name="fffffff" localSheetId="2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7" hidden="1">{"Minpmon",#N/A,FALSE,"Monthinput"}</definedName>
    <definedName name="fffffff" localSheetId="10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4">#REF!</definedName>
    <definedName name="FFNN" localSheetId="5">#REF!</definedName>
    <definedName name="FFNN" localSheetId="11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7">#REF!</definedName>
    <definedName name="FFNN">#REF!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7" hidden="1">{"Riqfin97",#N/A,FALSE,"Tran";"Riqfinpro",#N/A,FALSE,"Tran"}</definedName>
    <definedName name="fgf" localSheetId="10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4">#REF!</definedName>
    <definedName name="FIDR" localSheetId="5">#REF!</definedName>
    <definedName name="FIDR" localSheetId="11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7">#REF!</definedName>
    <definedName name="FIDR">#REF!</definedName>
    <definedName name="Fig.1" localSheetId="4">#REF!</definedName>
    <definedName name="Fig.1" localSheetId="5">#REF!</definedName>
    <definedName name="Fig.1" localSheetId="11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7">#REF!</definedName>
    <definedName name="Fig.1">#REF!</definedName>
    <definedName name="FigTitle" localSheetId="4">#REF!</definedName>
    <definedName name="FigTitle" localSheetId="5">#REF!</definedName>
    <definedName name="FigTitle" localSheetId="11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7">#REF!</definedName>
    <definedName name="FigTitle">#REF!</definedName>
    <definedName name="Figure.3" localSheetId="4">#REF!</definedName>
    <definedName name="Figure.3" localSheetId="5">#REF!</definedName>
    <definedName name="Figure.3" localSheetId="11">#REF!</definedName>
    <definedName name="Figure.3" localSheetId="8">#REF!</definedName>
    <definedName name="Figure.3" localSheetId="0">#REF!</definedName>
    <definedName name="Figure.3" localSheetId="1">#REF!</definedName>
    <definedName name="Figure.3">#REF!</definedName>
    <definedName name="FIM" localSheetId="4">#REF!</definedName>
    <definedName name="FIM" localSheetId="5">#REF!</definedName>
    <definedName name="FIM" localSheetId="11">#REF!</definedName>
    <definedName name="FIM" localSheetId="8">#REF!</definedName>
    <definedName name="FIM" localSheetId="1">#REF!</definedName>
    <definedName name="FIM">#REF!</definedName>
    <definedName name="finan" localSheetId="4">#REF!</definedName>
    <definedName name="finan" localSheetId="5">#REF!</definedName>
    <definedName name="finan" localSheetId="11">#REF!</definedName>
    <definedName name="finan" localSheetId="8">#REF!</definedName>
    <definedName name="finan" localSheetId="1">#REF!</definedName>
    <definedName name="finan">#REF!</definedName>
    <definedName name="finan1" localSheetId="4">#REF!</definedName>
    <definedName name="finan1" localSheetId="5">#REF!</definedName>
    <definedName name="finan1" localSheetId="11">#REF!</definedName>
    <definedName name="finan1" localSheetId="8">#REF!</definedName>
    <definedName name="finan1" localSheetId="1">#REF!</definedName>
    <definedName name="finan1">#REF!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7" hidden="1">{"Tab1",#N/A,FALSE,"P";"Tab2",#N/A,FALSE,"P"}</definedName>
    <definedName name="Financing" localSheetId="10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7">[109]Q4!#REF!</definedName>
    <definedName name="FIP">[109]Q4!#REF!</definedName>
    <definedName name="Fisc" localSheetId="4">#REF!</definedName>
    <definedName name="Fisc" localSheetId="5">#REF!</definedName>
    <definedName name="Fisc" localSheetId="11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7">#REF!</definedName>
    <definedName name="Fisc">#REF!</definedName>
    <definedName name="Fisca" localSheetId="4">#REF!</definedName>
    <definedName name="Fisca" localSheetId="5">#REF!</definedName>
    <definedName name="Fisca" localSheetId="11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7">#REF!</definedName>
    <definedName name="Fisca">#REF!</definedName>
    <definedName name="FISUM" localSheetId="4">#REF!</definedName>
    <definedName name="FISUM" localSheetId="5">#REF!</definedName>
    <definedName name="FISUM" localSheetId="11">#REF!</definedName>
    <definedName name="FISUM" localSheetId="8">#REF!</definedName>
    <definedName name="FISUM" localSheetId="1">#REF!</definedName>
    <definedName name="FISUM" localSheetId="3">#REF!</definedName>
    <definedName name="FISUM" localSheetId="7">#REF!</definedName>
    <definedName name="FISUM">#REF!</definedName>
    <definedName name="FLIBOR" localSheetId="8">[109]Q4!#REF!</definedName>
    <definedName name="FLIBOR" localSheetId="3">[109]Q4!#REF!</definedName>
    <definedName name="FLIBOR" localSheetId="7">[109]Q4!#REF!</definedName>
    <definedName name="FLIBOR">[109]Q4!#REF!</definedName>
    <definedName name="FLOPEC" localSheetId="4">#REF!</definedName>
    <definedName name="FLOPEC" localSheetId="5">#REF!</definedName>
    <definedName name="FLOPEC" localSheetId="11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7">#REF!</definedName>
    <definedName name="FLOPEC">#REF!</definedName>
    <definedName name="FLOWS" localSheetId="4">#REF!</definedName>
    <definedName name="FLOWS" localSheetId="5">#REF!</definedName>
    <definedName name="FLOWS" localSheetId="11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7">#REF!</definedName>
    <definedName name="FLOWS">#REF!</definedName>
    <definedName name="fluct" localSheetId="4">#REF!</definedName>
    <definedName name="fluct" localSheetId="5">#REF!</definedName>
    <definedName name="fluct" localSheetId="11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7">#REF!</definedName>
    <definedName name="fluct">#REF!</definedName>
    <definedName name="Flujo">[77]Hoja5!$X$1:$AF$61</definedName>
    <definedName name="FLUXO" localSheetId="4">#REF!</definedName>
    <definedName name="FLUXO" localSheetId="5">#REF!</definedName>
    <definedName name="FLUXO" localSheetId="11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7">#REF!</definedName>
    <definedName name="FLUXO">#REF!</definedName>
    <definedName name="FMB" localSheetId="4">#REF!</definedName>
    <definedName name="FMB" localSheetId="5">#REF!</definedName>
    <definedName name="FMB" localSheetId="11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7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7">[58]BCP!#REF!</definedName>
    <definedName name="FMI">[58]BCP!#REF!</definedName>
    <definedName name="FMK" localSheetId="4">#REF!</definedName>
    <definedName name="FMK" localSheetId="5">#REF!</definedName>
    <definedName name="FMK" localSheetId="11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7">#REF!</definedName>
    <definedName name="FMK">#REF!</definedName>
    <definedName name="FODESEC" localSheetId="4">#REF!</definedName>
    <definedName name="FODESEC" localSheetId="5">#REF!</definedName>
    <definedName name="FODESEC" localSheetId="11">#REF!</definedName>
    <definedName name="FODESEC" localSheetId="8">#REF!</definedName>
    <definedName name="FODESEC" localSheetId="1">#REF!</definedName>
    <definedName name="FODESEC" localSheetId="3">#REF!</definedName>
    <definedName name="FODESEC" localSheetId="7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4">#REF!</definedName>
    <definedName name="FRAMENO" localSheetId="5">#REF!</definedName>
    <definedName name="FRAMENO" localSheetId="11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7">#REF!</definedName>
    <definedName name="FRAMENO">#REF!</definedName>
    <definedName name="framework_macro" localSheetId="4">#REF!</definedName>
    <definedName name="framework_macro" localSheetId="5">#REF!</definedName>
    <definedName name="framework_macro" localSheetId="11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7">#REF!</definedName>
    <definedName name="framework_macro">#REF!</definedName>
    <definedName name="framework_macro_new" localSheetId="4">#REF!</definedName>
    <definedName name="framework_macro_new" localSheetId="5">#REF!</definedName>
    <definedName name="framework_macro_new" localSheetId="11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7">#REF!</definedName>
    <definedName name="framework_macro_new">#REF!</definedName>
    <definedName name="framework_monetary" localSheetId="4">#REF!</definedName>
    <definedName name="framework_monetary" localSheetId="5">#REF!</definedName>
    <definedName name="framework_monetary" localSheetId="11">#REF!</definedName>
    <definedName name="framework_monetary" localSheetId="8">#REF!</definedName>
    <definedName name="framework_monetary" localSheetId="1">#REF!</definedName>
    <definedName name="framework_monetary">#REF!</definedName>
    <definedName name="FRAMEYES" localSheetId="4">#REF!</definedName>
    <definedName name="FRAMEYES" localSheetId="5">#REF!</definedName>
    <definedName name="FRAMEYES" localSheetId="11">#REF!</definedName>
    <definedName name="FRAMEYES" localSheetId="8">#REF!</definedName>
    <definedName name="FRAMEYES" localSheetId="1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7" hidden="1">{"Tab1",#N/A,FALSE,"P";"Tab2",#N/A,FALSE,"P"}</definedName>
    <definedName name="fre" localSheetId="10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4">#REF!</definedName>
    <definedName name="FRF" localSheetId="5">#REF!</definedName>
    <definedName name="FRF" localSheetId="11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7">#REF!</definedName>
    <definedName name="FRF">#REF!</definedName>
    <definedName name="FRFEURO" localSheetId="4">#REF!</definedName>
    <definedName name="FRFEURO" localSheetId="5">#REF!</definedName>
    <definedName name="FRFEURO" localSheetId="11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7">#REF!</definedName>
    <definedName name="FRFEURO">#REF!</definedName>
    <definedName name="FS" localSheetId="4">#REF!</definedName>
    <definedName name="FS" localSheetId="5">#REF!</definedName>
    <definedName name="FS" localSheetId="11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7">#REF!</definedName>
    <definedName name="FS">#REF!</definedName>
    <definedName name="FS1A" localSheetId="4">#REF!</definedName>
    <definedName name="FS1A" localSheetId="5">#REF!</definedName>
    <definedName name="FS1A" localSheetId="11">#REF!</definedName>
    <definedName name="FS1A" localSheetId="8">#REF!</definedName>
    <definedName name="FS1A" localSheetId="0">#REF!</definedName>
    <definedName name="FS1A" localSheetId="1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4">#REF!</definedName>
    <definedName name="FT" localSheetId="5">#REF!</definedName>
    <definedName name="FT" localSheetId="11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7">#REF!</definedName>
    <definedName name="FT">#REF!</definedName>
    <definedName name="FT1A" localSheetId="4">#REF!</definedName>
    <definedName name="FT1A" localSheetId="5">#REF!</definedName>
    <definedName name="FT1A" localSheetId="11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7">#REF!</definedName>
    <definedName name="FT1A">#REF!</definedName>
    <definedName name="ftaref" localSheetId="4">#REF!</definedName>
    <definedName name="ftaref" localSheetId="5">#REF!</definedName>
    <definedName name="ftaref" localSheetId="11">#REF!</definedName>
    <definedName name="ftaref" localSheetId="8">#REF!</definedName>
    <definedName name="ftaref" localSheetId="1">#REF!</definedName>
    <definedName name="ftaref" localSheetId="3">#REF!</definedName>
    <definedName name="ftaref" localSheetId="7">#REF!</definedName>
    <definedName name="ftaref">#REF!</definedName>
    <definedName name="ftconf" localSheetId="4">#REF!</definedName>
    <definedName name="ftconf" localSheetId="5">#REF!</definedName>
    <definedName name="ftconf" localSheetId="11">#REF!</definedName>
    <definedName name="ftconf" localSheetId="8">#REF!</definedName>
    <definedName name="ftconf" localSheetId="1">#REF!</definedName>
    <definedName name="ftconf">#REF!</definedName>
    <definedName name="ftima" localSheetId="4">#REF!</definedName>
    <definedName name="ftima" localSheetId="5">#REF!</definedName>
    <definedName name="ftima" localSheetId="11">#REF!</definedName>
    <definedName name="ftima" localSheetId="8">#REF!</definedName>
    <definedName name="ftima" localSheetId="1">#REF!</definedName>
    <definedName name="ftima">#REF!</definedName>
    <definedName name="ftimaf" localSheetId="4">#REF!</definedName>
    <definedName name="ftimaf" localSheetId="5">#REF!</definedName>
    <definedName name="ftimaf" localSheetId="11">#REF!</definedName>
    <definedName name="ftimaf" localSheetId="8">#REF!</definedName>
    <definedName name="ftimaf" localSheetId="1">#REF!</definedName>
    <definedName name="ftimaf">#REF!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7" hidden="1">{"Riqfin97",#N/A,FALSE,"Tran";"Riqfinpro",#N/A,FALSE,"Tran"}</definedName>
    <definedName name="ftr" localSheetId="10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7" hidden="1">{"Riqfin97",#N/A,FALSE,"Tran";"Riqfinpro",#N/A,FALSE,"Tran"}</definedName>
    <definedName name="fty" localSheetId="10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4">#REF!</definedName>
    <definedName name="FUENTE" localSheetId="5">#REF!</definedName>
    <definedName name="FUENTE" localSheetId="11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7">#REF!</definedName>
    <definedName name="FUENTE">#REF!</definedName>
    <definedName name="fuente1" localSheetId="4">#REF!</definedName>
    <definedName name="fuente1" localSheetId="5">#REF!</definedName>
    <definedName name="fuente1" localSheetId="11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7">#REF!</definedName>
    <definedName name="fuente1">#REF!</definedName>
    <definedName name="FUENTE2" localSheetId="4">#REF!</definedName>
    <definedName name="FUENTE2" localSheetId="5">#REF!</definedName>
    <definedName name="FUENTE2" localSheetId="11">#REF!</definedName>
    <definedName name="FUENTE2" localSheetId="8">#REF!</definedName>
    <definedName name="FUENTE2" localSheetId="1">#REF!</definedName>
    <definedName name="FUENTE2" localSheetId="3">#REF!</definedName>
    <definedName name="FUENTE2" localSheetId="7">#REF!</definedName>
    <definedName name="FUENTE2">#REF!</definedName>
    <definedName name="Fuentes" localSheetId="4">#REF!</definedName>
    <definedName name="Fuentes" localSheetId="5">#REF!</definedName>
    <definedName name="Fuentes" localSheetId="11">#REF!</definedName>
    <definedName name="Fuentes" localSheetId="8">#REF!</definedName>
    <definedName name="Fuentes" localSheetId="1">#REF!</definedName>
    <definedName name="Fuentes">#REF!</definedName>
    <definedName name="fx" localSheetId="4">#REF!</definedName>
    <definedName name="fx" localSheetId="5">#REF!</definedName>
    <definedName name="fx" localSheetId="11">#REF!</definedName>
    <definedName name="fx" localSheetId="8">#REF!</definedName>
    <definedName name="fx" localSheetId="0">#REF!</definedName>
    <definedName name="fx" localSheetId="1">#REF!</definedName>
    <definedName name="fx">#REF!</definedName>
    <definedName name="FX98IGP" localSheetId="4">#REF!</definedName>
    <definedName name="FX98IGP" localSheetId="5">#REF!</definedName>
    <definedName name="FX98IGP" localSheetId="11">#REF!</definedName>
    <definedName name="FX98IGP" localSheetId="8">#REF!</definedName>
    <definedName name="FX98IGP" localSheetId="1">#REF!</definedName>
    <definedName name="FX98IGP">#REF!</definedName>
    <definedName name="FX98RE" localSheetId="4">#REF!</definedName>
    <definedName name="FX98RE" localSheetId="5">#REF!</definedName>
    <definedName name="FX98RE" localSheetId="11">#REF!</definedName>
    <definedName name="FX98RE" localSheetId="8">#REF!</definedName>
    <definedName name="FX98RE" localSheetId="1">#REF!</definedName>
    <definedName name="FX98RE">#REF!</definedName>
    <definedName name="FX99RE" localSheetId="4">#REF!</definedName>
    <definedName name="FX99RE" localSheetId="5">#REF!</definedName>
    <definedName name="FX99RE" localSheetId="11">#REF!</definedName>
    <definedName name="FX99RE" localSheetId="8">#REF!</definedName>
    <definedName name="FX99RE" localSheetId="1">#REF!</definedName>
    <definedName name="FX99RE">#REF!</definedName>
    <definedName name="G" localSheetId="2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7" hidden="1">{"Main Economic Indicators",#N/A,FALSE,"C"}</definedName>
    <definedName name="G" localSheetId="10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4">#REF!</definedName>
    <definedName name="g1std" localSheetId="5">#REF!</definedName>
    <definedName name="g1std" localSheetId="11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7">#REF!</definedName>
    <definedName name="g1std">#REF!</definedName>
    <definedName name="g2std" localSheetId="4">#REF!</definedName>
    <definedName name="g2std" localSheetId="5">#REF!</definedName>
    <definedName name="g2std" localSheetId="11">#REF!</definedName>
    <definedName name="g2std" localSheetId="8">#REF!</definedName>
    <definedName name="g2std" localSheetId="1">#REF!</definedName>
    <definedName name="g2std" localSheetId="3">#REF!</definedName>
    <definedName name="g2std" localSheetId="7">#REF!</definedName>
    <definedName name="g2std">#REF!</definedName>
    <definedName name="GAP" localSheetId="4">#REF!</definedName>
    <definedName name="GAP" localSheetId="5">#REF!</definedName>
    <definedName name="GAP" localSheetId="11">#REF!</definedName>
    <definedName name="GAP" localSheetId="8">#REF!</definedName>
    <definedName name="GAP" localSheetId="1">#REF!</definedName>
    <definedName name="GAP" localSheetId="3">#REF!</definedName>
    <definedName name="GAP" localSheetId="7">#REF!</definedName>
    <definedName name="GAP">#REF!</definedName>
    <definedName name="GAPFGFROM" localSheetId="4">#REF!</definedName>
    <definedName name="GAPFGFROM" localSheetId="5">#REF!</definedName>
    <definedName name="GAPFGFROM" localSheetId="11">#REF!</definedName>
    <definedName name="GAPFGFROM" localSheetId="8">#REF!</definedName>
    <definedName name="GAPFGFROM" localSheetId="0">#REF!</definedName>
    <definedName name="GAPFGFROM" localSheetId="1">#REF!</definedName>
    <definedName name="GAPFGFROM">#REF!</definedName>
    <definedName name="GAPFGTO" localSheetId="4">#REF!</definedName>
    <definedName name="GAPFGTO" localSheetId="5">#REF!</definedName>
    <definedName name="GAPFGTO" localSheetId="11">#REF!</definedName>
    <definedName name="GAPFGTO" localSheetId="8">#REF!</definedName>
    <definedName name="GAPFGTO" localSheetId="0">#REF!</definedName>
    <definedName name="GAPFGTO" localSheetId="1">#REF!</definedName>
    <definedName name="GAPFGTO">#REF!</definedName>
    <definedName name="GAPSTFROM" localSheetId="4">#REF!</definedName>
    <definedName name="GAPSTFROM" localSheetId="5">#REF!</definedName>
    <definedName name="GAPSTFROM" localSheetId="11">#REF!</definedName>
    <definedName name="GAPSTFROM" localSheetId="8">#REF!</definedName>
    <definedName name="GAPSTFROM" localSheetId="1">#REF!</definedName>
    <definedName name="GAPSTFROM">#REF!</definedName>
    <definedName name="GAPSTTO" localSheetId="4">#REF!</definedName>
    <definedName name="GAPSTTO" localSheetId="5">#REF!</definedName>
    <definedName name="GAPSTTO" localSheetId="11">#REF!</definedName>
    <definedName name="GAPSTTO" localSheetId="8">#REF!</definedName>
    <definedName name="GAPSTTO" localSheetId="1">#REF!</definedName>
    <definedName name="GAPSTTO">#REF!</definedName>
    <definedName name="GAPTEST" localSheetId="4">#REF!</definedName>
    <definedName name="GAPTEST" localSheetId="5">#REF!</definedName>
    <definedName name="GAPTEST" localSheetId="11">#REF!</definedName>
    <definedName name="GAPTEST" localSheetId="8">#REF!</definedName>
    <definedName name="GAPTEST" localSheetId="1">#REF!</definedName>
    <definedName name="GAPTEST">#REF!</definedName>
    <definedName name="GAPTESTFG" localSheetId="4">#REF!</definedName>
    <definedName name="GAPTESTFG" localSheetId="5">#REF!</definedName>
    <definedName name="GAPTESTFG" localSheetId="11">#REF!</definedName>
    <definedName name="GAPTESTFG" localSheetId="8">#REF!</definedName>
    <definedName name="GAPTESTFG" localSheetId="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4">#REF!</definedName>
    <definedName name="GATO" localSheetId="5">#REF!</definedName>
    <definedName name="GATO" localSheetId="11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7">#REF!</definedName>
    <definedName name="GATO">#REF!</definedName>
    <definedName name="Gave" localSheetId="4">#REF!</definedName>
    <definedName name="Gave" localSheetId="5">#REF!</definedName>
    <definedName name="Gave" localSheetId="11">#REF!</definedName>
    <definedName name="Gave" localSheetId="8">#REF!</definedName>
    <definedName name="Gave" localSheetId="1">#REF!</definedName>
    <definedName name="Gave" localSheetId="3">#REF!</definedName>
    <definedName name="Gave" localSheetId="7">#REF!</definedName>
    <definedName name="Gave">#REF!</definedName>
    <definedName name="GAZZETTE" localSheetId="4">#REF!</definedName>
    <definedName name="GAZZETTE" localSheetId="5">#REF!</definedName>
    <definedName name="GAZZETTE" localSheetId="11">#REF!</definedName>
    <definedName name="GAZZETTE" localSheetId="8">#REF!</definedName>
    <definedName name="GAZZETTE" localSheetId="1">#REF!</definedName>
    <definedName name="GAZZETTE" localSheetId="3">#REF!</definedName>
    <definedName name="GAZZETTE" localSheetId="7">#REF!</definedName>
    <definedName name="GAZZETTE">#REF!</definedName>
    <definedName name="GBP" localSheetId="4">#REF!</definedName>
    <definedName name="GBP" localSheetId="5">#REF!</definedName>
    <definedName name="GBP" localSheetId="11">#REF!</definedName>
    <definedName name="GBP" localSheetId="8">#REF!</definedName>
    <definedName name="GBP" localSheetId="0">#REF!</definedName>
    <definedName name="GBP" localSheetId="1">#REF!</definedName>
    <definedName name="GBP">#REF!</definedName>
    <definedName name="GCB" localSheetId="4">[56]Q4!#REF!</definedName>
    <definedName name="GCB" localSheetId="5">[56]Q4!#REF!</definedName>
    <definedName name="GCB" localSheetId="11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4">#REF!</definedName>
    <definedName name="GCEC" localSheetId="5">#REF!</definedName>
    <definedName name="GCEC" localSheetId="11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7">#REF!</definedName>
    <definedName name="GCEC">#REF!</definedName>
    <definedName name="GCED" localSheetId="4">#REF!</definedName>
    <definedName name="GCED" localSheetId="5">#REF!</definedName>
    <definedName name="GCED" localSheetId="11">#REF!</definedName>
    <definedName name="GCED" localSheetId="8">#REF!</definedName>
    <definedName name="GCED" localSheetId="1">#REF!</definedName>
    <definedName name="GCED" localSheetId="3">#REF!</definedName>
    <definedName name="GCED" localSheetId="7">#REF!</definedName>
    <definedName name="GCED">#REF!</definedName>
    <definedName name="GCEE" localSheetId="4">#REF!</definedName>
    <definedName name="GCEE" localSheetId="5">#REF!</definedName>
    <definedName name="GCEE" localSheetId="11">#REF!</definedName>
    <definedName name="GCEE" localSheetId="8">#REF!</definedName>
    <definedName name="GCEE" localSheetId="1">#REF!</definedName>
    <definedName name="GCEE" localSheetId="3">#REF!</definedName>
    <definedName name="GCEE" localSheetId="7">#REF!</definedName>
    <definedName name="GCEE">#REF!</definedName>
    <definedName name="GCEEP" localSheetId="4">#REF!</definedName>
    <definedName name="GCEEP" localSheetId="5">#REF!</definedName>
    <definedName name="GCEEP" localSheetId="11">#REF!</definedName>
    <definedName name="GCEEP" localSheetId="8">#REF!</definedName>
    <definedName name="GCEEP" localSheetId="1">#REF!</definedName>
    <definedName name="GCEEP">#REF!</definedName>
    <definedName name="GCEES" localSheetId="4">#REF!</definedName>
    <definedName name="GCEES" localSheetId="5">#REF!</definedName>
    <definedName name="GCEES" localSheetId="11">#REF!</definedName>
    <definedName name="GCEES" localSheetId="8">#REF!</definedName>
    <definedName name="GCEES" localSheetId="1">#REF!</definedName>
    <definedName name="GCEES">#REF!</definedName>
    <definedName name="GCEG" localSheetId="4">#REF!</definedName>
    <definedName name="GCEG" localSheetId="5">#REF!</definedName>
    <definedName name="GCEG" localSheetId="11">#REF!</definedName>
    <definedName name="GCEG" localSheetId="8">#REF!</definedName>
    <definedName name="GCEG" localSheetId="1">#REF!</definedName>
    <definedName name="GCEG">#REF!</definedName>
    <definedName name="GCEH" localSheetId="4">#REF!</definedName>
    <definedName name="GCEH" localSheetId="5">#REF!</definedName>
    <definedName name="GCEH" localSheetId="11">#REF!</definedName>
    <definedName name="GCEH" localSheetId="8">#REF!</definedName>
    <definedName name="GCEH" localSheetId="1">#REF!</definedName>
    <definedName name="GCEH">#REF!</definedName>
    <definedName name="GCEHP" localSheetId="4">#REF!</definedName>
    <definedName name="GCEHP" localSheetId="5">#REF!</definedName>
    <definedName name="GCEHP" localSheetId="11">#REF!</definedName>
    <definedName name="GCEHP" localSheetId="8">#REF!</definedName>
    <definedName name="GCEHP" localSheetId="1">#REF!</definedName>
    <definedName name="GCEHP">#REF!</definedName>
    <definedName name="GCEI_D" localSheetId="4">#REF!</definedName>
    <definedName name="GCEI_D" localSheetId="5">#REF!</definedName>
    <definedName name="GCEI_D" localSheetId="11">#REF!</definedName>
    <definedName name="GCEI_D" localSheetId="8">#REF!</definedName>
    <definedName name="GCEI_D" localSheetId="1">#REF!</definedName>
    <definedName name="GCEI_D">#REF!</definedName>
    <definedName name="GCEI_F" localSheetId="4">#REF!</definedName>
    <definedName name="GCEI_F" localSheetId="5">#REF!</definedName>
    <definedName name="GCEI_F" localSheetId="11">#REF!</definedName>
    <definedName name="GCEI_F" localSheetId="8">#REF!</definedName>
    <definedName name="GCEI_F" localSheetId="1">#REF!</definedName>
    <definedName name="GCEI_F">#REF!</definedName>
    <definedName name="GCENL" localSheetId="4">#REF!</definedName>
    <definedName name="GCENL" localSheetId="5">#REF!</definedName>
    <definedName name="GCENL" localSheetId="11">#REF!</definedName>
    <definedName name="GCENL" localSheetId="8">#REF!</definedName>
    <definedName name="GCENL" localSheetId="1">#REF!</definedName>
    <definedName name="GCENL">#REF!</definedName>
    <definedName name="GCEO" localSheetId="4">#REF!</definedName>
    <definedName name="GCEO" localSheetId="5">#REF!</definedName>
    <definedName name="GCEO" localSheetId="11">#REF!</definedName>
    <definedName name="GCEO" localSheetId="8">#REF!</definedName>
    <definedName name="GCEO" localSheetId="1">#REF!</definedName>
    <definedName name="GCEO">#REF!</definedName>
    <definedName name="GCESWH" localSheetId="4">#REF!</definedName>
    <definedName name="GCESWH" localSheetId="5">#REF!</definedName>
    <definedName name="GCESWH" localSheetId="11">#REF!</definedName>
    <definedName name="GCESWH" localSheetId="8">#REF!</definedName>
    <definedName name="GCESWH" localSheetId="1">#REF!</definedName>
    <definedName name="GCESWH">#REF!</definedName>
    <definedName name="GCEW" localSheetId="4">#REF!</definedName>
    <definedName name="GCEW" localSheetId="5">#REF!</definedName>
    <definedName name="GCEW" localSheetId="11">#REF!</definedName>
    <definedName name="GCEW" localSheetId="8">#REF!</definedName>
    <definedName name="GCEW" localSheetId="1">#REF!</definedName>
    <definedName name="GCEW">#REF!</definedName>
    <definedName name="GCG" localSheetId="4">#REF!</definedName>
    <definedName name="GCG" localSheetId="5">#REF!</definedName>
    <definedName name="GCG" localSheetId="11">#REF!</definedName>
    <definedName name="GCG" localSheetId="8">#REF!</definedName>
    <definedName name="GCG" localSheetId="1">#REF!</definedName>
    <definedName name="GCG">#REF!</definedName>
    <definedName name="GCGC" localSheetId="4">#REF!</definedName>
    <definedName name="GCGC" localSheetId="5">#REF!</definedName>
    <definedName name="GCGC" localSheetId="11">#REF!</definedName>
    <definedName name="GCGC" localSheetId="8">#REF!</definedName>
    <definedName name="GCGC" localSheetId="1">#REF!</definedName>
    <definedName name="GCGC">#REF!</definedName>
    <definedName name="GCND_NGDP" localSheetId="4">[56]Q4!#REF!</definedName>
    <definedName name="GCND_NGDP" localSheetId="5">[56]Q4!#REF!</definedName>
    <definedName name="GCND_NGDP" localSheetId="11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4">#REF!</definedName>
    <definedName name="GCRG" localSheetId="5">#REF!</definedName>
    <definedName name="GCRG" localSheetId="11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7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7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4">[112]NA!#REF!</definedName>
    <definedName name="GDPDEFL" localSheetId="5">[112]NA!#REF!</definedName>
    <definedName name="GDPDEFL" localSheetId="11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7">[112]NA!#REF!</definedName>
    <definedName name="GDPDEFL">[112]NA!#REF!</definedName>
    <definedName name="GDPOR" localSheetId="4">[112]NA!#REF!</definedName>
    <definedName name="GDPOR" localSheetId="5">[112]NA!#REF!</definedName>
    <definedName name="GDPOR" localSheetId="11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7">[112]NA!#REF!</definedName>
    <definedName name="GDPOR">[112]NA!#REF!</definedName>
    <definedName name="GDPOR_" localSheetId="4">[112]NA!#REF!</definedName>
    <definedName name="GDPOR_" localSheetId="5">[112]NA!#REF!</definedName>
    <definedName name="GDPOR_" localSheetId="11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7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7" hidden="1">{"Riqfin97",#N/A,FALSE,"Tran";"Riqfinpro",#N/A,FALSE,"Tran"}</definedName>
    <definedName name="gfdsgfsa" localSheetId="10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4">#REF!</definedName>
    <definedName name="GG" localSheetId="5">#REF!</definedName>
    <definedName name="GG" localSheetId="11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7">#REF!</definedName>
    <definedName name="GG">#REF!</definedName>
    <definedName name="GGB" localSheetId="4">[56]Q4!#REF!</definedName>
    <definedName name="GGB" localSheetId="5">[56]Q4!#REF!</definedName>
    <definedName name="GGB" localSheetId="11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7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7">[109]Q4!#REF!</definedName>
    <definedName name="GGBXI">[109]Q4!#REF!</definedName>
    <definedName name="GGEC" localSheetId="4">#REF!</definedName>
    <definedName name="GGEC" localSheetId="5">#REF!</definedName>
    <definedName name="GGEC" localSheetId="11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7">#REF!</definedName>
    <definedName name="GGEC">#REF!</definedName>
    <definedName name="GGENL" localSheetId="4">#REF!</definedName>
    <definedName name="GGENL" localSheetId="5">#REF!</definedName>
    <definedName name="GGENL" localSheetId="11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7">#REF!</definedName>
    <definedName name="GGENL">#REF!</definedName>
    <definedName name="ggfrfff" localSheetId="4" hidden="1">#REF!</definedName>
    <definedName name="ggfrfff" localSheetId="5" hidden="1">#REF!</definedName>
    <definedName name="ggfrfff" localSheetId="11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7" hidden="1">#REF!</definedName>
    <definedName name="ggfrfff" hidden="1">#REF!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7" hidden="1">{"Riqfin97",#N/A,FALSE,"Tran";"Riqfinpro",#N/A,FALSE,"Tran"}</definedName>
    <definedName name="ggg" localSheetId="10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4" hidden="1">#REF!</definedName>
    <definedName name="ggggggggggggggg" localSheetId="5" hidden="1">#REF!</definedName>
    <definedName name="ggggggggggggggg" localSheetId="11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7" hidden="1">#REF!</definedName>
    <definedName name="ggggggggggggggg" hidden="1">#REF!</definedName>
    <definedName name="GGperc" localSheetId="4">#REF!</definedName>
    <definedName name="GGperc" localSheetId="5">#REF!</definedName>
    <definedName name="GGperc" localSheetId="11">#REF!</definedName>
    <definedName name="GGperc" localSheetId="8">#REF!</definedName>
    <definedName name="GGperc" localSheetId="1">#REF!</definedName>
    <definedName name="GGperc" localSheetId="3">#REF!</definedName>
    <definedName name="GGperc" localSheetId="7">#REF!</definedName>
    <definedName name="GGperc">#REF!</definedName>
    <definedName name="GGRG" localSheetId="4">#REF!</definedName>
    <definedName name="GGRG" localSheetId="5">#REF!</definedName>
    <definedName name="GGRG" localSheetId="11">#REF!</definedName>
    <definedName name="GGRG" localSheetId="8">#REF!</definedName>
    <definedName name="GGRG" localSheetId="1">#REF!</definedName>
    <definedName name="GGRG" localSheetId="3">#REF!</definedName>
    <definedName name="GGRG" localSheetId="7">#REF!</definedName>
    <definedName name="GGRG">#REF!</definedName>
    <definedName name="GGSB" localSheetId="8">[109]Q4!#REF!</definedName>
    <definedName name="GGSB" localSheetId="3">[109]Q4!#REF!</definedName>
    <definedName name="GGSB" localSheetId="7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7">[109]Q4!#REF!</definedName>
    <definedName name="GGSBXS">[109]Q4!#REF!</definedName>
    <definedName name="ght" localSheetId="2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7" hidden="1">{"Tab1",#N/A,FALSE,"P";"Tab2",#N/A,FALSE,"P"}</definedName>
    <definedName name="ght" localSheetId="10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4">#REF!</definedName>
    <definedName name="GL_Z" localSheetId="5">#REF!</definedName>
    <definedName name="GL_Z" localSheetId="11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7">#REF!</definedName>
    <definedName name="GL_Z">#REF!</definedName>
    <definedName name="gni">[88]GNIpc!$A$1:$R$235</definedName>
    <definedName name="goafrica" localSheetId="5">[114]!goafrica</definedName>
    <definedName name="goafrica" localSheetId="0">#REF!</definedName>
    <definedName name="goafrica" localSheetId="1">#REF!</definedName>
    <definedName name="goafrica" localSheetId="10">[114]!goafrica</definedName>
    <definedName name="goafrica" localSheetId="13">[114]!goafrica</definedName>
    <definedName name="goafrica">[114]!goafrica</definedName>
    <definedName name="goasia" localSheetId="5">[114]!goasia</definedName>
    <definedName name="goasia" localSheetId="0">#REF!</definedName>
    <definedName name="goasia" localSheetId="1">#REF!</definedName>
    <definedName name="goasia" localSheetId="10">[114]!goasia</definedName>
    <definedName name="goasia" localSheetId="13">[114]!goasia</definedName>
    <definedName name="goasia">[114]!goasia</definedName>
    <definedName name="GOB" localSheetId="4">#REF!</definedName>
    <definedName name="GOB" localSheetId="5">#REF!</definedName>
    <definedName name="GOB" localSheetId="11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7">#REF!</definedName>
    <definedName name="GOB">#REF!</definedName>
    <definedName name="goeeup" localSheetId="5">[114]!goeeup</definedName>
    <definedName name="goeeup" localSheetId="0">#REF!</definedName>
    <definedName name="goeeup" localSheetId="1">#REF!</definedName>
    <definedName name="goeeup" localSheetId="10">[114]!goeeup</definedName>
    <definedName name="goeeup" localSheetId="13">[114]!goeeup</definedName>
    <definedName name="goeeup">[114]!goeeup</definedName>
    <definedName name="GOESC96" localSheetId="4">#REF!</definedName>
    <definedName name="GOESC96" localSheetId="5">#REF!</definedName>
    <definedName name="GOESC96" localSheetId="11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7">#REF!</definedName>
    <definedName name="GOESC96">#REF!</definedName>
    <definedName name="goeurope" localSheetId="5">[114]!goeurope</definedName>
    <definedName name="goeurope" localSheetId="0">#REF!</definedName>
    <definedName name="goeurope" localSheetId="1">#REF!</definedName>
    <definedName name="goeurope" localSheetId="10">[114]!goeurope</definedName>
    <definedName name="goeurope" localSheetId="13">[114]!goeurope</definedName>
    <definedName name="goeurope">[114]!goeurope</definedName>
    <definedName name="golamerica" localSheetId="5">[114]!golamerica</definedName>
    <definedName name="golamerica" localSheetId="0">#REF!</definedName>
    <definedName name="golamerica" localSheetId="1">#REF!</definedName>
    <definedName name="golamerica" localSheetId="10">[114]!golamerica</definedName>
    <definedName name="golamerica" localSheetId="13">[114]!golamerica</definedName>
    <definedName name="golamerica">[114]!golamerica</definedName>
    <definedName name="gomeast" localSheetId="5">[114]!gomeast</definedName>
    <definedName name="gomeast" localSheetId="0">#REF!</definedName>
    <definedName name="gomeast" localSheetId="1">#REF!</definedName>
    <definedName name="gomeast" localSheetId="10">[114]!gomeast</definedName>
    <definedName name="gomeast" localSheetId="13">[114]!gomeast</definedName>
    <definedName name="gomeast">[114]!gomeast</definedName>
    <definedName name="gooecd" localSheetId="5">[114]!gooecd</definedName>
    <definedName name="gooecd" localSheetId="0">#REF!</definedName>
    <definedName name="gooecd" localSheetId="1">#REF!</definedName>
    <definedName name="gooecd" localSheetId="10">[114]!gooecd</definedName>
    <definedName name="gooecd" localSheetId="13">[114]!gooecd</definedName>
    <definedName name="gooecd">[114]!gooecd</definedName>
    <definedName name="goopec" localSheetId="5">[114]!goopec</definedName>
    <definedName name="goopec" localSheetId="0">#REF!</definedName>
    <definedName name="goopec" localSheetId="1">#REF!</definedName>
    <definedName name="goopec" localSheetId="10">[114]!goopec</definedName>
    <definedName name="goopec" localSheetId="13">[114]!goopec</definedName>
    <definedName name="goopec">[114]!goopec</definedName>
    <definedName name="gosummary" localSheetId="5">[114]!gosummary</definedName>
    <definedName name="gosummary" localSheetId="0">#REF!</definedName>
    <definedName name="gosummary" localSheetId="1">#REF!</definedName>
    <definedName name="gosummary" localSheetId="10">[114]!gosummary</definedName>
    <definedName name="gosummary" localSheetId="13">[114]!gosummary</definedName>
    <definedName name="gosummary">[114]!gosummary</definedName>
    <definedName name="_xlnm.Recorder" localSheetId="4">#REF!</definedName>
    <definedName name="_xlnm.Recorder" localSheetId="5">#REF!</definedName>
    <definedName name="_xlnm.Recorder" localSheetId="11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7">#REF!</definedName>
    <definedName name="_xlnm.Recorder">#REF!</definedName>
    <definedName name="Grace_IDA">[98]NPV!$B$25</definedName>
    <definedName name="Grace_IDA1" localSheetId="4">#REF!</definedName>
    <definedName name="Grace_IDA1" localSheetId="5">#REF!</definedName>
    <definedName name="Grace_IDA1" localSheetId="11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7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7">[98]NPV!#REF!</definedName>
    <definedName name="Grace_NC">[98]NPV!#REF!</definedName>
    <definedName name="Grace1_IDA" localSheetId="4">#REF!</definedName>
    <definedName name="Grace1_IDA" localSheetId="5">#REF!</definedName>
    <definedName name="Grace1_IDA" localSheetId="11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7">#REF!</definedName>
    <definedName name="Grace1_IDA">#REF!</definedName>
    <definedName name="graf">#N/A</definedName>
    <definedName name="GRAF2">#N/A</definedName>
    <definedName name="GRAFDOM">#N/A</definedName>
    <definedName name="grafico" localSheetId="4">[5]!grafico</definedName>
    <definedName name="grafico" localSheetId="5">[5]!grafico</definedName>
    <definedName name="grafico" localSheetId="11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4">#REF!</definedName>
    <definedName name="GRÁFICO_N_10.2.4." localSheetId="5">#REF!</definedName>
    <definedName name="GRÁFICO_N_10.2.4." localSheetId="11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7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7" hidden="1">{"Riqfin97",#N/A,FALSE,"Tran";"Riqfinpro",#N/A,FALSE,"Tran"}</definedName>
    <definedName name="gre" localSheetId="10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7" hidden="1">'[96]Fax a enviar'!#REF!</definedName>
    <definedName name="grtrt" hidden="1">'[96]Fax a enviar'!#REF!</definedName>
    <definedName name="Gstd" localSheetId="4">#REF!</definedName>
    <definedName name="Gstd" localSheetId="5">#REF!</definedName>
    <definedName name="Gstd" localSheetId="11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7">#REF!</definedName>
    <definedName name="Gstd">#REF!</definedName>
    <definedName name="GT">'[61]GT%'!$C$5</definedName>
    <definedName name="gtryrtyr" localSheetId="4" hidden="1">#REF!</definedName>
    <definedName name="gtryrtyr" localSheetId="5" hidden="1">#REF!</definedName>
    <definedName name="gtryrtyr" localSheetId="11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7" hidden="1">#REF!</definedName>
    <definedName name="gtryrtyr" hidden="1">#REF!</definedName>
    <definedName name="GUEBVIO" localSheetId="4" hidden="1">#REF!</definedName>
    <definedName name="GUEBVIO" localSheetId="5" hidden="1">#REF!</definedName>
    <definedName name="GUEBVIO" localSheetId="11" hidden="1">#REF!</definedName>
    <definedName name="GUEBVIO" localSheetId="8" hidden="1">#REF!</definedName>
    <definedName name="GUEBVIO" localSheetId="1" hidden="1">#REF!</definedName>
    <definedName name="GUEBVIO" localSheetId="3" hidden="1">#REF!</definedName>
    <definedName name="GUEBVIO" localSheetId="7" hidden="1">#REF!</definedName>
    <definedName name="GUEBVIO" hidden="1">#REF!</definedName>
    <definedName name="GUIL" localSheetId="4">#REF!</definedName>
    <definedName name="GUIL" localSheetId="5">#REF!</definedName>
    <definedName name="GUIL" localSheetId="11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7">#REF!</definedName>
    <definedName name="GUIL">#REF!</definedName>
    <definedName name="GUIL1" localSheetId="4">#REF!</definedName>
    <definedName name="GUIL1" localSheetId="5">#REF!</definedName>
    <definedName name="GUIL1" localSheetId="11">#REF!</definedName>
    <definedName name="GUIL1" localSheetId="8">#REF!</definedName>
    <definedName name="GUIL1" localSheetId="0">#REF!</definedName>
    <definedName name="GUIL1" localSheetId="1">#REF!</definedName>
    <definedName name="GUIL1">#REF!</definedName>
    <definedName name="GYEAR2021" localSheetId="4">[89]Gold!$B$583:$J$583</definedName>
    <definedName name="GYEAR2021" localSheetId="5">[89]Gold!$B$583:$J$583</definedName>
    <definedName name="GYEAR2021" localSheetId="11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4">[89]Gold!$K$583:$U$583</definedName>
    <definedName name="GYEAR2022" localSheetId="5">[89]Gold!$K$583:$U$583</definedName>
    <definedName name="GYEAR2022" localSheetId="11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2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7" hidden="1">{"Tab1",#N/A,FALSE,"P";"Tab2",#N/A,FALSE,"P"}</definedName>
    <definedName name="gyu" localSheetId="10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4" hidden="1">#REF!</definedName>
    <definedName name="h" localSheetId="5" hidden="1">#REF!</definedName>
    <definedName name="h" localSheetId="11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7" hidden="1">#REF!</definedName>
    <definedName name="h" hidden="1">#REF!</definedName>
    <definedName name="hdhdfghdf" localSheetId="2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7" hidden="1">{"Minpmon",#N/A,FALSE,"Monthinput"}</definedName>
    <definedName name="hdhdfghdf" localSheetId="10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4">#REF!</definedName>
    <definedName name="HEADING" localSheetId="5">#REF!</definedName>
    <definedName name="HEADING" localSheetId="11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7">#REF!</definedName>
    <definedName name="HEADING">#REF!</definedName>
    <definedName name="Heading2" localSheetId="4">#REF!</definedName>
    <definedName name="Heading2" localSheetId="5">#REF!</definedName>
    <definedName name="Heading2" localSheetId="11">#REF!</definedName>
    <definedName name="Heading2" localSheetId="8">#REF!</definedName>
    <definedName name="Heading2" localSheetId="1">#REF!</definedName>
    <definedName name="Heading2" localSheetId="3">#REF!</definedName>
    <definedName name="Heading2" localSheetId="7">#REF!</definedName>
    <definedName name="Heading2">#REF!</definedName>
    <definedName name="Heading39">'[45]shared data'!$A$1:$G$5</definedName>
    <definedName name="hfhf" localSheetId="4">#REF!</definedName>
    <definedName name="hfhf" localSheetId="5">#REF!</definedName>
    <definedName name="hfhf" localSheetId="11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7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7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4" hidden="1">#REF!</definedName>
    <definedName name="HHHH" localSheetId="5" hidden="1">#REF!</definedName>
    <definedName name="HHHH" localSheetId="11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7" hidden="1">#REF!</definedName>
    <definedName name="HHHH" hidden="1">#REF!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7" hidden="1">{"Tab1",#N/A,FALSE,"P";"Tab2",#N/A,FALSE,"P"}</definedName>
    <definedName name="hhhhh" localSheetId="10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4">#REF!</definedName>
    <definedName name="High_external" localSheetId="5">#REF!</definedName>
    <definedName name="High_external" localSheetId="11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7">#REF!</definedName>
    <definedName name="High_external">#REF!</definedName>
    <definedName name="High_fiscal" localSheetId="4">#REF!</definedName>
    <definedName name="High_fiscal" localSheetId="5">#REF!</definedName>
    <definedName name="High_fiscal" localSheetId="11">#REF!</definedName>
    <definedName name="High_fiscal" localSheetId="8">#REF!</definedName>
    <definedName name="High_fiscal" localSheetId="1">#REF!</definedName>
    <definedName name="High_fiscal" localSheetId="3">#REF!</definedName>
    <definedName name="High_fiscal" localSheetId="7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11">#REF!</definedName>
    <definedName name="High_growth_extended" localSheetId="8">#REF!</definedName>
    <definedName name="High_growth_extended" localSheetId="1">#REF!</definedName>
    <definedName name="High_growth_extended" localSheetId="3">#REF!</definedName>
    <definedName name="High_growth_extended" localSheetId="7">#REF!</definedName>
    <definedName name="High_growth_extended">#REF!</definedName>
    <definedName name="High_growth_summary" localSheetId="4">#REF!</definedName>
    <definedName name="High_growth_summary" localSheetId="5">#REF!</definedName>
    <definedName name="High_growth_summary" localSheetId="11">#REF!</definedName>
    <definedName name="High_growth_summary" localSheetId="8">#REF!</definedName>
    <definedName name="High_growth_summary" localSheetId="1">#REF!</definedName>
    <definedName name="High_growth_summary">#REF!</definedName>
    <definedName name="High_monetary" localSheetId="4">#REF!</definedName>
    <definedName name="High_monetary" localSheetId="5">#REF!</definedName>
    <definedName name="High_monetary" localSheetId="11">#REF!</definedName>
    <definedName name="High_monetary" localSheetId="8">#REF!</definedName>
    <definedName name="High_monetary" localSheetId="1">#REF!</definedName>
    <definedName name="High_monetary">#REF!</definedName>
    <definedName name="High_real" localSheetId="4">#REF!</definedName>
    <definedName name="High_real" localSheetId="5">#REF!</definedName>
    <definedName name="High_real" localSheetId="11">#REF!</definedName>
    <definedName name="High_real" localSheetId="8">#REF!</definedName>
    <definedName name="High_real" localSheetId="1">#REF!</definedName>
    <definedName name="High_real">#REF!</definedName>
    <definedName name="High_summary" localSheetId="4">#REF!</definedName>
    <definedName name="High_summary" localSheetId="5">#REF!</definedName>
    <definedName name="High_summary" localSheetId="11">#REF!</definedName>
    <definedName name="High_summary" localSheetId="8">#REF!</definedName>
    <definedName name="High_summary" localSheetId="1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7" hidden="1">{"Tab1",#N/A,FALSE,"P";"Tab2",#N/A,FALSE,"P"}</definedName>
    <definedName name="hio" localSheetId="10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4">#REF!</definedName>
    <definedName name="HIPCDATA" localSheetId="5">#REF!</definedName>
    <definedName name="HIPCDATA" localSheetId="11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7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7" hidden="1">'[96]Fax a enviar'!#REF!</definedName>
    <definedName name="hjkhgkky" hidden="1">'[96]Fax a enviar'!#REF!</definedName>
    <definedName name="hkh" localSheetId="4" hidden="1">#REF!</definedName>
    <definedName name="hkh" localSheetId="5" hidden="1">#REF!</definedName>
    <definedName name="hkh" localSheetId="11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7" hidden="1">#REF!</definedName>
    <definedName name="hkh" hidden="1">#REF!</definedName>
    <definedName name="hkhkh" localSheetId="4" hidden="1">#REF!</definedName>
    <definedName name="hkhkh" localSheetId="5" hidden="1">#REF!</definedName>
    <definedName name="hkhkh" localSheetId="11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7" hidden="1">#REF!</definedName>
    <definedName name="hkhkh" hidden="1">#REF!</definedName>
    <definedName name="hola" localSheetId="4">#REF!</definedName>
    <definedName name="hola" localSheetId="5">#REF!</definedName>
    <definedName name="hola" localSheetId="11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7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7" hidden="1">'[33]Fax a enviar'!#REF!</definedName>
    <definedName name="holalalala" hidden="1">'[33]Fax a enviar'!#REF!</definedName>
    <definedName name="holallll" localSheetId="4">#REF!</definedName>
    <definedName name="holallll" localSheetId="5">#REF!</definedName>
    <definedName name="holallll" localSheetId="11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7">#REF!</definedName>
    <definedName name="holallll">#REF!</definedName>
    <definedName name="hora" localSheetId="4">[22]Programa!#REF!</definedName>
    <definedName name="hora" localSheetId="5">[22]Programa!#REF!</definedName>
    <definedName name="hora" localSheetId="11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7">[22]Programa!#REF!</definedName>
    <definedName name="hora">[22]Programa!#REF!</definedName>
    <definedName name="HOSP96" localSheetId="4">#REF!</definedName>
    <definedName name="HOSP96" localSheetId="5">#REF!</definedName>
    <definedName name="HOSP96" localSheetId="11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7">#REF!</definedName>
    <definedName name="HOSP96">#REF!</definedName>
    <definedName name="hpu" localSheetId="2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7" hidden="1">{"Tab1",#N/A,FALSE,"P";"Tab2",#N/A,FALSE,"P"}</definedName>
    <definedName name="hpu" localSheetId="10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7" hidden="1">{"'para SB'!$A$1318:$F$1381"}</definedName>
    <definedName name="HTML_Control" localSheetId="10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7" hidden="1">{"Tab1",#N/A,FALSE,"P";"Tab2",#N/A,FALSE,"P"}</definedName>
    <definedName name="hui" localSheetId="10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7" hidden="1">{"Tab1",#N/A,FALSE,"P";"Tab2",#N/A,FALSE,"P"}</definedName>
    <definedName name="huo" localSheetId="10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4" hidden="1">#REF!</definedName>
    <definedName name="hutyu7" localSheetId="5" hidden="1">#REF!</definedName>
    <definedName name="hutyu7" localSheetId="11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7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7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7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4">#REF!</definedName>
    <definedName name="i" localSheetId="5">#REF!</definedName>
    <definedName name="i" localSheetId="11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7">#REF!</definedName>
    <definedName name="i">#REF!</definedName>
    <definedName name="i2std" localSheetId="4">#REF!</definedName>
    <definedName name="i2std" localSheetId="5">#REF!</definedName>
    <definedName name="i2std" localSheetId="11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7">#REF!</definedName>
    <definedName name="i2std">#REF!</definedName>
    <definedName name="iave" localSheetId="4">#REF!</definedName>
    <definedName name="iave" localSheetId="5">#REF!</definedName>
    <definedName name="iave" localSheetId="11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7">#REF!</definedName>
    <definedName name="iave">#REF!</definedName>
    <definedName name="ibank1" localSheetId="4">#REF!</definedName>
    <definedName name="ibank1" localSheetId="5">#REF!</definedName>
    <definedName name="ibank1" localSheetId="11">#REF!</definedName>
    <definedName name="ibank1" localSheetId="8">#REF!</definedName>
    <definedName name="ibank1" localSheetId="1">#REF!</definedName>
    <definedName name="ibank1">#REF!</definedName>
    <definedName name="ibank2" localSheetId="4">#REF!</definedName>
    <definedName name="ibank2" localSheetId="5">#REF!</definedName>
    <definedName name="ibank2" localSheetId="11">#REF!</definedName>
    <definedName name="ibank2" localSheetId="8">#REF!</definedName>
    <definedName name="ibank2" localSheetId="1">#REF!</definedName>
    <definedName name="ibank2">#REF!</definedName>
    <definedName name="ibank3" localSheetId="4">#REF!</definedName>
    <definedName name="ibank3" localSheetId="5">#REF!</definedName>
    <definedName name="ibank3" localSheetId="11">#REF!</definedName>
    <definedName name="ibank3" localSheetId="8">#REF!</definedName>
    <definedName name="ibank3" localSheetId="1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4">#REF!</definedName>
    <definedName name="IDAr" localSheetId="5">#REF!</definedName>
    <definedName name="IDAr" localSheetId="11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7">#REF!</definedName>
    <definedName name="IDAr">#REF!</definedName>
    <definedName name="IDB" localSheetId="4">#REF!</definedName>
    <definedName name="IDB" localSheetId="5">#REF!</definedName>
    <definedName name="IDB" localSheetId="11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7">#REF!</definedName>
    <definedName name="IDB">#REF!</definedName>
    <definedName name="IESS" localSheetId="4">#REF!</definedName>
    <definedName name="IESS" localSheetId="5">#REF!</definedName>
    <definedName name="IESS" localSheetId="11">#REF!</definedName>
    <definedName name="IESS" localSheetId="8">#REF!</definedName>
    <definedName name="IESS" localSheetId="1">#REF!</definedName>
    <definedName name="IESS" localSheetId="3">#REF!</definedName>
    <definedName name="IESS" localSheetId="7">#REF!</definedName>
    <definedName name="IESS">#REF!</definedName>
    <definedName name="Ifad">[51]CIRRs!$C$65</definedName>
    <definedName name="IFSASSETS" localSheetId="4">#REF!</definedName>
    <definedName name="IFSASSETS" localSheetId="5">#REF!</definedName>
    <definedName name="IFSASSETS" localSheetId="11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7">#REF!</definedName>
    <definedName name="IFSASSETS">#REF!</definedName>
    <definedName name="IFSLIABS" localSheetId="4">#REF!</definedName>
    <definedName name="IFSLIABS" localSheetId="5">#REF!</definedName>
    <definedName name="IFSLIABS" localSheetId="11">#REF!</definedName>
    <definedName name="IFSLIABS" localSheetId="8">#REF!</definedName>
    <definedName name="IFSLIABS" localSheetId="1">#REF!</definedName>
    <definedName name="IFSLIABS" localSheetId="3">#REF!</definedName>
    <definedName name="IFSLIABS" localSheetId="7">#REF!</definedName>
    <definedName name="IFSLIABS">#REF!</definedName>
    <definedName name="ii" localSheetId="2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7" hidden="1">{"Tab1",#N/A,FALSE,"P";"Tab2",#N/A,FALSE,"P"}</definedName>
    <definedName name="ii" localSheetId="10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7" hidden="1">{"Riqfin97",#N/A,FALSE,"Tran";"Riqfinpro",#N/A,FALSE,"Tran"}</definedName>
    <definedName name="iii" localSheetId="10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4" hidden="1">#REF!</definedName>
    <definedName name="iiiiiiiiiii" localSheetId="5" hidden="1">#REF!</definedName>
    <definedName name="iiiiiiiiiii" localSheetId="11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7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7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7" hidden="1">'[90]Fax a enviar'!#REF!</definedName>
    <definedName name="iiiiiiiiiiiiiiiii" hidden="1">'[90]Fax a enviar'!#REF!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11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7" hidden="1">#REF!</definedName>
    <definedName name="iiiiiiiiiiiiiiiiiiiiiiiiii" hidden="1">#REF!</definedName>
    <definedName name="iiiooo" localSheetId="4">#REF!</definedName>
    <definedName name="iiiooo" localSheetId="5">#REF!</definedName>
    <definedName name="iiiooo" localSheetId="11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7">#REF!</definedName>
    <definedName name="iiiooo">#REF!</definedName>
    <definedName name="IKR" localSheetId="4">#REF!</definedName>
    <definedName name="IKR" localSheetId="5">#REF!</definedName>
    <definedName name="IKR" localSheetId="11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7">#REF!</definedName>
    <definedName name="IKR">#REF!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7" hidden="1">{"Riqfin97",#N/A,FALSE,"Tran";"Riqfinpro",#N/A,FALSE,"Tran"}</definedName>
    <definedName name="ilo" localSheetId="10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7" hidden="1">{"Riqfin97",#N/A,FALSE,"Tran";"Riqfinpro",#N/A,FALSE,"Tran"}</definedName>
    <definedName name="ilu" localSheetId="10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4">#REF!</definedName>
    <definedName name="IM" localSheetId="5">#REF!</definedName>
    <definedName name="IM" localSheetId="11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7">#REF!</definedName>
    <definedName name="IM">#REF!</definedName>
    <definedName name="ima" localSheetId="4">#REF!</definedName>
    <definedName name="ima" localSheetId="5">#REF!</definedName>
    <definedName name="ima" localSheetId="11">#REF!</definedName>
    <definedName name="ima" localSheetId="8">#REF!</definedName>
    <definedName name="ima" localSheetId="1">#REF!</definedName>
    <definedName name="ima" localSheetId="3">#REF!</definedName>
    <definedName name="ima" localSheetId="7">#REF!</definedName>
    <definedName name="ima">#REF!</definedName>
    <definedName name="imaor" localSheetId="4">#REF!</definedName>
    <definedName name="imaor" localSheetId="5">#REF!</definedName>
    <definedName name="imaor" localSheetId="11">#REF!</definedName>
    <definedName name="imaor" localSheetId="8">#REF!</definedName>
    <definedName name="imaor" localSheetId="1">#REF!</definedName>
    <definedName name="imaor" localSheetId="3">#REF!</definedName>
    <definedName name="imaor" localSheetId="7">#REF!</definedName>
    <definedName name="imaor">#REF!</definedName>
    <definedName name="IMF" localSheetId="4">#REF!</definedName>
    <definedName name="IMF" localSheetId="5">#REF!</definedName>
    <definedName name="IMF" localSheetId="11">#REF!</definedName>
    <definedName name="IMF" localSheetId="8">#REF!</definedName>
    <definedName name="IMF" localSheetId="0">#REF!</definedName>
    <definedName name="IMF" localSheetId="1">#REF!</definedName>
    <definedName name="IMF">#REF!</definedName>
    <definedName name="impacto" localSheetId="4">#REF!</definedName>
    <definedName name="impacto" localSheetId="5">#REF!</definedName>
    <definedName name="impacto" localSheetId="11">#REF!</definedName>
    <definedName name="impacto" localSheetId="8">#REF!</definedName>
    <definedName name="impacto" localSheetId="1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4">#REF!</definedName>
    <definedName name="impresionueva" localSheetId="5">#REF!</definedName>
    <definedName name="impresionueva" localSheetId="11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7">#REF!</definedName>
    <definedName name="impresionueva">#REF!</definedName>
    <definedName name="Imprimir_área_IM" localSheetId="4">#REF!</definedName>
    <definedName name="Imprimir_área_IM" localSheetId="5">#REF!</definedName>
    <definedName name="Imprimir_área_IM" localSheetId="11">#REF!</definedName>
    <definedName name="Imprimir_área_IM" localSheetId="8">#REF!</definedName>
    <definedName name="Imprimir_área_IM" localSheetId="1">#REF!</definedName>
    <definedName name="Imprimir_área_IM" localSheetId="3">#REF!</definedName>
    <definedName name="Imprimir_área_IM" localSheetId="7">#REF!</definedName>
    <definedName name="Imprimir_área_IM">#REF!</definedName>
    <definedName name="ind" localSheetId="4">#REF!</definedName>
    <definedName name="ind" localSheetId="5">#REF!</definedName>
    <definedName name="ind" localSheetId="11">#REF!</definedName>
    <definedName name="ind" localSheetId="8">#REF!</definedName>
    <definedName name="ind" localSheetId="1">#REF!</definedName>
    <definedName name="ind" localSheetId="3">#REF!</definedName>
    <definedName name="ind" localSheetId="7">#REF!</definedName>
    <definedName name="ind">#REF!</definedName>
    <definedName name="INDICE" localSheetId="4">[22]Programa!#REF!</definedName>
    <definedName name="INDICE" localSheetId="5">[22]Programa!#REF!</definedName>
    <definedName name="INDICE" localSheetId="11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7">[22]Programa!#REF!</definedName>
    <definedName name="INDICE">[22]Programa!#REF!</definedName>
    <definedName name="INDICEPRODUCCIO" localSheetId="4">#REF!</definedName>
    <definedName name="INDICEPRODUCCIO" localSheetId="5">#REF!</definedName>
    <definedName name="INDICEPRODUCCIO" localSheetId="11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7">#REF!</definedName>
    <definedName name="INDICEPRODUCCIO">#REF!</definedName>
    <definedName name="indigo">#N/A</definedName>
    <definedName name="INE" localSheetId="4">#REF!</definedName>
    <definedName name="INE" localSheetId="5">#REF!</definedName>
    <definedName name="INE" localSheetId="11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7">#REF!</definedName>
    <definedName name="INE">#REF!</definedName>
    <definedName name="INECEL" localSheetId="4">#REF!</definedName>
    <definedName name="INECEL" localSheetId="5">#REF!</definedName>
    <definedName name="INECEL" localSheetId="11">#REF!</definedName>
    <definedName name="INECEL" localSheetId="8">#REF!</definedName>
    <definedName name="INECEL" localSheetId="1">#REF!</definedName>
    <definedName name="INECEL" localSheetId="3">#REF!</definedName>
    <definedName name="INECEL" localSheetId="7">#REF!</definedName>
    <definedName name="INECEL">#REF!</definedName>
    <definedName name="INF">[84]SUPUESTOS!A$21</definedName>
    <definedName name="INFISC1" localSheetId="4">#REF!</definedName>
    <definedName name="INFISC1" localSheetId="5">#REF!</definedName>
    <definedName name="INFISC1" localSheetId="11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7">#REF!</definedName>
    <definedName name="INFISC1">#REF!</definedName>
    <definedName name="INFISC2" localSheetId="4">#REF!</definedName>
    <definedName name="INFISC2" localSheetId="5">#REF!</definedName>
    <definedName name="INFISC2" localSheetId="11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7">#REF!</definedName>
    <definedName name="INFISC2">#REF!</definedName>
    <definedName name="Inflation">[83]CPI!$A$210:$M$354</definedName>
    <definedName name="info" localSheetId="4">#REF!</definedName>
    <definedName name="info" localSheetId="5">#REF!</definedName>
    <definedName name="info" localSheetId="11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7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7">[58]BCP!#REF!</definedName>
    <definedName name="INFOGER">[58]BCP!#REF!</definedName>
    <definedName name="infonotes" localSheetId="4">#REF!</definedName>
    <definedName name="infonotes" localSheetId="5">#REF!</definedName>
    <definedName name="infonotes" localSheetId="11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7">#REF!</definedName>
    <definedName name="infonotes">#REF!</definedName>
    <definedName name="INGOES96" localSheetId="4">#REF!</definedName>
    <definedName name="INGOES96" localSheetId="5">#REF!</definedName>
    <definedName name="INGOES96" localSheetId="11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7">#REF!</definedName>
    <definedName name="INGOES96">#REF!</definedName>
    <definedName name="INGRESOS" localSheetId="4">#REF!</definedName>
    <definedName name="INGRESOS" localSheetId="5">#REF!</definedName>
    <definedName name="INGRESOS" localSheetId="11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7">#REF!</definedName>
    <definedName name="INGRESOS">#REF!</definedName>
    <definedName name="INIT" localSheetId="4">#REF!</definedName>
    <definedName name="INIT" localSheetId="5">#REF!</definedName>
    <definedName name="INIT" localSheetId="11">#REF!</definedName>
    <definedName name="INIT" localSheetId="8">#REF!</definedName>
    <definedName name="INIT" localSheetId="0">#REF!</definedName>
    <definedName name="INIT" localSheetId="1">#REF!</definedName>
    <definedName name="INIT">#REF!</definedName>
    <definedName name="INMN" localSheetId="4">#REF!</definedName>
    <definedName name="INMN" localSheetId="5">#REF!</definedName>
    <definedName name="INMN" localSheetId="11">#REF!</definedName>
    <definedName name="INMN" localSheetId="8">#REF!</definedName>
    <definedName name="INMN" localSheetId="1">#REF!</definedName>
    <definedName name="INMN">#REF!</definedName>
    <definedName name="INPROJ" localSheetId="4">#REF!</definedName>
    <definedName name="INPROJ" localSheetId="5">#REF!</definedName>
    <definedName name="INPROJ" localSheetId="11">#REF!</definedName>
    <definedName name="INPROJ" localSheetId="8">#REF!</definedName>
    <definedName name="INPROJ" localSheetId="1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4">#REF!</definedName>
    <definedName name="INPUTSB" localSheetId="5">#REF!</definedName>
    <definedName name="INPUTSB" localSheetId="11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7">#REF!</definedName>
    <definedName name="INPUTSB">#REF!</definedName>
    <definedName name="Inst_ReportHeader" localSheetId="4">#REF!</definedName>
    <definedName name="Inst_ReportHeader" localSheetId="5">#REF!</definedName>
    <definedName name="Inst_ReportHeader" localSheetId="11">#REF!</definedName>
    <definedName name="Inst_ReportHeader" localSheetId="8">#REF!</definedName>
    <definedName name="Inst_ReportHeader" localSheetId="1">#REF!</definedName>
    <definedName name="Inst_ReportHeader" localSheetId="3">#REF!</definedName>
    <definedName name="Inst_ReportHeader" localSheetId="7">#REF!</definedName>
    <definedName name="Inst_ReportHeader">#REF!</definedName>
    <definedName name="Inst_Response">[117]Master!$AK$5:$AK$10</definedName>
    <definedName name="InstitutionName" localSheetId="4">#REF!</definedName>
    <definedName name="InstitutionName" localSheetId="5">#REF!</definedName>
    <definedName name="InstitutionName" localSheetId="11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7">#REF!</definedName>
    <definedName name="InstitutionName">#REF!</definedName>
    <definedName name="int" localSheetId="4">#REF!</definedName>
    <definedName name="int" localSheetId="5">#REF!</definedName>
    <definedName name="int" localSheetId="11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7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4">#REF!</definedName>
    <definedName name="INTERES" localSheetId="5">#REF!</definedName>
    <definedName name="INTERES" localSheetId="11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7">#REF!</definedName>
    <definedName name="INTERES">#REF!</definedName>
    <definedName name="INTEREST" localSheetId="4">#REF!</definedName>
    <definedName name="INTEREST" localSheetId="5">#REF!</definedName>
    <definedName name="INTEREST" localSheetId="11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7">#REF!</definedName>
    <definedName name="INTEREST">#REF!</definedName>
    <definedName name="Interest_IDA">[98]NPV!$B$27</definedName>
    <definedName name="Interest_IDA1" localSheetId="4">#REF!</definedName>
    <definedName name="Interest_IDA1" localSheetId="5">#REF!</definedName>
    <definedName name="Interest_IDA1" localSheetId="11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7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7">[98]NPV!#REF!</definedName>
    <definedName name="Interest_NC">[98]NPV!#REF!</definedName>
    <definedName name="InterestRate" localSheetId="4">#REF!</definedName>
    <definedName name="InterestRate" localSheetId="5">#REF!</definedName>
    <definedName name="InterestRate" localSheetId="11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7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7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7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7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7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4">[22]Programa!#REF!</definedName>
    <definedName name="ipc98j" localSheetId="5">[22]Programa!#REF!</definedName>
    <definedName name="ipc98j" localSheetId="11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4">#REF!</definedName>
    <definedName name="ipc98s" localSheetId="5">#REF!</definedName>
    <definedName name="ipc98s" localSheetId="11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7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4">#REF!</definedName>
    <definedName name="IRLS" localSheetId="5">#REF!</definedName>
    <definedName name="IRLS" localSheetId="11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7">#REF!</definedName>
    <definedName name="IRLS">#REF!</definedName>
    <definedName name="IRLS1" localSheetId="4">#REF!</definedName>
    <definedName name="IRLS1" localSheetId="5">#REF!</definedName>
    <definedName name="IRLS1" localSheetId="11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7">#REF!</definedName>
    <definedName name="IRLS1">#REF!</definedName>
    <definedName name="IRP" localSheetId="4">#REF!</definedName>
    <definedName name="IRP" localSheetId="5">#REF!</definedName>
    <definedName name="IRP" localSheetId="11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7">#REF!</definedName>
    <definedName name="IRP">#REF!</definedName>
    <definedName name="ISD" localSheetId="4">#REF!</definedName>
    <definedName name="ISD" localSheetId="5">#REF!</definedName>
    <definedName name="ISD" localSheetId="11">#REF!</definedName>
    <definedName name="ISD" localSheetId="8">#REF!</definedName>
    <definedName name="ISD" localSheetId="1">#REF!</definedName>
    <definedName name="ISD">#REF!</definedName>
    <definedName name="IsDB">[51]CIRRs!$C$68</definedName>
    <definedName name="ishocked" localSheetId="4">#REF!</definedName>
    <definedName name="ishocked" localSheetId="5">#REF!</definedName>
    <definedName name="ishocked" localSheetId="11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7">#REF!</definedName>
    <definedName name="ishocked">#REF!</definedName>
    <definedName name="ishocked2" localSheetId="4">#REF!</definedName>
    <definedName name="ishocked2" localSheetId="5">#REF!</definedName>
    <definedName name="ishocked2" localSheetId="11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7">#REF!</definedName>
    <definedName name="ishocked2">#REF!</definedName>
    <definedName name="ISSS96" localSheetId="4">#REF!</definedName>
    <definedName name="ISSS96" localSheetId="5">#REF!</definedName>
    <definedName name="ISSS96" localSheetId="11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7">#REF!</definedName>
    <definedName name="ISSS96">#REF!</definedName>
    <definedName name="ISTA96" localSheetId="4">#REF!</definedName>
    <definedName name="ISTA96" localSheetId="5">#REF!</definedName>
    <definedName name="ISTA96" localSheetId="11">#REF!</definedName>
    <definedName name="ISTA96" localSheetId="8">#REF!</definedName>
    <definedName name="ISTA96" localSheetId="1">#REF!</definedName>
    <definedName name="ISTA96">#REF!</definedName>
    <definedName name="istd" localSheetId="4">#REF!</definedName>
    <definedName name="istd" localSheetId="5">#REF!</definedName>
    <definedName name="istd" localSheetId="11">#REF!</definedName>
    <definedName name="istd" localSheetId="8">#REF!</definedName>
    <definedName name="istd" localSheetId="1">#REF!</definedName>
    <definedName name="istd">#REF!</definedName>
    <definedName name="Italy_wt">'[66]OECD wgt'!$B$8</definedName>
    <definedName name="ITL" localSheetId="4">#REF!</definedName>
    <definedName name="ITL" localSheetId="5">#REF!</definedName>
    <definedName name="ITL" localSheetId="11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7">#REF!</definedName>
    <definedName name="ITL">#REF!</definedName>
    <definedName name="iuf.kugj">#N/A</definedName>
    <definedName name="iyiyiy" localSheetId="4" hidden="1">#REF!</definedName>
    <definedName name="iyiyiy" localSheetId="5" hidden="1">#REF!</definedName>
    <definedName name="iyiyiy" localSheetId="11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7" hidden="1">#REF!</definedName>
    <definedName name="iyiyiy" hidden="1">#REF!</definedName>
    <definedName name="JA" localSheetId="4">#REF!</definedName>
    <definedName name="JA" localSheetId="5">#REF!</definedName>
    <definedName name="JA" localSheetId="11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7">#REF!</definedName>
    <definedName name="JA">#REF!</definedName>
    <definedName name="jagu4" localSheetId="4">#REF!</definedName>
    <definedName name="jagu4" localSheetId="5">#REF!</definedName>
    <definedName name="jagu4" localSheetId="11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7">#REF!</definedName>
    <definedName name="jagu4">#REF!</definedName>
    <definedName name="JAPCRUDE87" localSheetId="4">#REF!</definedName>
    <definedName name="JAPCRUDE87" localSheetId="5">#REF!</definedName>
    <definedName name="JAPCRUDE87" localSheetId="11">#REF!</definedName>
    <definedName name="JAPCRUDE87" localSheetId="8">#REF!</definedName>
    <definedName name="JAPCRUDE87" localSheetId="0">#REF!</definedName>
    <definedName name="JAPCRUDE87" localSheetId="1">#REF!</definedName>
    <definedName name="JAPCRUDE87">#REF!</definedName>
    <definedName name="JAPCRUDE88" localSheetId="4">#REF!</definedName>
    <definedName name="JAPCRUDE88" localSheetId="5">#REF!</definedName>
    <definedName name="JAPCRUDE88" localSheetId="11">#REF!</definedName>
    <definedName name="JAPCRUDE88" localSheetId="8">#REF!</definedName>
    <definedName name="JAPCRUDE88" localSheetId="0">#REF!</definedName>
    <definedName name="JAPCRUDE88" localSheetId="1">#REF!</definedName>
    <definedName name="JAPCRUDE88">#REF!</definedName>
    <definedName name="JAPPROD87" localSheetId="4">#REF!</definedName>
    <definedName name="JAPPROD87" localSheetId="5">#REF!</definedName>
    <definedName name="JAPPROD87" localSheetId="11">#REF!</definedName>
    <definedName name="JAPPROD87" localSheetId="8">#REF!</definedName>
    <definedName name="JAPPROD87" localSheetId="0">#REF!</definedName>
    <definedName name="JAPPROD87" localSheetId="1">#REF!</definedName>
    <definedName name="JAPPROD87">#REF!</definedName>
    <definedName name="JAPPROD88" localSheetId="4">#REF!</definedName>
    <definedName name="JAPPROD88" localSheetId="5">#REF!</definedName>
    <definedName name="JAPPROD88" localSheetId="11">#REF!</definedName>
    <definedName name="JAPPROD88" localSheetId="8">#REF!</definedName>
    <definedName name="JAPPROD88" localSheetId="0">#REF!</definedName>
    <definedName name="JAPPROD88" localSheetId="1">#REF!</definedName>
    <definedName name="JAPPROD88">#REF!</definedName>
    <definedName name="JAPTOT87" localSheetId="4">#REF!</definedName>
    <definedName name="JAPTOT87" localSheetId="5">#REF!</definedName>
    <definedName name="JAPTOT87" localSheetId="11">#REF!</definedName>
    <definedName name="JAPTOT87" localSheetId="8">#REF!</definedName>
    <definedName name="JAPTOT87" localSheetId="0">#REF!</definedName>
    <definedName name="JAPTOT87" localSheetId="1">#REF!</definedName>
    <definedName name="JAPTOT87">#REF!</definedName>
    <definedName name="JAPTOT88" localSheetId="4">#REF!</definedName>
    <definedName name="JAPTOT88" localSheetId="5">#REF!</definedName>
    <definedName name="JAPTOT88" localSheetId="11">#REF!</definedName>
    <definedName name="JAPTOT88" localSheetId="8">#REF!</definedName>
    <definedName name="JAPTOT88" localSheetId="0">#REF!</definedName>
    <definedName name="JAPTOT88" localSheetId="1">#REF!</definedName>
    <definedName name="JAPTOT88">#REF!</definedName>
    <definedName name="JHAN1" localSheetId="4">#REF!</definedName>
    <definedName name="JHAN1" localSheetId="5">#REF!</definedName>
    <definedName name="JHAN1" localSheetId="11">#REF!</definedName>
    <definedName name="JHAN1" localSheetId="8">#REF!</definedName>
    <definedName name="JHAN1" localSheetId="1">#REF!</definedName>
    <definedName name="JHAN1">#REF!</definedName>
    <definedName name="JHAN2" localSheetId="4">#REF!</definedName>
    <definedName name="JHAN2" localSheetId="5">#REF!</definedName>
    <definedName name="JHAN2" localSheetId="11">#REF!</definedName>
    <definedName name="JHAN2" localSheetId="8">#REF!</definedName>
    <definedName name="JHAN2" localSheetId="1">#REF!</definedName>
    <definedName name="JHAN2">#REF!</definedName>
    <definedName name="JHAN3" localSheetId="4">#REF!</definedName>
    <definedName name="JHAN3" localSheetId="5">#REF!</definedName>
    <definedName name="JHAN3" localSheetId="11">#REF!</definedName>
    <definedName name="JHAN3" localSheetId="8">#REF!</definedName>
    <definedName name="JHAN3" localSheetId="1">#REF!</definedName>
    <definedName name="JHAN3">#REF!</definedName>
    <definedName name="JHAN4" localSheetId="4">#REF!</definedName>
    <definedName name="JHAN4" localSheetId="5">#REF!</definedName>
    <definedName name="JHAN4" localSheetId="11">#REF!</definedName>
    <definedName name="JHAN4" localSheetId="8">#REF!</definedName>
    <definedName name="JHAN4" localSheetId="1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4">#REF!</definedName>
    <definedName name="JJ" localSheetId="5">#REF!</definedName>
    <definedName name="JJ" localSheetId="11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7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7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7" hidden="1">{"Tab1",#N/A,FALSE,"P";"Tab2",#N/A,FALSE,"P"}</definedName>
    <definedName name="jjjj" localSheetId="10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4" hidden="1">#REF!</definedName>
    <definedName name="JJJJJJJJJJ" localSheetId="5" hidden="1">#REF!</definedName>
    <definedName name="JJJJJJJJJJ" localSheetId="11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7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7" hidden="1">{"Tab1",#N/A,FALSE,"P";"Tab2",#N/A,FALSE,"P"}</definedName>
    <definedName name="jjjjjjjjjjjjjjjjjj" localSheetId="10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7" hidden="1">{#N/A,#N/A,FALSE,"NFPS GDP"}</definedName>
    <definedName name="jkk" localSheetId="10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4">#REF!</definedName>
    <definedName name="JPY" localSheetId="5">#REF!</definedName>
    <definedName name="JPY" localSheetId="11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7">#REF!</definedName>
    <definedName name="JPY">#REF!</definedName>
    <definedName name="JR" localSheetId="4">#REF!</definedName>
    <definedName name="JR" localSheetId="5">#REF!</definedName>
    <definedName name="JR" localSheetId="11">#REF!</definedName>
    <definedName name="JR" localSheetId="8">#REF!</definedName>
    <definedName name="JR" localSheetId="1">#REF!</definedName>
    <definedName name="JR" localSheetId="3">#REF!</definedName>
    <definedName name="JR" localSheetId="7">#REF!</definedName>
    <definedName name="JR">#REF!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7" hidden="1">{"Riqfin97",#N/A,FALSE,"Tran";"Riqfinpro",#N/A,FALSE,"Tran"}</definedName>
    <definedName name="jui" localSheetId="10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4">#REF!</definedName>
    <definedName name="JUL._89" localSheetId="5">#REF!</definedName>
    <definedName name="JUL._89" localSheetId="11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7">#REF!</definedName>
    <definedName name="JUL._89">#REF!</definedName>
    <definedName name="JUN._89" localSheetId="4">#REF!</definedName>
    <definedName name="JUN._89" localSheetId="5">#REF!</definedName>
    <definedName name="JUN._89" localSheetId="11">#REF!</definedName>
    <definedName name="JUN._89" localSheetId="8">#REF!</definedName>
    <definedName name="JUN._89" localSheetId="1">#REF!</definedName>
    <definedName name="JUN._89" localSheetId="3">#REF!</definedName>
    <definedName name="JUN._89" localSheetId="7">#REF!</definedName>
    <definedName name="JUN._89">#REF!</definedName>
    <definedName name="JUNIO">'[103]Ranking Bancario'!$Z$4:$AD$54</definedName>
    <definedName name="JUROS" localSheetId="4">#REF!</definedName>
    <definedName name="JUROS" localSheetId="5">#REF!</definedName>
    <definedName name="JUROS" localSheetId="11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7">#REF!</definedName>
    <definedName name="JUROS">#REF!</definedName>
    <definedName name="jutjugyj" localSheetId="4" hidden="1">#REF!</definedName>
    <definedName name="jutjugyj" localSheetId="5" hidden="1">#REF!</definedName>
    <definedName name="jutjugyj" localSheetId="11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7" hidden="1">#REF!</definedName>
    <definedName name="jutjugyj" hidden="1">#REF!</definedName>
    <definedName name="juy" localSheetId="2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7" hidden="1">{"Tab1",#N/A,FALSE,"P";"Tab2",#N/A,FALSE,"P"}</definedName>
    <definedName name="juy" localSheetId="10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7" hidden="1">{"Main Economic Indicators",#N/A,FALSE,"C"}</definedName>
    <definedName name="k" localSheetId="10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4">#REF!</definedName>
    <definedName name="KD" localSheetId="5">#REF!</definedName>
    <definedName name="KD" localSheetId="11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7">#REF!</definedName>
    <definedName name="KD">#REF!</definedName>
    <definedName name="KD1A" localSheetId="4">#REF!</definedName>
    <definedName name="KD1A" localSheetId="5">#REF!</definedName>
    <definedName name="KD1A" localSheetId="11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7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7" hidden="1">'[90]Fax a enviar'!#REF!</definedName>
    <definedName name="khkh" hidden="1">'[90]Fax a enviar'!#REF!</definedName>
    <definedName name="KID">'[103]base de datos MODULO I'!$B$4:$E$49</definedName>
    <definedName name="kiiiiii" localSheetId="4" hidden="1">#REF!</definedName>
    <definedName name="kiiiiii" localSheetId="5" hidden="1">#REF!</definedName>
    <definedName name="kiiiiii" localSheetId="11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7" hidden="1">#REF!</definedName>
    <definedName name="kiiiiii" hidden="1">#REF!</definedName>
    <definedName name="kim" localSheetId="4">#REF!</definedName>
    <definedName name="kim" localSheetId="5">#REF!</definedName>
    <definedName name="kim" localSheetId="11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7">#REF!</definedName>
    <definedName name="kim">#REF!</definedName>
    <definedName name="kio" localSheetId="2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7" hidden="1">{"Tab1",#N/A,FALSE,"P";"Tab2",#N/A,FALSE,"P"}</definedName>
    <definedName name="kio" localSheetId="10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7" hidden="1">{"Riqfin97",#N/A,FALSE,"Tran";"Riqfinpro",#N/A,FALSE,"Tran"}</definedName>
    <definedName name="kiu" localSheetId="10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2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7" hidden="1">{"Tab1",#N/A,FALSE,"P";"Tab2",#N/A,FALSE,"P"}</definedName>
    <definedName name="kk" localSheetId="10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7" hidden="1">{"Tab1",#N/A,FALSE,"P";"Tab2",#N/A,FALSE,"P"}</definedName>
    <definedName name="kkk" localSheetId="10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7" hidden="1">{"Riqfin97",#N/A,FALSE,"Tran";"Riqfinpro",#N/A,FALSE,"Tran"}</definedName>
    <definedName name="kkkkkkkk" localSheetId="10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4">#REF!</definedName>
    <definedName name="KWD" localSheetId="5">#REF!</definedName>
    <definedName name="KWD" localSheetId="11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7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7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7">[109]DA!#REF!</definedName>
    <definedName name="L">[109]DA!#REF!</definedName>
    <definedName name="L_">#N/A</definedName>
    <definedName name="LastOpenedWorkSheet" localSheetId="4">#REF!</definedName>
    <definedName name="LastOpenedWorkSheet" localSheetId="5">#REF!</definedName>
    <definedName name="LastOpenedWorkSheet" localSheetId="11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7">#REF!</definedName>
    <definedName name="LastOpenedWorkSheet">#REF!</definedName>
    <definedName name="LastRefreshed" localSheetId="4">#REF!</definedName>
    <definedName name="LastRefreshed" localSheetId="5">#REF!</definedName>
    <definedName name="LastRefreshed" localSheetId="11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7">#REF!</definedName>
    <definedName name="LastRefreshed">#REF!</definedName>
    <definedName name="LD" localSheetId="4">#REF!</definedName>
    <definedName name="LD" localSheetId="5">#REF!</definedName>
    <definedName name="LD" localSheetId="11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7">#REF!</definedName>
    <definedName name="LD">#REF!</definedName>
    <definedName name="LD1A" localSheetId="4">#REF!</definedName>
    <definedName name="LD1A" localSheetId="5">#REF!</definedName>
    <definedName name="LD1A" localSheetId="11">#REF!</definedName>
    <definedName name="LD1A" localSheetId="8">#REF!</definedName>
    <definedName name="LD1A" localSheetId="0">#REF!</definedName>
    <definedName name="LD1A" localSheetId="1">#REF!</definedName>
    <definedName name="LD1A">#REF!</definedName>
    <definedName name="LE" localSheetId="4">#REF!</definedName>
    <definedName name="LE" localSheetId="5">#REF!</definedName>
    <definedName name="LE" localSheetId="11">#REF!</definedName>
    <definedName name="LE" localSheetId="8">#REF!</definedName>
    <definedName name="LE" localSheetId="0">#REF!</definedName>
    <definedName name="LE" localSheetId="1">#REF!</definedName>
    <definedName name="LE">#REF!</definedName>
    <definedName name="LE1A" localSheetId="4">#REF!</definedName>
    <definedName name="LE1A" localSheetId="5">#REF!</definedName>
    <definedName name="LE1A" localSheetId="11">#REF!</definedName>
    <definedName name="LE1A" localSheetId="8">#REF!</definedName>
    <definedName name="LE1A" localSheetId="0">#REF!</definedName>
    <definedName name="LE1A" localSheetId="1">#REF!</definedName>
    <definedName name="LE1A">#REF!</definedName>
    <definedName name="LEAP" localSheetId="4">#REF!</definedName>
    <definedName name="LEAP" localSheetId="5">#REF!</definedName>
    <definedName name="LEAP" localSheetId="11">#REF!</definedName>
    <definedName name="LEAP" localSheetId="8">#REF!</definedName>
    <definedName name="LEAP" localSheetId="0">#REF!</definedName>
    <definedName name="LEAP" localSheetId="1">#REF!</definedName>
    <definedName name="LEAP">#REF!</definedName>
    <definedName name="LEGC" localSheetId="4">#REF!</definedName>
    <definedName name="LEGC" localSheetId="5">#REF!</definedName>
    <definedName name="LEGC" localSheetId="11">#REF!</definedName>
    <definedName name="LEGC" localSheetId="8">#REF!</definedName>
    <definedName name="LEGC" localSheetId="1">#REF!</definedName>
    <definedName name="LEGC">#REF!</definedName>
    <definedName name="LG" localSheetId="4">#REF!</definedName>
    <definedName name="LG" localSheetId="5">#REF!</definedName>
    <definedName name="LG" localSheetId="11">#REF!</definedName>
    <definedName name="LG" localSheetId="8">#REF!</definedName>
    <definedName name="LG" localSheetId="1">#REF!</definedName>
    <definedName name="LG">#REF!</definedName>
    <definedName name="LGperc" localSheetId="4">#REF!</definedName>
    <definedName name="LGperc" localSheetId="5">#REF!</definedName>
    <definedName name="LGperc" localSheetId="11">#REF!</definedName>
    <definedName name="LGperc" localSheetId="8">#REF!</definedName>
    <definedName name="LGperc" localSheetId="1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4">#REF!</definedName>
    <definedName name="LIBRAE" localSheetId="5">#REF!</definedName>
    <definedName name="LIBRAE" localSheetId="11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7">#REF!</definedName>
    <definedName name="LIBRAE">#REF!</definedName>
    <definedName name="LINES" localSheetId="4">#REF!</definedName>
    <definedName name="LINES" localSheetId="5">#REF!</definedName>
    <definedName name="LINES" localSheetId="11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7">#REF!</definedName>
    <definedName name="LINES">#REF!</definedName>
    <definedName name="liqc" localSheetId="4">[22]Programa!#REF!</definedName>
    <definedName name="liqc" localSheetId="5">[22]Programa!#REF!</definedName>
    <definedName name="liqc" localSheetId="11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7">[22]Programa!#REF!</definedName>
    <definedName name="liqc">[22]Programa!#REF!</definedName>
    <definedName name="liqd" localSheetId="4">[22]Programa!#REF!</definedName>
    <definedName name="liqd" localSheetId="5">[22]Programa!#REF!</definedName>
    <definedName name="liqd" localSheetId="11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7">[22]Programa!#REF!</definedName>
    <definedName name="liqd">[22]Programa!#REF!</definedName>
    <definedName name="Liquidez">'[49]Ranking Bancario'!$BV$5:$BZ$54</definedName>
    <definedName name="LIT" localSheetId="4">#REF!</definedName>
    <definedName name="LIT" localSheetId="5">#REF!</definedName>
    <definedName name="LIT" localSheetId="11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7">#REF!</definedName>
    <definedName name="LIT">#REF!</definedName>
    <definedName name="lita">#N/A</definedName>
    <definedName name="LITEURO" localSheetId="4">#REF!</definedName>
    <definedName name="LITEURO" localSheetId="5">#REF!</definedName>
    <definedName name="LITEURO" localSheetId="11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7">#REF!</definedName>
    <definedName name="LITEURO">#REF!</definedName>
    <definedName name="ll" localSheetId="2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7" hidden="1">{"Tab1",#N/A,FALSE,"P";"Tab2",#N/A,FALSE,"P"}</definedName>
    <definedName name="ll" localSheetId="10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4">[56]Q3!#REF!</definedName>
    <definedName name="LLF" localSheetId="5">[56]Q3!#REF!</definedName>
    <definedName name="LLF" localSheetId="11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7" hidden="1">{"Riqfin97",#N/A,FALSE,"Tran";"Riqfinpro",#N/A,FALSE,"Tran"}</definedName>
    <definedName name="lll" localSheetId="10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7" hidden="1">{"Tab1",#N/A,FALSE,"P";"Tab2",#N/A,FALSE,"P"}</definedName>
    <definedName name="lllll" localSheetId="10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7" hidden="1">{"Minpmon",#N/A,FALSE,"Monthinput"}</definedName>
    <definedName name="llllll" localSheetId="10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7" hidden="1">{"Minpmon",#N/A,FALSE,"Monthinput"}</definedName>
    <definedName name="lllllllllllllllll" localSheetId="10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4" hidden="1">#REF!</definedName>
    <definedName name="lloo" localSheetId="5" hidden="1">#REF!</definedName>
    <definedName name="lloo" localSheetId="11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7" hidden="1">#REF!</definedName>
    <definedName name="lloo" hidden="1">#REF!</definedName>
    <definedName name="lodnjkhdnbdv" localSheetId="4">#REF!</definedName>
    <definedName name="lodnjkhdnbdv" localSheetId="5">#REF!</definedName>
    <definedName name="lodnjkhdnbdv" localSheetId="11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7">#REF!</definedName>
    <definedName name="lodnjkhdnbdv">#REF!</definedName>
    <definedName name="lolololo" localSheetId="4">#REF!</definedName>
    <definedName name="lolololo" localSheetId="5">#REF!</definedName>
    <definedName name="lolololo" localSheetId="11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7">#REF!</definedName>
    <definedName name="lolololo">#REF!</definedName>
    <definedName name="LONAB96" localSheetId="4">#REF!</definedName>
    <definedName name="LONAB96" localSheetId="5">#REF!</definedName>
    <definedName name="LONAB96" localSheetId="11">#REF!</definedName>
    <definedName name="LONAB96" localSheetId="8">#REF!</definedName>
    <definedName name="LONAB96" localSheetId="1">#REF!</definedName>
    <definedName name="LONAB96">#REF!</definedName>
    <definedName name="LOOKUPMTH" localSheetId="4">#REF!</definedName>
    <definedName name="LOOKUPMTH" localSheetId="5">#REF!</definedName>
    <definedName name="LOOKUPMTH" localSheetId="11">#REF!</definedName>
    <definedName name="LOOKUPMTH" localSheetId="8">#REF!</definedName>
    <definedName name="LOOKUPMTH" localSheetId="1">#REF!</definedName>
    <definedName name="LOOKUPMTH">#REF!</definedName>
    <definedName name="Low_external" localSheetId="4">#REF!</definedName>
    <definedName name="Low_external" localSheetId="5">#REF!</definedName>
    <definedName name="Low_external" localSheetId="11">#REF!</definedName>
    <definedName name="Low_external" localSheetId="8">#REF!</definedName>
    <definedName name="Low_external" localSheetId="1">#REF!</definedName>
    <definedName name="Low_external">#REF!</definedName>
    <definedName name="Low_fiscal" localSheetId="4">#REF!</definedName>
    <definedName name="Low_fiscal" localSheetId="5">#REF!</definedName>
    <definedName name="Low_fiscal" localSheetId="11">#REF!</definedName>
    <definedName name="Low_fiscal" localSheetId="8">#REF!</definedName>
    <definedName name="Low_fiscal" localSheetId="1">#REF!</definedName>
    <definedName name="Low_fiscal">#REF!</definedName>
    <definedName name="Low_growth_extended" localSheetId="4">#REF!</definedName>
    <definedName name="Low_growth_extended" localSheetId="5">#REF!</definedName>
    <definedName name="Low_growth_extended" localSheetId="11">#REF!</definedName>
    <definedName name="Low_growth_extended" localSheetId="8">#REF!</definedName>
    <definedName name="Low_growth_extended" localSheetId="1">#REF!</definedName>
    <definedName name="Low_growth_extended">#REF!</definedName>
    <definedName name="Low_growth_summary" localSheetId="4">#REF!</definedName>
    <definedName name="Low_growth_summary" localSheetId="5">#REF!</definedName>
    <definedName name="Low_growth_summary" localSheetId="11">#REF!</definedName>
    <definedName name="Low_growth_summary" localSheetId="8">#REF!</definedName>
    <definedName name="Low_growth_summary" localSheetId="1">#REF!</definedName>
    <definedName name="Low_growth_summary">#REF!</definedName>
    <definedName name="Low_monetary" localSheetId="4">#REF!</definedName>
    <definedName name="Low_monetary" localSheetId="5">#REF!</definedName>
    <definedName name="Low_monetary" localSheetId="11">#REF!</definedName>
    <definedName name="Low_monetary" localSheetId="8">#REF!</definedName>
    <definedName name="Low_monetary" localSheetId="1">#REF!</definedName>
    <definedName name="Low_monetary">#REF!</definedName>
    <definedName name="Low_real" localSheetId="4">#REF!</definedName>
    <definedName name="Low_real" localSheetId="5">#REF!</definedName>
    <definedName name="Low_real" localSheetId="11">#REF!</definedName>
    <definedName name="Low_real" localSheetId="8">#REF!</definedName>
    <definedName name="Low_real" localSheetId="1">#REF!</definedName>
    <definedName name="Low_real">#REF!</definedName>
    <definedName name="Low_summary" localSheetId="4">#REF!</definedName>
    <definedName name="Low_summary" localSheetId="5">#REF!</definedName>
    <definedName name="Low_summary" localSheetId="11">#REF!</definedName>
    <definedName name="Low_summary" localSheetId="8">#REF!</definedName>
    <definedName name="Low_summary" localSheetId="1">#REF!</definedName>
    <definedName name="Low_summary">#REF!</definedName>
    <definedName name="Lowest_Inter_Bank_Rate">'[67]Inter-Bank'!$M$5</definedName>
    <definedName name="LP" localSheetId="4">#REF!</definedName>
    <definedName name="LP" localSheetId="5">#REF!</definedName>
    <definedName name="LP" localSheetId="11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7">#REF!</definedName>
    <definedName name="LP">#REF!</definedName>
    <definedName name="LP1A" localSheetId="4">#REF!</definedName>
    <definedName name="LP1A" localSheetId="5">#REF!</definedName>
    <definedName name="LP1A" localSheetId="11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7">#REF!</definedName>
    <definedName name="LP1A">#REF!</definedName>
    <definedName name="LPEperc" localSheetId="4">#REF!</definedName>
    <definedName name="LPEperc" localSheetId="5">#REF!</definedName>
    <definedName name="LPEperc" localSheetId="11">#REF!</definedName>
    <definedName name="LPEperc" localSheetId="8">#REF!</definedName>
    <definedName name="LPEperc" localSheetId="1">#REF!</definedName>
    <definedName name="LPEperc" localSheetId="3">#REF!</definedName>
    <definedName name="LPEperc" localSheetId="7">#REF!</definedName>
    <definedName name="LPEperc">#REF!</definedName>
    <definedName name="LPperc" localSheetId="4">#REF!</definedName>
    <definedName name="LPperc" localSheetId="5">#REF!</definedName>
    <definedName name="LPperc" localSheetId="11">#REF!</definedName>
    <definedName name="LPperc" localSheetId="8">#REF!</definedName>
    <definedName name="LPperc" localSheetId="1">#REF!</definedName>
    <definedName name="LPperc">#REF!</definedName>
    <definedName name="LT" localSheetId="4">#REF!</definedName>
    <definedName name="LT" localSheetId="5">#REF!</definedName>
    <definedName name="LT" localSheetId="11">#REF!</definedName>
    <definedName name="LT" localSheetId="8">#REF!</definedName>
    <definedName name="LT" localSheetId="1">#REF!</definedName>
    <definedName name="LT">#REF!</definedName>
    <definedName name="LTcirr" localSheetId="4">#REF!</definedName>
    <definedName name="LTcirr" localSheetId="5">#REF!</definedName>
    <definedName name="LTcirr" localSheetId="11">#REF!</definedName>
    <definedName name="LTcirr" localSheetId="8">#REF!</definedName>
    <definedName name="LTcirr" localSheetId="1">#REF!</definedName>
    <definedName name="LTcirr">#REF!</definedName>
    <definedName name="LTr" localSheetId="4">#REF!</definedName>
    <definedName name="LTr" localSheetId="5">#REF!</definedName>
    <definedName name="LTr" localSheetId="11">#REF!</definedName>
    <definedName name="LTr" localSheetId="8">#REF!</definedName>
    <definedName name="LTr" localSheetId="1">#REF!</definedName>
    <definedName name="LTr">#REF!</definedName>
    <definedName name="LUR">#N/A</definedName>
    <definedName name="LUXF" localSheetId="4">#REF!</definedName>
    <definedName name="LUXF" localSheetId="5">#REF!</definedName>
    <definedName name="LUXF" localSheetId="11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7">#REF!</definedName>
    <definedName name="LUXF">#REF!</definedName>
    <definedName name="LUXF1" localSheetId="4">#REF!</definedName>
    <definedName name="LUXF1" localSheetId="5">#REF!</definedName>
    <definedName name="LUXF1" localSheetId="11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7">#REF!</definedName>
    <definedName name="LUXF1">#REF!</definedName>
    <definedName name="Lyon">[64]Sheet3!$O$1</definedName>
    <definedName name="m">#N/A</definedName>
    <definedName name="MACRO" localSheetId="4">#REF!</definedName>
    <definedName name="MACRO" localSheetId="5">#REF!</definedName>
    <definedName name="MACRO" localSheetId="11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7">#REF!</definedName>
    <definedName name="MACRO">#REF!</definedName>
    <definedName name="MACRO_ASSUMP_2006" localSheetId="4">#REF!</definedName>
    <definedName name="MACRO_ASSUMP_2006" localSheetId="5">#REF!</definedName>
    <definedName name="MACRO_ASSUMP_2006" localSheetId="11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7">#REF!</definedName>
    <definedName name="MACRO_ASSUMP_2006">#REF!</definedName>
    <definedName name="Macro2" localSheetId="4">#REF!</definedName>
    <definedName name="Macro2" localSheetId="5">#REF!</definedName>
    <definedName name="Macro2" localSheetId="11">#REF!</definedName>
    <definedName name="Macro2" localSheetId="8">#REF!</definedName>
    <definedName name="Macro2" localSheetId="1">#REF!</definedName>
    <definedName name="Macro2" localSheetId="3">#REF!</definedName>
    <definedName name="Macro2" localSheetId="7">#REF!</definedName>
    <definedName name="Macro2">#REF!</definedName>
    <definedName name="Macro3" localSheetId="4">#REF!</definedName>
    <definedName name="Macro3" localSheetId="5">#REF!</definedName>
    <definedName name="Macro3" localSheetId="11">#REF!</definedName>
    <definedName name="Macro3" localSheetId="8">#REF!</definedName>
    <definedName name="Macro3" localSheetId="1">#REF!</definedName>
    <definedName name="Macro3">#REF!</definedName>
    <definedName name="Macro5" localSheetId="4">#REF!</definedName>
    <definedName name="Macro5" localSheetId="5">#REF!</definedName>
    <definedName name="Macro5" localSheetId="11">#REF!</definedName>
    <definedName name="Macro5" localSheetId="8">#REF!</definedName>
    <definedName name="Macro5" localSheetId="1">#REF!</definedName>
    <definedName name="Macro5">#REF!</definedName>
    <definedName name="Macro6" localSheetId="4">#REF!</definedName>
    <definedName name="Macro6" localSheetId="5">#REF!</definedName>
    <definedName name="Macro6" localSheetId="11">#REF!</definedName>
    <definedName name="Macro6" localSheetId="8">#REF!</definedName>
    <definedName name="Macro6" localSheetId="1">#REF!</definedName>
    <definedName name="Macro6">#REF!</definedName>
    <definedName name="MACROINPUT" localSheetId="4">#REF!</definedName>
    <definedName name="MACROINPUT" localSheetId="5">#REF!</definedName>
    <definedName name="MACROINPUT" localSheetId="11">#REF!</definedName>
    <definedName name="MACROINPUT" localSheetId="8">#REF!</definedName>
    <definedName name="MACROINPUT" localSheetId="1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4">#REF!</definedName>
    <definedName name="MALAX" localSheetId="5">#REF!</definedName>
    <definedName name="MALAX" localSheetId="11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7">#REF!</definedName>
    <definedName name="MALAX">#REF!</definedName>
    <definedName name="MALAX1" localSheetId="4">#REF!</definedName>
    <definedName name="MALAX1" localSheetId="5">#REF!</definedName>
    <definedName name="MALAX1" localSheetId="11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7">#REF!</definedName>
    <definedName name="MALAX1">#REF!</definedName>
    <definedName name="Malaysia" localSheetId="4">#REF!</definedName>
    <definedName name="Malaysia" localSheetId="5">#REF!</definedName>
    <definedName name="Malaysia" localSheetId="11">#REF!</definedName>
    <definedName name="Malaysia" localSheetId="8">#REF!</definedName>
    <definedName name="Malaysia" localSheetId="1">#REF!</definedName>
    <definedName name="Malaysia" localSheetId="3">#REF!</definedName>
    <definedName name="Malaysia" localSheetId="7">#REF!</definedName>
    <definedName name="Malaysia">#REF!</definedName>
    <definedName name="MANUAL" localSheetId="4">#REF!</definedName>
    <definedName name="MANUAL" localSheetId="5">#REF!</definedName>
    <definedName name="MANUAL" localSheetId="11">#REF!</definedName>
    <definedName name="MANUAL" localSheetId="8">#REF!</definedName>
    <definedName name="MANUAL" localSheetId="1">#REF!</definedName>
    <definedName name="MANUAL">#REF!</definedName>
    <definedName name="mapa1" localSheetId="4">#REF!</definedName>
    <definedName name="mapa1" localSheetId="5">#REF!</definedName>
    <definedName name="mapa1" localSheetId="11">#REF!</definedName>
    <definedName name="mapa1" localSheetId="8">#REF!</definedName>
    <definedName name="mapa1" localSheetId="1">#REF!</definedName>
    <definedName name="mapa1">#REF!</definedName>
    <definedName name="mapa2" localSheetId="4">#REF!</definedName>
    <definedName name="mapa2" localSheetId="5">#REF!</definedName>
    <definedName name="mapa2" localSheetId="11">#REF!</definedName>
    <definedName name="mapa2" localSheetId="8">#REF!</definedName>
    <definedName name="mapa2" localSheetId="1">#REF!</definedName>
    <definedName name="mapa2">#REF!</definedName>
    <definedName name="mar" localSheetId="4">[22]Programa!#REF!</definedName>
    <definedName name="mar" localSheetId="5">[22]Programa!#REF!</definedName>
    <definedName name="mar" localSheetId="11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4">#REF!</definedName>
    <definedName name="MAR._89" localSheetId="5">#REF!</definedName>
    <definedName name="MAR._89" localSheetId="11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7">#REF!</definedName>
    <definedName name="MAR._89">#REF!</definedName>
    <definedName name="Maturity_IDA">[98]NPV!$B$26</definedName>
    <definedName name="Maturity_IDA1" localSheetId="4">#REF!</definedName>
    <definedName name="Maturity_IDA1" localSheetId="5">#REF!</definedName>
    <definedName name="Maturity_IDA1" localSheetId="11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7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7">[98]NPV!#REF!</definedName>
    <definedName name="Maturity_NC">[98]NPV!#REF!</definedName>
    <definedName name="may" localSheetId="4">[22]Programa!#REF!</definedName>
    <definedName name="may" localSheetId="5">[22]Programa!#REF!</definedName>
    <definedName name="may" localSheetId="11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7">[22]Programa!#REF!</definedName>
    <definedName name="may">[22]Programa!#REF!</definedName>
    <definedName name="MAY._89" localSheetId="4">#REF!</definedName>
    <definedName name="MAY._89" localSheetId="5">#REF!</definedName>
    <definedName name="MAY._89" localSheetId="11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7">#REF!</definedName>
    <definedName name="MAY._89">#REF!</definedName>
    <definedName name="MCPI" localSheetId="4">#REF!</definedName>
    <definedName name="MCPI" localSheetId="5">#REF!</definedName>
    <definedName name="MCPI" localSheetId="11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7">#REF!</definedName>
    <definedName name="MCPI">#REF!</definedName>
    <definedName name="MCV">#N/A</definedName>
    <definedName name="MCV_B">#N/A</definedName>
    <definedName name="MCV_B1" localSheetId="4">#REF!</definedName>
    <definedName name="MCV_B1" localSheetId="5">#REF!</definedName>
    <definedName name="MCV_B1" localSheetId="11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7">#REF!</definedName>
    <definedName name="MCV_B1">#REF!</definedName>
    <definedName name="mcv_b2">[1]Q6!$E$141:$AH$141</definedName>
    <definedName name="MCV_D">#N/A</definedName>
    <definedName name="MCV_D1" localSheetId="4">#REF!</definedName>
    <definedName name="MCV_D1" localSheetId="5">#REF!</definedName>
    <definedName name="MCV_D1" localSheetId="11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4">#REF!</definedName>
    <definedName name="MCV_T1" localSheetId="5">#REF!</definedName>
    <definedName name="MCV_T1" localSheetId="11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7">#REF!</definedName>
    <definedName name="MCV_T1">#REF!</definedName>
    <definedName name="mdavila" localSheetId="4">#REF!</definedName>
    <definedName name="mdavila" localSheetId="5">#REF!</definedName>
    <definedName name="mdavila" localSheetId="11">#REF!</definedName>
    <definedName name="mdavila" localSheetId="8">#REF!</definedName>
    <definedName name="mdavila" localSheetId="1">#REF!</definedName>
    <definedName name="mdavila" localSheetId="3">#REF!</definedName>
    <definedName name="mdavila" localSheetId="7">#REF!</definedName>
    <definedName name="mdavila">#REF!</definedName>
    <definedName name="me" localSheetId="4">[22]Programa!#REF!</definedName>
    <definedName name="me" localSheetId="5">[22]Programa!#REF!</definedName>
    <definedName name="me" localSheetId="11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7">[22]Programa!#REF!</definedName>
    <definedName name="me">[22]Programa!#REF!</definedName>
    <definedName name="Mecon">'[86]graf 1'!$A$3:$C$28</definedName>
    <definedName name="MEDTERM" localSheetId="4">#REF!</definedName>
    <definedName name="MEDTERM" localSheetId="5">#REF!</definedName>
    <definedName name="MEDTERM" localSheetId="11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7">#REF!</definedName>
    <definedName name="MEDTERM">#REF!</definedName>
    <definedName name="MENORES" localSheetId="4">#REF!</definedName>
    <definedName name="MENORES" localSheetId="5">#REF!</definedName>
    <definedName name="MENORES" localSheetId="11">#REF!</definedName>
    <definedName name="MENORES" localSheetId="8">#REF!</definedName>
    <definedName name="MENORES" localSheetId="1">#REF!</definedName>
    <definedName name="MENORES" localSheetId="3">#REF!</definedName>
    <definedName name="MENORES" localSheetId="7">#REF!</definedName>
    <definedName name="MENORES">#REF!</definedName>
    <definedName name="Meses">[123]Codigos!$A$14:$B$25</definedName>
    <definedName name="MEX" localSheetId="4">#REF!</definedName>
    <definedName name="MEX" localSheetId="5">#REF!</definedName>
    <definedName name="MEX" localSheetId="11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7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7">'[39]Annual Raw Data'!#REF!</definedName>
    <definedName name="MFISCAL">'[39]Annual Raw Data'!#REF!</definedName>
    <definedName name="mflowsa" localSheetId="5">[17]!mflowsa</definedName>
    <definedName name="mflowsa" localSheetId="0">#REF!</definedName>
    <definedName name="mflowsa" localSheetId="1">#REF!</definedName>
    <definedName name="mflowsa" localSheetId="10">[17]!mflowsa</definedName>
    <definedName name="mflowsa" localSheetId="13">[17]!mflowsa</definedName>
    <definedName name="mflowsa">[17]!mflowsa</definedName>
    <definedName name="mflowsq" localSheetId="5">[17]!mflowsq</definedName>
    <definedName name="mflowsq" localSheetId="0">#REF!</definedName>
    <definedName name="mflowsq" localSheetId="1">#REF!</definedName>
    <definedName name="mflowsq" localSheetId="10">[17]!mflowsq</definedName>
    <definedName name="mflowsq" localSheetId="13">[17]!mflowsq</definedName>
    <definedName name="mflowsq">[17]!mflowsq</definedName>
    <definedName name="MICRO" localSheetId="4">#REF!</definedName>
    <definedName name="MICRO" localSheetId="5">#REF!</definedName>
    <definedName name="MICRO" localSheetId="11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7">#REF!</definedName>
    <definedName name="MICRO">#REF!</definedName>
    <definedName name="MIDDLE" localSheetId="4">#REF!</definedName>
    <definedName name="MIDDLE" localSheetId="5">#REF!</definedName>
    <definedName name="MIDDLE" localSheetId="11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7">#REF!</definedName>
    <definedName name="MIDDLE">#REF!</definedName>
    <definedName name="Million_b_d">[65]nonopec!$D$426:$D$426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11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7">#REF!</definedName>
    <definedName name="MINISTÉRIO_DA_PREVIDÊNCIA_E_ASSISTÊNCIA_SOCIAL">#REF!</definedName>
    <definedName name="MIRIAMA" localSheetId="4">#REF!</definedName>
    <definedName name="MIRIAMA" localSheetId="5">#REF!</definedName>
    <definedName name="MIRIAMA" localSheetId="11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7">#REF!</definedName>
    <definedName name="MIRIAMA">#REF!</definedName>
    <definedName name="MIRIAMB" localSheetId="4">#REF!</definedName>
    <definedName name="MIRIAMB" localSheetId="5">#REF!</definedName>
    <definedName name="MIRIAMB" localSheetId="11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7">#REF!</definedName>
    <definedName name="MIRIAMB">#REF!</definedName>
    <definedName name="MISC3" localSheetId="4">#REF!</definedName>
    <definedName name="MISC3" localSheetId="5">#REF!</definedName>
    <definedName name="MISC3" localSheetId="11">#REF!</definedName>
    <definedName name="MISC3" localSheetId="8">#REF!</definedName>
    <definedName name="MISC3" localSheetId="1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7" hidden="1">{"Riqfin97",#N/A,FALSE,"Tran";"Riqfinpro",#N/A,FALSE,"Tran"}</definedName>
    <definedName name="mmm" localSheetId="10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7" hidden="1">{"Tab1",#N/A,FALSE,"P";"Tab2",#N/A,FALSE,"P"}</definedName>
    <definedName name="mmmm" localSheetId="10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7" hidden="1">{"Riqfin97",#N/A,FALSE,"Tran";"Riqfinpro",#N/A,FALSE,"Tran"}</definedName>
    <definedName name="mmmmm" localSheetId="10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7" hidden="1">{"Riqfin97",#N/A,FALSE,"Tran";"Riqfinpro",#N/A,FALSE,"Tran"}</definedName>
    <definedName name="mmmmmmmmm" localSheetId="10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4">#REF!</definedName>
    <definedName name="MNDATES" localSheetId="5">#REF!</definedName>
    <definedName name="MNDATES" localSheetId="11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7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7">[58]BCP!#REF!</definedName>
    <definedName name="MNP">[58]BCP!#REF!</definedName>
    <definedName name="Módulo2.completo">#N/A</definedName>
    <definedName name="MON_SM" localSheetId="4">#REF!</definedName>
    <definedName name="MON_SM" localSheetId="5">#REF!</definedName>
    <definedName name="MON_SM" localSheetId="11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7">#REF!</definedName>
    <definedName name="MON_SM">#REF!</definedName>
    <definedName name="MONF_SM" localSheetId="4">#REF!</definedName>
    <definedName name="MONF_SM" localSheetId="5">#REF!</definedName>
    <definedName name="MONF_SM" localSheetId="11">#REF!</definedName>
    <definedName name="MONF_SM" localSheetId="8">#REF!</definedName>
    <definedName name="MONF_SM" localSheetId="1">#REF!</definedName>
    <definedName name="MONF_SM" localSheetId="3">#REF!</definedName>
    <definedName name="MONF_SM" localSheetId="7">#REF!</definedName>
    <definedName name="MONF_SM">#REF!</definedName>
    <definedName name="Month" localSheetId="4">#REF!</definedName>
    <definedName name="Month" localSheetId="5">#REF!</definedName>
    <definedName name="Month" localSheetId="11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7">#REF!</definedName>
    <definedName name="Month">#REF!</definedName>
    <definedName name="MonthIndex" localSheetId="4">#REF!</definedName>
    <definedName name="MonthIndex" localSheetId="5">#REF!</definedName>
    <definedName name="MonthIndex" localSheetId="11">#REF!</definedName>
    <definedName name="MonthIndex" localSheetId="8">#REF!</definedName>
    <definedName name="MonthIndex" localSheetId="0">#REF!</definedName>
    <definedName name="MonthIndex" localSheetId="1">#REF!</definedName>
    <definedName name="MonthIndex">#REF!</definedName>
    <definedName name="MonthlyInf">[83]CPI!$A$403:$N$559</definedName>
    <definedName name="MONTHS">[78]MONTHLY!$BV$3:$CG$3</definedName>
    <definedName name="MONY" localSheetId="4">#REF!</definedName>
    <definedName name="MONY" localSheetId="5">#REF!</definedName>
    <definedName name="MONY" localSheetId="11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7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7">'[124]Credit ratings on 1st issues'!#REF!</definedName>
    <definedName name="moodys">'[124]Credit ratings on 1st issues'!#REF!</definedName>
    <definedName name="MPETROLEO" localSheetId="4">#REF!</definedName>
    <definedName name="MPETROLEO" localSheetId="5">#REF!</definedName>
    <definedName name="MPETROLEO" localSheetId="11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7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0">#REF!</definedName>
    <definedName name="mstocksa" localSheetId="1">#REF!</definedName>
    <definedName name="mstocksa" localSheetId="10">[17]!mstocksa</definedName>
    <definedName name="mstocksa" localSheetId="13">[17]!mstocksa</definedName>
    <definedName name="mstocksa">[17]!mstocksa</definedName>
    <definedName name="mstocksq" localSheetId="5">[17]!mstocksq</definedName>
    <definedName name="mstocksq" localSheetId="0">#REF!</definedName>
    <definedName name="mstocksq" localSheetId="1">#REF!</definedName>
    <definedName name="mstocksq" localSheetId="10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7" hidden="1">{"Riqfin97",#N/A,FALSE,"Tran";"Riqfinpro",#N/A,FALSE,"Tran"}</definedName>
    <definedName name="mte" localSheetId="10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4">#REF!</definedName>
    <definedName name="MUNI96" localSheetId="5">#REF!</definedName>
    <definedName name="MUNI96" localSheetId="11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7">#REF!</definedName>
    <definedName name="MUNI96">#REF!</definedName>
    <definedName name="Municipios" localSheetId="4">#REF!</definedName>
    <definedName name="Municipios" localSheetId="5">#REF!</definedName>
    <definedName name="Municipios" localSheetId="11">#REF!</definedName>
    <definedName name="Municipios" localSheetId="8">#REF!</definedName>
    <definedName name="Municipios" localSheetId="1">#REF!</definedName>
    <definedName name="Municipios" localSheetId="3">#REF!</definedName>
    <definedName name="Municipios" localSheetId="7">#REF!</definedName>
    <definedName name="Municipios">#REF!</definedName>
    <definedName name="n" localSheetId="2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7" hidden="1">{"Minpmon",#N/A,FALSE,"Monthinput"}</definedName>
    <definedName name="n" localSheetId="10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4">#REF!</definedName>
    <definedName name="names_w" localSheetId="5">#REF!</definedName>
    <definedName name="names_w" localSheetId="11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7">#REF!</definedName>
    <definedName name="names_w">#REF!</definedName>
    <definedName name="NC_R" localSheetId="4">[56]Q1!#REF!</definedName>
    <definedName name="NC_R" localSheetId="5">[56]Q1!#REF!</definedName>
    <definedName name="NC_R" localSheetId="11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7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4">#REF!</definedName>
    <definedName name="NE" localSheetId="5">#REF!</definedName>
    <definedName name="NE" localSheetId="11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7">#REF!</definedName>
    <definedName name="NE">#REF!</definedName>
    <definedName name="NECESSIDADE_DE_FINANCIAMENTO" localSheetId="4">#REF!</definedName>
    <definedName name="NECESSIDADE_DE_FINANCIAMENTO" localSheetId="5">#REF!</definedName>
    <definedName name="NECESSIDADE_DE_FINANCIAMENTO" localSheetId="11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7">#REF!</definedName>
    <definedName name="NECESSIDADE_DE_FINANCIAMENTO">#REF!</definedName>
    <definedName name="NEperc" localSheetId="4">#REF!</definedName>
    <definedName name="NEperc" localSheetId="5">#REF!</definedName>
    <definedName name="NEperc" localSheetId="11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7">#REF!</definedName>
    <definedName name="NEperc">#REF!</definedName>
    <definedName name="Netherlands_wt">'[66]OECD wgt'!$B$26</definedName>
    <definedName name="new" localSheetId="4">#REF!</definedName>
    <definedName name="new" localSheetId="5">#REF!</definedName>
    <definedName name="new" localSheetId="11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7">#REF!</definedName>
    <definedName name="new">#REF!</definedName>
    <definedName name="NEWSHEET" localSheetId="4">#REF!</definedName>
    <definedName name="NEWSHEET" localSheetId="5">#REF!</definedName>
    <definedName name="NEWSHEET" localSheetId="11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7">#REF!</definedName>
    <definedName name="NEWSHEET">#REF!</definedName>
    <definedName name="nfa_by_bank" localSheetId="4">#REF!</definedName>
    <definedName name="nfa_by_bank" localSheetId="5">#REF!</definedName>
    <definedName name="nfa_by_bank" localSheetId="11">#REF!</definedName>
    <definedName name="nfa_by_bank" localSheetId="8">#REF!</definedName>
    <definedName name="nfa_by_bank" localSheetId="1">#REF!</definedName>
    <definedName name="nfa_by_bank" localSheetId="3">#REF!</definedName>
    <definedName name="nfa_by_bank" localSheetId="7">#REF!</definedName>
    <definedName name="nfa_by_bank">#REF!</definedName>
    <definedName name="NFB_R" localSheetId="4">[56]Q1!#REF!</definedName>
    <definedName name="NFB_R" localSheetId="5">[56]Q1!#REF!</definedName>
    <definedName name="NFB_R" localSheetId="11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7">[56]Q1!#REF!</definedName>
    <definedName name="NFB_R">[56]Q1!#REF!</definedName>
    <definedName name="NFB_R_GDP" localSheetId="4">[56]Q1!#REF!</definedName>
    <definedName name="NFB_R_GDP" localSheetId="5">[56]Q1!#REF!</definedName>
    <definedName name="NFB_R_GDP" localSheetId="11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7">[56]Q1!#REF!</definedName>
    <definedName name="NFB_R_GDP">[56]Q1!#REF!</definedName>
    <definedName name="NFI">#N/A</definedName>
    <definedName name="NFI_R">#N/A</definedName>
    <definedName name="NFIP" localSheetId="4">#REF!</definedName>
    <definedName name="NFIP" localSheetId="5">#REF!</definedName>
    <definedName name="NFIP" localSheetId="11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7">#REF!</definedName>
    <definedName name="NFIP">#REF!</definedName>
    <definedName name="NFPS_" localSheetId="4">[38]OPS!#REF!</definedName>
    <definedName name="NFPS_" localSheetId="5">[38]OPS!#REF!</definedName>
    <definedName name="NFPS_" localSheetId="11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7">[38]OPS!#REF!</definedName>
    <definedName name="NFPS_">[38]OPS!#REF!</definedName>
    <definedName name="NGDP">#N/A</definedName>
    <definedName name="NGDP_D" localSheetId="4">[56]Q3!#REF!</definedName>
    <definedName name="NGDP_D" localSheetId="5">[56]Q3!#REF!</definedName>
    <definedName name="NGDP_D" localSheetId="11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7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4">#REF!</definedName>
    <definedName name="NGDPA" localSheetId="5">#REF!</definedName>
    <definedName name="NGDPA" localSheetId="11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7">#REF!</definedName>
    <definedName name="NGDPA">#REF!</definedName>
    <definedName name="NGK" localSheetId="4">#REF!</definedName>
    <definedName name="NGK" localSheetId="5">#REF!</definedName>
    <definedName name="NGK" localSheetId="11">#REF!</definedName>
    <definedName name="NGK" localSheetId="8">#REF!</definedName>
    <definedName name="NGK" localSheetId="1">#REF!</definedName>
    <definedName name="NGK" localSheetId="3">#REF!</definedName>
    <definedName name="NGK" localSheetId="7">#REF!</definedName>
    <definedName name="NGK">#REF!</definedName>
    <definedName name="NGNI" localSheetId="4">#REF!</definedName>
    <definedName name="NGNI" localSheetId="5">#REF!</definedName>
    <definedName name="NGNI" localSheetId="11">#REF!</definedName>
    <definedName name="NGNI" localSheetId="8">#REF!</definedName>
    <definedName name="NGNI" localSheetId="1">#REF!</definedName>
    <definedName name="NGNI" localSheetId="3">#REF!</definedName>
    <definedName name="NGNI" localSheetId="7">#REF!</definedName>
    <definedName name="NGNI">#REF!</definedName>
    <definedName name="NGPXO" localSheetId="4">#REF!</definedName>
    <definedName name="NGPXO" localSheetId="5">#REF!</definedName>
    <definedName name="NGPXO" localSheetId="11">#REF!</definedName>
    <definedName name="NGPXO" localSheetId="8">#REF!</definedName>
    <definedName name="NGPXO" localSheetId="1">#REF!</definedName>
    <definedName name="NGPXO">#REF!</definedName>
    <definedName name="NGPXO_R" localSheetId="4">#REF!</definedName>
    <definedName name="NGPXO_R" localSheetId="5">#REF!</definedName>
    <definedName name="NGPXO_R" localSheetId="11">#REF!</definedName>
    <definedName name="NGPXO_R" localSheetId="8">#REF!</definedName>
    <definedName name="NGPXO_R" localSheetId="1">#REF!</definedName>
    <definedName name="NGPXO_R">#REF!</definedName>
    <definedName name="NGS_NGDP">#N/A</definedName>
    <definedName name="NGSP" localSheetId="4">[56]Q2!#REF!</definedName>
    <definedName name="NGSP" localSheetId="5">[56]Q2!#REF!</definedName>
    <definedName name="NGSP" localSheetId="11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4">[56]Q2!#REF!</definedName>
    <definedName name="NI" localSheetId="5">[56]Q2!#REF!</definedName>
    <definedName name="NI" localSheetId="11">[56]Q2!#REF!</definedName>
    <definedName name="NI" localSheetId="0">[56]Q2!#REF!</definedName>
    <definedName name="NI" localSheetId="1">[56]Q2!#REF!</definedName>
    <definedName name="NI">[56]Q2!#REF!</definedName>
    <definedName name="NI_GDP" localSheetId="4">[56]Q2!#REF!</definedName>
    <definedName name="NI_GDP" localSheetId="5">[56]Q2!#REF!</definedName>
    <definedName name="NI_GDP" localSheetId="11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4">[56]Q2!#REF!</definedName>
    <definedName name="NI_NGDP" localSheetId="5">[56]Q2!#REF!</definedName>
    <definedName name="NI_NGDP" localSheetId="11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4">[56]Q1!#REF!</definedName>
    <definedName name="NI_R" localSheetId="5">[56]Q1!#REF!</definedName>
    <definedName name="NI_R" localSheetId="11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4">[56]Q1!#REF!</definedName>
    <definedName name="NINV_R_GDP" localSheetId="5">[56]Q1!#REF!</definedName>
    <definedName name="NINV_R_GDP" localSheetId="11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4">[5]!njkg</definedName>
    <definedName name="njkg" localSheetId="5">[5]!njkg</definedName>
    <definedName name="njkg" localSheetId="11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7">[126]EDT!#REF!</definedName>
    <definedName name="nmBlankRow">[126]EDT!#REF!</definedName>
    <definedName name="nmColumnHeader">[126]EDT!$3:$3</definedName>
    <definedName name="nmData">[126]EDT!$B$4:$AA$36</definedName>
    <definedName name="NMG" localSheetId="4">#REF!</definedName>
    <definedName name="NMG" localSheetId="5">#REF!</definedName>
    <definedName name="NMG" localSheetId="11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7">#REF!</definedName>
    <definedName name="NMG">#REF!</definedName>
    <definedName name="NMG_R" localSheetId="4">#REF!</definedName>
    <definedName name="NMG_R" localSheetId="5">#REF!</definedName>
    <definedName name="NMG_R" localSheetId="11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7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7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4">[56]Q2!#REF!</definedName>
    <definedName name="NMS" localSheetId="5">[56]Q2!#REF!</definedName>
    <definedName name="NMS" localSheetId="11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7">[56]Q2!#REF!</definedName>
    <definedName name="NMS">[56]Q2!#REF!</definedName>
    <definedName name="NMS_R" localSheetId="4">[56]Q1!#REF!</definedName>
    <definedName name="NMS_R" localSheetId="5">[56]Q1!#REF!</definedName>
    <definedName name="NMS_R" localSheetId="11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7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7">[126]EDT!#REF!</definedName>
    <definedName name="nmScale">[126]EDT!#REF!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7" hidden="1">{"Riqfin97",#N/A,FALSE,"Tran";"Riqfinpro",#N/A,FALSE,"Tran"}</definedName>
    <definedName name="nn" localSheetId="10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4">#REF!</definedName>
    <definedName name="NNAMES" localSheetId="5">#REF!</definedName>
    <definedName name="NNAMES" localSheetId="11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7">#REF!</definedName>
    <definedName name="NNAMES">#REF!</definedName>
    <definedName name="nnn" localSheetId="2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7" hidden="1">{"Tab1",#N/A,FALSE,"P";"Tab2",#N/A,FALSE,"P"}</definedName>
    <definedName name="nnn" localSheetId="10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7" hidden="1">{"Minpmon",#N/A,FALSE,"Monthinput"}</definedName>
    <definedName name="nnnnnnnnnn" localSheetId="10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7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4">#REF!</definedName>
    <definedName name="Noah" localSheetId="5">#REF!</definedName>
    <definedName name="Noah" localSheetId="11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7">#REF!</definedName>
    <definedName name="Noah">#REF!</definedName>
    <definedName name="noclas1" localSheetId="4">#REF!</definedName>
    <definedName name="noclas1" localSheetId="5">#REF!</definedName>
    <definedName name="noclas1" localSheetId="11">#REF!</definedName>
    <definedName name="noclas1" localSheetId="8">#REF!</definedName>
    <definedName name="noclas1" localSheetId="1">#REF!</definedName>
    <definedName name="noclas1" localSheetId="3">#REF!</definedName>
    <definedName name="noclas1" localSheetId="7">#REF!</definedName>
    <definedName name="noclas1">#REF!</definedName>
    <definedName name="noclas2" localSheetId="4">#REF!</definedName>
    <definedName name="noclas2" localSheetId="5">#REF!</definedName>
    <definedName name="noclas2" localSheetId="11">#REF!</definedName>
    <definedName name="noclas2" localSheetId="8">#REF!</definedName>
    <definedName name="noclas2" localSheetId="1">#REF!</definedName>
    <definedName name="noclas2" localSheetId="3">#REF!</definedName>
    <definedName name="noclas2" localSheetId="7">#REF!</definedName>
    <definedName name="noclas2">#REF!</definedName>
    <definedName name="NOCLUB" localSheetId="4">#REF!</definedName>
    <definedName name="NOCLUB" localSheetId="5">#REF!</definedName>
    <definedName name="NOCLUB" localSheetId="11">#REF!</definedName>
    <definedName name="NOCLUB" localSheetId="8">#REF!</definedName>
    <definedName name="NOCLUB" localSheetId="0">#REF!</definedName>
    <definedName name="NOCLUB" localSheetId="1">#REF!</definedName>
    <definedName name="NOCLUB">#REF!</definedName>
    <definedName name="NOK" localSheetId="4">#REF!</definedName>
    <definedName name="NOK" localSheetId="5">#REF!</definedName>
    <definedName name="NOK" localSheetId="11">#REF!</definedName>
    <definedName name="NOK" localSheetId="8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4">#REF!</definedName>
    <definedName name="NONLEAP" localSheetId="5">#REF!</definedName>
    <definedName name="NONLEAP" localSheetId="11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7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4">#REF!</definedName>
    <definedName name="NOTA_EXPLICATIV" localSheetId="5">#REF!</definedName>
    <definedName name="NOTA_EXPLICATIV" localSheetId="11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7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7">[128]UPLOAD!#REF!</definedName>
    <definedName name="Notes">[128]UPLOAD!#REF!</definedName>
    <definedName name="NOTITLES" localSheetId="4">#REF!</definedName>
    <definedName name="NOTITLES" localSheetId="5">#REF!</definedName>
    <definedName name="NOTITLES" localSheetId="11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7">#REF!</definedName>
    <definedName name="NOTITLES">#REF!</definedName>
    <definedName name="NOV._89" localSheetId="4">#REF!</definedName>
    <definedName name="NOV._89" localSheetId="5">#REF!</definedName>
    <definedName name="NOV._89" localSheetId="11">#REF!</definedName>
    <definedName name="NOV._89" localSheetId="8">#REF!</definedName>
    <definedName name="NOV._89" localSheetId="1">#REF!</definedName>
    <definedName name="NOV._89" localSheetId="3">#REF!</definedName>
    <definedName name="NOV._89" localSheetId="7">#REF!</definedName>
    <definedName name="NOV._89">#REF!</definedName>
    <definedName name="NSUMMARY">[65]nonopec!$D$157:$AD$204</definedName>
    <definedName name="NTDD_R" localSheetId="4">[56]Q1!#REF!</definedName>
    <definedName name="NTDD_R" localSheetId="5">[56]Q1!#REF!</definedName>
    <definedName name="NTDD_R" localSheetId="11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7">[56]Q1!#REF!</definedName>
    <definedName name="NTDD_R">[56]Q1!#REF!</definedName>
    <definedName name="NTDD_RG" localSheetId="5">[72]!NTDD_RG</definedName>
    <definedName name="NTDD_RG" localSheetId="0">#REF!</definedName>
    <definedName name="NTDD_RG" localSheetId="1">#REF!</definedName>
    <definedName name="NTDD_RG" localSheetId="10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4">#REF!</definedName>
    <definedName name="NXG" localSheetId="5">#REF!</definedName>
    <definedName name="NXG" localSheetId="11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7">#REF!</definedName>
    <definedName name="NXG">#REF!</definedName>
    <definedName name="NXG_R" localSheetId="4">#REF!</definedName>
    <definedName name="NXG_R" localSheetId="5">#REF!</definedName>
    <definedName name="NXG_R" localSheetId="11">#REF!</definedName>
    <definedName name="NXG_R" localSheetId="8">#REF!</definedName>
    <definedName name="NXG_R" localSheetId="1">#REF!</definedName>
    <definedName name="NXG_R" localSheetId="3">#REF!</definedName>
    <definedName name="NXG_R" localSheetId="7">#REF!</definedName>
    <definedName name="NXG_R">#REF!</definedName>
    <definedName name="NXG_RG">#N/A</definedName>
    <definedName name="NXS" localSheetId="4">[56]Q2!#REF!</definedName>
    <definedName name="NXS" localSheetId="5">[56]Q2!#REF!</definedName>
    <definedName name="NXS" localSheetId="11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7">[56]Q2!#REF!</definedName>
    <definedName name="NXS">[56]Q2!#REF!</definedName>
    <definedName name="NXS_R" localSheetId="4">[56]Q1!#REF!</definedName>
    <definedName name="NXS_R" localSheetId="5">[56]Q1!#REF!</definedName>
    <definedName name="NXS_R" localSheetId="11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7">[56]Q1!#REF!</definedName>
    <definedName name="NXS_R">[56]Q1!#REF!</definedName>
    <definedName name="NYEAR2021" localSheetId="4">[89]Nickel!$B$583:$J$583</definedName>
    <definedName name="NYEAR2021" localSheetId="5">[89]Nickel!$B$583:$J$583</definedName>
    <definedName name="NYEAR2021" localSheetId="11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4">[89]Nickel!$K$583:$V$583</definedName>
    <definedName name="NYEAR2022" localSheetId="5">[89]Nickel!$K$583:$V$583</definedName>
    <definedName name="NYEAR2022" localSheetId="11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4">[89]Nickel!$W$583:$AH$583</definedName>
    <definedName name="NYEAR2023" localSheetId="5">[89]Nickel!$W$583:$AH$583</definedName>
    <definedName name="NYEAR2023" localSheetId="11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4">[89]Nickel!$AI$583:$AT$583</definedName>
    <definedName name="NYEAR2024" localSheetId="5">[89]Nickel!$AI$583:$AT$583</definedName>
    <definedName name="NYEAR2024" localSheetId="11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4">[89]Nickel!$AU$583:$BF$583</definedName>
    <definedName name="NYEAR2025" localSheetId="5">[89]Nickel!$AU$583:$BF$583</definedName>
    <definedName name="NYEAR2025" localSheetId="11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4">#REF!</definedName>
    <definedName name="OCT._89" localSheetId="5">#REF!</definedName>
    <definedName name="OCT._89" localSheetId="11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7">#REF!</definedName>
    <definedName name="OCT._89">#REF!</definedName>
    <definedName name="OCTUBRE">#N/A</definedName>
    <definedName name="OECD">[65]nonopec!$D$1:$AD$28</definedName>
    <definedName name="OECD_Table" localSheetId="4">#REF!</definedName>
    <definedName name="OECD_Table" localSheetId="5">#REF!</definedName>
    <definedName name="OECD_Table" localSheetId="11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7">#REF!</definedName>
    <definedName name="OECD_Table">#REF!</definedName>
    <definedName name="oipio" localSheetId="4" hidden="1">#REF!</definedName>
    <definedName name="oipio" localSheetId="5" hidden="1">#REF!</definedName>
    <definedName name="oipio" localSheetId="11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7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7" hidden="1">'[90]Fax a enviar'!#REF!</definedName>
    <definedName name="oiulfdgdgh" hidden="1">'[90]Fax a enviar'!#REF!</definedName>
    <definedName name="OK" localSheetId="4">#REF!</definedName>
    <definedName name="OK" localSheetId="5">#REF!</definedName>
    <definedName name="OK" localSheetId="11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7">#REF!</definedName>
    <definedName name="OK">#REF!</definedName>
    <definedName name="OnShow" localSheetId="5">'[129]SPNF Acuerdo Incl. Int.'!OnShow</definedName>
    <definedName name="OnShow" localSheetId="0">#REF!</definedName>
    <definedName name="OnShow" localSheetId="1">#REF!</definedName>
    <definedName name="OnShow" localSheetId="10">'[129]SPNF Acuerdo Incl. Int.'!OnShow</definedName>
    <definedName name="OnShow" localSheetId="13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7" hidden="1">{"Riqfin97",#N/A,FALSE,"Tran";"Riqfinpro",#N/A,FALSE,"Tran"}</definedName>
    <definedName name="oo" localSheetId="10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4">#REF!</definedName>
    <definedName name="OOA" localSheetId="5">#REF!</definedName>
    <definedName name="OOA" localSheetId="11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7">#REF!</definedName>
    <definedName name="OOA">#REF!</definedName>
    <definedName name="ooo" localSheetId="2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7" hidden="1">{"Tab1",#N/A,FALSE,"P";"Tab2",#N/A,FALSE,"P"}</definedName>
    <definedName name="ooo" localSheetId="10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4">#REF!</definedName>
    <definedName name="OOOKOKOKO" localSheetId="5">#REF!</definedName>
    <definedName name="OOOKOKOKO" localSheetId="11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7">#REF!</definedName>
    <definedName name="OOOKOKOKO">#REF!</definedName>
    <definedName name="oooo" localSheetId="2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7" hidden="1">{"Tab1",#N/A,FALSE,"P";"Tab2",#N/A,FALSE,"P"}</definedName>
    <definedName name="oooo" localSheetId="10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4" hidden="1">#REF!</definedName>
    <definedName name="ooooooooo" localSheetId="5" hidden="1">#REF!</definedName>
    <definedName name="ooooooooo" localSheetId="11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7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4">#REF!</definedName>
    <definedName name="OPOPOPOPO" localSheetId="5">#REF!</definedName>
    <definedName name="OPOPOPOPO" localSheetId="11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7">#REF!</definedName>
    <definedName name="OPOPOPOPO">#REF!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7" hidden="1">{"Riqfin97",#N/A,FALSE,"Tran";"Riqfinpro",#N/A,FALSE,"Tran"}</definedName>
    <definedName name="opu" localSheetId="10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4">#REF!</definedName>
    <definedName name="Otr_Inst_Banc_40G" localSheetId="5">#REF!</definedName>
    <definedName name="Otr_Inst_Banc_40G" localSheetId="11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7">#REF!</definedName>
    <definedName name="Otr_Inst_Banc_40G">#REF!</definedName>
    <definedName name="otra" localSheetId="4" hidden="1">#REF!</definedName>
    <definedName name="otra" localSheetId="5" hidden="1">#REF!</definedName>
    <definedName name="otra" localSheetId="11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7" hidden="1">#REF!</definedName>
    <definedName name="otra" hidden="1">#REF!</definedName>
    <definedName name="Otras_Residuales" localSheetId="4">#REF!</definedName>
    <definedName name="Otras_Residuales" localSheetId="5">#REF!</definedName>
    <definedName name="Otras_Residuales" localSheetId="11">#REF!</definedName>
    <definedName name="Otras_Residuales" localSheetId="8">#REF!</definedName>
    <definedName name="Otras_Residuales" localSheetId="1">#REF!</definedName>
    <definedName name="Otras_Residuales" localSheetId="3">#REF!</definedName>
    <definedName name="Otras_Residuales" localSheetId="7">#REF!</definedName>
    <definedName name="Otras_Residuales">#REF!</definedName>
    <definedName name="otras1" localSheetId="4">#REF!</definedName>
    <definedName name="otras1" localSheetId="5">#REF!</definedName>
    <definedName name="otras1" localSheetId="11">#REF!</definedName>
    <definedName name="otras1" localSheetId="8">#REF!</definedName>
    <definedName name="otras1" localSheetId="1">#REF!</definedName>
    <definedName name="otras1">#REF!</definedName>
    <definedName name="OTRAS96" localSheetId="4">#REF!</definedName>
    <definedName name="OTRAS96" localSheetId="5">#REF!</definedName>
    <definedName name="OTRAS96" localSheetId="11">#REF!</definedName>
    <definedName name="OTRAS96" localSheetId="8">#REF!</definedName>
    <definedName name="OTRAS96" localSheetId="1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4">#REF!</definedName>
    <definedName name="otros" localSheetId="5">#REF!</definedName>
    <definedName name="otros" localSheetId="11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7">#REF!</definedName>
    <definedName name="otros">#REF!</definedName>
    <definedName name="OTROS_ORGANISMOS" localSheetId="4">#REF!</definedName>
    <definedName name="OTROS_ORGANISMOS" localSheetId="5">#REF!</definedName>
    <definedName name="OTROS_ORGANISMOS" localSheetId="11">#REF!</definedName>
    <definedName name="OTROS_ORGANISMOS" localSheetId="8">#REF!</definedName>
    <definedName name="OTROS_ORGANISMOS" localSheetId="1">#REF!</definedName>
    <definedName name="OTROS_ORGANISMOS" localSheetId="3">#REF!</definedName>
    <definedName name="OTROS_ORGANISMOS" localSheetId="7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11">#REF!</definedName>
    <definedName name="OTROS_ORGANISMOS_AUTONOMOS" localSheetId="8">#REF!</definedName>
    <definedName name="OTROS_ORGANISMOS_AUTONOMOS" localSheetId="1">#REF!</definedName>
    <definedName name="OTROS_ORGANISMOS_AUTONOMOS" localSheetId="3">#REF!</definedName>
    <definedName name="OTROS_ORGANISMOS_AUTONOMOS" localSheetId="7">#REF!</definedName>
    <definedName name="OTROS_ORGANISMOS_AUTONOMOS">#REF!</definedName>
    <definedName name="otros2000" localSheetId="4">#REF!</definedName>
    <definedName name="otros2000" localSheetId="5">#REF!</definedName>
    <definedName name="otros2000" localSheetId="11">#REF!</definedName>
    <definedName name="otros2000" localSheetId="8">#REF!</definedName>
    <definedName name="otros2000" localSheetId="1">#REF!</definedName>
    <definedName name="otros2000">#REF!</definedName>
    <definedName name="otros2001" localSheetId="4">#REF!</definedName>
    <definedName name="otros2001" localSheetId="5">#REF!</definedName>
    <definedName name="otros2001" localSheetId="11">#REF!</definedName>
    <definedName name="otros2001" localSheetId="8">#REF!</definedName>
    <definedName name="otros2001" localSheetId="1">#REF!</definedName>
    <definedName name="otros2001">#REF!</definedName>
    <definedName name="otros2002" localSheetId="4">#REF!</definedName>
    <definedName name="otros2002" localSheetId="5">#REF!</definedName>
    <definedName name="otros2002" localSheetId="11">#REF!</definedName>
    <definedName name="otros2002" localSheetId="8">#REF!</definedName>
    <definedName name="otros2002" localSheetId="1">#REF!</definedName>
    <definedName name="otros2002">#REF!</definedName>
    <definedName name="otros2003" localSheetId="4">#REF!</definedName>
    <definedName name="otros2003" localSheetId="5">#REF!</definedName>
    <definedName name="otros2003" localSheetId="11">#REF!</definedName>
    <definedName name="otros2003" localSheetId="8">#REF!</definedName>
    <definedName name="otros2003" localSheetId="1">#REF!</definedName>
    <definedName name="otros2003">#REF!</definedName>
    <definedName name="otros98" localSheetId="4">[22]Programa!#REF!</definedName>
    <definedName name="otros98" localSheetId="5">[22]Programa!#REF!</definedName>
    <definedName name="otros98" localSheetId="11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4">[22]Programa!#REF!</definedName>
    <definedName name="otros98j" localSheetId="5">[22]Programa!#REF!</definedName>
    <definedName name="otros98j" localSheetId="11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4">#REF!</definedName>
    <definedName name="otros98s" localSheetId="5">#REF!</definedName>
    <definedName name="otros98s" localSheetId="11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7">#REF!</definedName>
    <definedName name="otros98s">#REF!</definedName>
    <definedName name="otros99" localSheetId="4">#REF!</definedName>
    <definedName name="otros99" localSheetId="5">#REF!</definedName>
    <definedName name="otros99" localSheetId="11">#REF!</definedName>
    <definedName name="otros99" localSheetId="8">#REF!</definedName>
    <definedName name="otros99" localSheetId="1">#REF!</definedName>
    <definedName name="otros99" localSheetId="3">#REF!</definedName>
    <definedName name="otros99" localSheetId="7">#REF!</definedName>
    <definedName name="otros99">#REF!</definedName>
    <definedName name="out_red4" localSheetId="4">#REF!</definedName>
    <definedName name="out_red4" localSheetId="5">#REF!</definedName>
    <definedName name="out_red4" localSheetId="11">#REF!</definedName>
    <definedName name="out_red4" localSheetId="8">#REF!</definedName>
    <definedName name="out_red4" localSheetId="1">#REF!</definedName>
    <definedName name="out_red4" localSheetId="3">#REF!</definedName>
    <definedName name="out_red4" localSheetId="7">#REF!</definedName>
    <definedName name="out_red4">#REF!</definedName>
    <definedName name="out_sr3" localSheetId="4">#REF!</definedName>
    <definedName name="out_sr3" localSheetId="5">#REF!</definedName>
    <definedName name="out_sr3" localSheetId="11">#REF!</definedName>
    <definedName name="out_sr3" localSheetId="8">#REF!</definedName>
    <definedName name="out_sr3" localSheetId="1">#REF!</definedName>
    <definedName name="out_sr3">#REF!</definedName>
    <definedName name="OUTDS1" localSheetId="4">#REF!</definedName>
    <definedName name="OUTDS1" localSheetId="5">#REF!</definedName>
    <definedName name="OUTDS1" localSheetId="11">#REF!</definedName>
    <definedName name="OUTDS1" localSheetId="8">#REF!</definedName>
    <definedName name="OUTDS1" localSheetId="1">#REF!</definedName>
    <definedName name="OUTDS1">#REF!</definedName>
    <definedName name="OUTFISC" localSheetId="4">#REF!</definedName>
    <definedName name="OUTFISC" localSheetId="5">#REF!</definedName>
    <definedName name="OUTFISC" localSheetId="11">#REF!</definedName>
    <definedName name="OUTFISC" localSheetId="8">#REF!</definedName>
    <definedName name="OUTFISC" localSheetId="1">#REF!</definedName>
    <definedName name="OUTFISC">#REF!</definedName>
    <definedName name="OUTIMF" localSheetId="4">#REF!</definedName>
    <definedName name="OUTIMF" localSheetId="5">#REF!</definedName>
    <definedName name="OUTIMF" localSheetId="11">#REF!</definedName>
    <definedName name="OUTIMF" localSheetId="8">#REF!</definedName>
    <definedName name="OUTIMF" localSheetId="1">#REF!</definedName>
    <definedName name="OUTIMF">#REF!</definedName>
    <definedName name="OUTMN" localSheetId="4">#REF!</definedName>
    <definedName name="OUTMN" localSheetId="5">#REF!</definedName>
    <definedName name="OUTMN" localSheetId="11">#REF!</definedName>
    <definedName name="OUTMN" localSheetId="8">#REF!</definedName>
    <definedName name="OUTMN" localSheetId="1">#REF!</definedName>
    <definedName name="OUTMN">#REF!</definedName>
    <definedName name="p" localSheetId="2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7" hidden="1">{"Riqfin97",#N/A,FALSE,"Tran";"Riqfinpro",#N/A,FALSE,"Tran"}</definedName>
    <definedName name="p" localSheetId="10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4">OFFSET(#REF!,0,0,COUNT(#REF!),1)</definedName>
    <definedName name="P1_1" localSheetId="5">OFFSET(#REF!,0,0,COUNT(#REF!),1)</definedName>
    <definedName name="P1_1" localSheetId="11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7">OFFSET(#REF!,0,0,COUNT(#REF!),1)</definedName>
    <definedName name="P1_1">OFFSET(#REF!,0,0,COUNT(#REF!),1)</definedName>
    <definedName name="P1_2" localSheetId="4">OFFSET(#REF!,0,0,COUNT(#REF!),1)</definedName>
    <definedName name="P1_2" localSheetId="5">OFFSET(#REF!,0,0,COUNT(#REF!),1)</definedName>
    <definedName name="P1_2" localSheetId="11">OFFSET(#REF!,0,0,COUNT(#REF!),1)</definedName>
    <definedName name="P1_2" localSheetId="8">OFFSET(#REF!,0,0,COUNT(#REF!),1)</definedName>
    <definedName name="P1_2" localSheetId="1">OFFSET(#REF!,0,0,COUNT(#REF!),1)</definedName>
    <definedName name="P1_2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11">OFFSET(#REF!,0,0,COUNT(#REF!),1)</definedName>
    <definedName name="P1avg" localSheetId="8">OFFSET(#REF!,0,0,COUNT(#REF!),1)</definedName>
    <definedName name="P1avg" localSheetId="1">OFFSET(#REF!,0,0,COUNT(#REF!),1)</definedName>
    <definedName name="P1avg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11">OFFSET(#REF!,0,0,COUNT(#REF!),1)</definedName>
    <definedName name="P1min" localSheetId="8">OFFSET(#REF!,0,0,COUNT(#REF!),1)</definedName>
    <definedName name="P1min" localSheetId="1">OFFSET(#REF!,0,0,COUNT(#REF!),1)</definedName>
    <definedName name="P1min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11">OFFSET(#REF!,0,0,COUNT(#REF!),1)</definedName>
    <definedName name="P1rng" localSheetId="8">OFFSET(#REF!,0,0,COUNT(#REF!),1)</definedName>
    <definedName name="P1rng" localSheetId="1">OFFSET(#REF!,0,0,COUNT(#REF!),1)</definedName>
    <definedName name="P1rng">OFFSET(#REF!,0,0,COUNT(#REF!),1)</definedName>
    <definedName name="P2_1" localSheetId="4">OFFSET(#REF!,0,0,COUNT(#REF!),1)</definedName>
    <definedName name="P2_1" localSheetId="5">OFFSET(#REF!,0,0,COUNT(#REF!),1)</definedName>
    <definedName name="P2_1" localSheetId="11">OFFSET(#REF!,0,0,COUNT(#REF!),1)</definedName>
    <definedName name="P2_1" localSheetId="8">OFFSET(#REF!,0,0,COUNT(#REF!),1)</definedName>
    <definedName name="P2_1" localSheetId="1">OFFSET(#REF!,0,0,COUNT(#REF!),1)</definedName>
    <definedName name="P2_1">OFFSET(#REF!,0,0,COUNT(#REF!),1)</definedName>
    <definedName name="P2_2" localSheetId="4">OFFSET(#REF!,0,0,COUNT(#REF!),1)</definedName>
    <definedName name="P2_2" localSheetId="5">OFFSET(#REF!,0,0,COUNT(#REF!),1)</definedName>
    <definedName name="P2_2" localSheetId="11">OFFSET(#REF!,0,0,COUNT(#REF!),1)</definedName>
    <definedName name="P2_2" localSheetId="8">OFFSET(#REF!,0,0,COUNT(#REF!),1)</definedName>
    <definedName name="P2_2" localSheetId="1">OFFSET(#REF!,0,0,COUNT(#REF!),1)</definedName>
    <definedName name="P2_2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11">OFFSET(#REF!,0,0,COUNT(#REF!),1)</definedName>
    <definedName name="P2avg" localSheetId="8">OFFSET(#REF!,0,0,COUNT(#REF!),1)</definedName>
    <definedName name="P2avg" localSheetId="1">OFFSET(#REF!,0,0,COUNT(#REF!),1)</definedName>
    <definedName name="P2avg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11">OFFSET(#REF!,0,0,COUNT(#REF!),1)</definedName>
    <definedName name="P2min" localSheetId="8">OFFSET(#REF!,0,0,COUNT(#REF!),1)</definedName>
    <definedName name="P2min" localSheetId="1">OFFSET(#REF!,0,0,COUNT(#REF!),1)</definedName>
    <definedName name="P2min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11">OFFSET(#REF!,0,0,COUNT(#REF!),1)</definedName>
    <definedName name="P2rng" localSheetId="8">OFFSET(#REF!,0,0,COUNT(#REF!),1)</definedName>
    <definedName name="P2rng" localSheetId="1">OFFSET(#REF!,0,0,COUNT(#REF!),1)</definedName>
    <definedName name="P2rng">OFFSET(#REF!,0,0,COUNT(#REF!),1)</definedName>
    <definedName name="p2std" localSheetId="4">#REF!</definedName>
    <definedName name="p2std" localSheetId="5">#REF!</definedName>
    <definedName name="p2std" localSheetId="11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7">#REF!</definedName>
    <definedName name="p2std">#REF!</definedName>
    <definedName name="P3_1" localSheetId="4">OFFSET(#REF!,0,0,COUNT(#REF!),1)</definedName>
    <definedName name="P3_1" localSheetId="5">OFFSET(#REF!,0,0,COUNT(#REF!),1)</definedName>
    <definedName name="P3_1" localSheetId="11">OFFSET(#REF!,0,0,COUNT(#REF!),1)</definedName>
    <definedName name="P3_1" localSheetId="8">OFFSET(#REF!,0,0,COUNT(#REF!),1)</definedName>
    <definedName name="P3_1" localSheetId="1">OFFSET(#REF!,0,0,COUNT(#REF!),1)</definedName>
    <definedName name="P3_1" localSheetId="3">OFFSET(#REF!,0,0,COUNT(#REF!),1)</definedName>
    <definedName name="P3_1" localSheetId="7">OFFSET(#REF!,0,0,COUNT(#REF!),1)</definedName>
    <definedName name="P3_1">OFFSET(#REF!,0,0,COUNT(#REF!),1)</definedName>
    <definedName name="P3_2" localSheetId="4">OFFSET(#REF!,0,0,COUNT(#REF!),1)</definedName>
    <definedName name="P3_2" localSheetId="5">OFFSET(#REF!,0,0,COUNT(#REF!),1)</definedName>
    <definedName name="P3_2" localSheetId="11">OFFSET(#REF!,0,0,COUNT(#REF!),1)</definedName>
    <definedName name="P3_2" localSheetId="8">OFFSET(#REF!,0,0,COUNT(#REF!),1)</definedName>
    <definedName name="P3_2" localSheetId="1">OFFSET(#REF!,0,0,COUNT(#REF!),1)</definedName>
    <definedName name="P3_2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11">OFFSET(#REF!,0,0,COUNT(#REF!),1)</definedName>
    <definedName name="P3avg" localSheetId="8">OFFSET(#REF!,0,0,COUNT(#REF!),1)</definedName>
    <definedName name="P3avg" localSheetId="1">OFFSET(#REF!,0,0,COUNT(#REF!),1)</definedName>
    <definedName name="P3avg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11">OFFSET(#REF!,0,0,COUNT(#REF!),1)</definedName>
    <definedName name="P3min" localSheetId="8">OFFSET(#REF!,0,0,COUNT(#REF!),1)</definedName>
    <definedName name="P3min" localSheetId="1">OFFSET(#REF!,0,0,COUNT(#REF!),1)</definedName>
    <definedName name="P3min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11">OFFSET(#REF!,0,0,COUNT(#REF!),1)</definedName>
    <definedName name="P3rng" localSheetId="8">OFFSET(#REF!,0,0,COUNT(#REF!),1)</definedName>
    <definedName name="P3rng" localSheetId="1">OFFSET(#REF!,0,0,COUNT(#REF!),1)</definedName>
    <definedName name="P3rng">OFFSET(#REF!,0,0,COUNT(#REF!),1)</definedName>
    <definedName name="P4_1" localSheetId="4">OFFSET(#REF!,0,0,COUNT(#REF!),1)</definedName>
    <definedName name="P4_1" localSheetId="5">OFFSET(#REF!,0,0,COUNT(#REF!),1)</definedName>
    <definedName name="P4_1" localSheetId="11">OFFSET(#REF!,0,0,COUNT(#REF!),1)</definedName>
    <definedName name="P4_1" localSheetId="8">OFFSET(#REF!,0,0,COUNT(#REF!),1)</definedName>
    <definedName name="P4_1" localSheetId="1">OFFSET(#REF!,0,0,COUNT(#REF!),1)</definedName>
    <definedName name="P4_1">OFFSET(#REF!,0,0,COUNT(#REF!),1)</definedName>
    <definedName name="P4_2" localSheetId="4">OFFSET(#REF!,0,0,COUNT(#REF!),1)</definedName>
    <definedName name="P4_2" localSheetId="5">OFFSET(#REF!,0,0,COUNT(#REF!),1)</definedName>
    <definedName name="P4_2" localSheetId="11">OFFSET(#REF!,0,0,COUNT(#REF!),1)</definedName>
    <definedName name="P4_2" localSheetId="8">OFFSET(#REF!,0,0,COUNT(#REF!),1)</definedName>
    <definedName name="P4_2" localSheetId="1">OFFSET(#REF!,0,0,COUNT(#REF!),1)</definedName>
    <definedName name="P4_2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11">OFFSET(#REF!,0,0,COUNT(#REF!),1)</definedName>
    <definedName name="P4avg" localSheetId="8">OFFSET(#REF!,0,0,COUNT(#REF!),1)</definedName>
    <definedName name="P4avg" localSheetId="1">OFFSET(#REF!,0,0,COUNT(#REF!),1)</definedName>
    <definedName name="P4avg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11">OFFSET(#REF!,0,0,COUNT(#REF!),1)</definedName>
    <definedName name="P4min" localSheetId="8">OFFSET(#REF!,0,0,COUNT(#REF!),1)</definedName>
    <definedName name="P4min" localSheetId="1">OFFSET(#REF!,0,0,COUNT(#REF!),1)</definedName>
    <definedName name="P4min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11">OFFSET(#REF!,0,0,COUNT(#REF!),1)</definedName>
    <definedName name="P4rng" localSheetId="8">OFFSET(#REF!,0,0,COUNT(#REF!),1)</definedName>
    <definedName name="P4rng" localSheetId="1">OFFSET(#REF!,0,0,COUNT(#REF!),1)</definedName>
    <definedName name="P4rng">OFFSET(#REF!,0,0,COUNT(#REF!),1)</definedName>
    <definedName name="P5_1" localSheetId="4">OFFSET(#REF!,0,0,COUNT(#REF!),1)</definedName>
    <definedName name="P5_1" localSheetId="5">OFFSET(#REF!,0,0,COUNT(#REF!),1)</definedName>
    <definedName name="P5_1" localSheetId="11">OFFSET(#REF!,0,0,COUNT(#REF!),1)</definedName>
    <definedName name="P5_1" localSheetId="8">OFFSET(#REF!,0,0,COUNT(#REF!),1)</definedName>
    <definedName name="P5_1" localSheetId="1">OFFSET(#REF!,0,0,COUNT(#REF!),1)</definedName>
    <definedName name="P5_1">OFFSET(#REF!,0,0,COUNT(#REF!),1)</definedName>
    <definedName name="P5_2" localSheetId="4">OFFSET(#REF!,0,0,COUNT(#REF!),1)</definedName>
    <definedName name="P5_2" localSheetId="5">OFFSET(#REF!,0,0,COUNT(#REF!),1)</definedName>
    <definedName name="P5_2" localSheetId="11">OFFSET(#REF!,0,0,COUNT(#REF!),1)</definedName>
    <definedName name="P5_2" localSheetId="8">OFFSET(#REF!,0,0,COUNT(#REF!),1)</definedName>
    <definedName name="P5_2" localSheetId="1">OFFSET(#REF!,0,0,COUNT(#REF!),1)</definedName>
    <definedName name="P5_2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11">OFFSET(#REF!,0,0,COUNT(#REF!),1)</definedName>
    <definedName name="P5avg" localSheetId="8">OFFSET(#REF!,0,0,COUNT(#REF!),1)</definedName>
    <definedName name="P5avg" localSheetId="1">OFFSET(#REF!,0,0,COUNT(#REF!),1)</definedName>
    <definedName name="P5avg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11">OFFSET(#REF!,0,0,COUNT(#REF!),1)</definedName>
    <definedName name="P5min" localSheetId="8">OFFSET(#REF!,0,0,COUNT(#REF!),1)</definedName>
    <definedName name="P5min" localSheetId="1">OFFSET(#REF!,0,0,COUNT(#REF!),1)</definedName>
    <definedName name="P5min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11">OFFSET(#REF!,0,0,COUNT(#REF!),1)</definedName>
    <definedName name="P5rng" localSheetId="8">OFFSET(#REF!,0,0,COUNT(#REF!),1)</definedName>
    <definedName name="P5rng" localSheetId="1">OFFSET(#REF!,0,0,COUNT(#REF!),1)</definedName>
    <definedName name="P5rng">OFFSET(#REF!,0,0,COUNT(#REF!),1)</definedName>
    <definedName name="PAGINA_01" localSheetId="4">#REF!</definedName>
    <definedName name="PAGINA_01" localSheetId="5">#REF!</definedName>
    <definedName name="PAGINA_01" localSheetId="11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7">#REF!</definedName>
    <definedName name="PAGINA_01">#REF!</definedName>
    <definedName name="PAGINA_01_CONT." localSheetId="4">#REF!</definedName>
    <definedName name="PAGINA_01_CONT." localSheetId="5">#REF!</definedName>
    <definedName name="PAGINA_01_CONT." localSheetId="11">#REF!</definedName>
    <definedName name="PAGINA_01_CONT." localSheetId="8">#REF!</definedName>
    <definedName name="PAGINA_01_CONT." localSheetId="1">#REF!</definedName>
    <definedName name="PAGINA_01_CONT." localSheetId="3">#REF!</definedName>
    <definedName name="PAGINA_01_CONT." localSheetId="7">#REF!</definedName>
    <definedName name="PAGINA_01_CONT.">#REF!</definedName>
    <definedName name="PAGINA_02" localSheetId="4">#REF!</definedName>
    <definedName name="PAGINA_02" localSheetId="5">#REF!</definedName>
    <definedName name="PAGINA_02" localSheetId="11">#REF!</definedName>
    <definedName name="PAGINA_02" localSheetId="8">#REF!</definedName>
    <definedName name="PAGINA_02" localSheetId="1">#REF!</definedName>
    <definedName name="PAGINA_02" localSheetId="3">#REF!</definedName>
    <definedName name="PAGINA_02" localSheetId="7">#REF!</definedName>
    <definedName name="PAGINA_02">#REF!</definedName>
    <definedName name="PAGINA_03" localSheetId="4">#REF!</definedName>
    <definedName name="PAGINA_03" localSheetId="5">#REF!</definedName>
    <definedName name="PAGINA_03" localSheetId="11">#REF!</definedName>
    <definedName name="PAGINA_03" localSheetId="8">#REF!</definedName>
    <definedName name="PAGINA_03" localSheetId="1">#REF!</definedName>
    <definedName name="PAGINA_03">#REF!</definedName>
    <definedName name="PAGINA_04" localSheetId="4">#REF!</definedName>
    <definedName name="PAGINA_04" localSheetId="5">#REF!</definedName>
    <definedName name="PAGINA_04" localSheetId="11">#REF!</definedName>
    <definedName name="PAGINA_04" localSheetId="8">#REF!</definedName>
    <definedName name="PAGINA_04" localSheetId="1">#REF!</definedName>
    <definedName name="PAGINA_04">#REF!</definedName>
    <definedName name="PAGINA_05" localSheetId="4">#REF!</definedName>
    <definedName name="PAGINA_05" localSheetId="5">#REF!</definedName>
    <definedName name="PAGINA_05" localSheetId="11">#REF!</definedName>
    <definedName name="PAGINA_05" localSheetId="8">#REF!</definedName>
    <definedName name="PAGINA_05" localSheetId="1">#REF!</definedName>
    <definedName name="PAGINA_05">#REF!</definedName>
    <definedName name="PAGINA_06" localSheetId="4">#REF!</definedName>
    <definedName name="PAGINA_06" localSheetId="5">#REF!</definedName>
    <definedName name="PAGINA_06" localSheetId="11">#REF!</definedName>
    <definedName name="PAGINA_06" localSheetId="8">#REF!</definedName>
    <definedName name="PAGINA_06" localSheetId="1">#REF!</definedName>
    <definedName name="PAGINA_06">#REF!</definedName>
    <definedName name="PAGINA_06_CONT." localSheetId="4">#REF!</definedName>
    <definedName name="PAGINA_06_CONT." localSheetId="5">#REF!</definedName>
    <definedName name="PAGINA_06_CONT." localSheetId="11">#REF!</definedName>
    <definedName name="PAGINA_06_CONT." localSheetId="8">#REF!</definedName>
    <definedName name="PAGINA_06_CONT." localSheetId="1">#REF!</definedName>
    <definedName name="PAGINA_06_CONT.">#REF!</definedName>
    <definedName name="PAGINA_07" localSheetId="4">#REF!</definedName>
    <definedName name="PAGINA_07" localSheetId="5">#REF!</definedName>
    <definedName name="PAGINA_07" localSheetId="11">#REF!</definedName>
    <definedName name="PAGINA_07" localSheetId="8">#REF!</definedName>
    <definedName name="PAGINA_07" localSheetId="1">#REF!</definedName>
    <definedName name="PAGINA_07">#REF!</definedName>
    <definedName name="PAGINA_08" localSheetId="4">#REF!</definedName>
    <definedName name="PAGINA_08" localSheetId="5">#REF!</definedName>
    <definedName name="PAGINA_08" localSheetId="11">#REF!</definedName>
    <definedName name="PAGINA_08" localSheetId="8">#REF!</definedName>
    <definedName name="PAGINA_08" localSheetId="1">#REF!</definedName>
    <definedName name="PAGINA_08">#REF!</definedName>
    <definedName name="PAGINA_09" localSheetId="4">#REF!</definedName>
    <definedName name="PAGINA_09" localSheetId="5">#REF!</definedName>
    <definedName name="PAGINA_09" localSheetId="11">#REF!</definedName>
    <definedName name="PAGINA_09" localSheetId="8">#REF!</definedName>
    <definedName name="PAGINA_09" localSheetId="1">#REF!</definedName>
    <definedName name="PAGINA_09">#REF!</definedName>
    <definedName name="PAGINA_10" localSheetId="4">#REF!</definedName>
    <definedName name="PAGINA_10" localSheetId="5">#REF!</definedName>
    <definedName name="PAGINA_10" localSheetId="11">#REF!</definedName>
    <definedName name="PAGINA_10" localSheetId="8">#REF!</definedName>
    <definedName name="PAGINA_10" localSheetId="1">#REF!</definedName>
    <definedName name="PAGINA_10">#REF!</definedName>
    <definedName name="PAGINA_11" localSheetId="4">#REF!</definedName>
    <definedName name="PAGINA_11" localSheetId="5">#REF!</definedName>
    <definedName name="PAGINA_11" localSheetId="11">#REF!</definedName>
    <definedName name="PAGINA_11" localSheetId="8">#REF!</definedName>
    <definedName name="PAGINA_11" localSheetId="1">#REF!</definedName>
    <definedName name="PAGINA_11">#REF!</definedName>
    <definedName name="PAGINA_12" localSheetId="4">#REF!</definedName>
    <definedName name="PAGINA_12" localSheetId="5">#REF!</definedName>
    <definedName name="PAGINA_12" localSheetId="11">#REF!</definedName>
    <definedName name="PAGINA_12" localSheetId="8">#REF!</definedName>
    <definedName name="PAGINA_12" localSheetId="1">#REF!</definedName>
    <definedName name="PAGINA_12">#REF!</definedName>
    <definedName name="Pan_Bancario_50G" localSheetId="4">#REF!</definedName>
    <definedName name="Pan_Bancario_50G" localSheetId="5">#REF!</definedName>
    <definedName name="Pan_Bancario_50G" localSheetId="11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4">#REF!</definedName>
    <definedName name="Pan_Monet_30G" localSheetId="5">#REF!</definedName>
    <definedName name="Pan_Monet_30G" localSheetId="11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>#REF!</definedName>
    <definedName name="PARAMETROS" localSheetId="4">#REF!</definedName>
    <definedName name="PARAMETROS" localSheetId="5">#REF!</definedName>
    <definedName name="PARAMETROS" localSheetId="11">#REF!</definedName>
    <definedName name="PARAMETROS" localSheetId="8">#REF!</definedName>
    <definedName name="PARAMETROS" localSheetId="1">#REF!</definedName>
    <definedName name="PARAMETROS">#REF!</definedName>
    <definedName name="Parmeshwar" localSheetId="4">[80]E!$AJ$98:$AX$115</definedName>
    <definedName name="Parmeshwar" localSheetId="5">[80]E!$AJ$98:$AX$115</definedName>
    <definedName name="Parmeshwar" localSheetId="11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4">[130]SPNF!#REF!</definedName>
    <definedName name="PARTIDA" localSheetId="5">[130]SPNF!#REF!</definedName>
    <definedName name="PARTIDA" localSheetId="11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7">[130]SPNF!#REF!</definedName>
    <definedName name="PARTIDA">[130]SPNF!#REF!</definedName>
    <definedName name="PAS" localSheetId="4">#REF!</definedName>
    <definedName name="PAS" localSheetId="5">#REF!</definedName>
    <definedName name="PAS" localSheetId="11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7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4">#REF!</definedName>
    <definedName name="Pave" localSheetId="5">#REF!</definedName>
    <definedName name="Pave" localSheetId="11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7">#REF!</definedName>
    <definedName name="Pave">#REF!</definedName>
    <definedName name="PAYCAP" localSheetId="4">#REF!</definedName>
    <definedName name="PAYCAP" localSheetId="5">#REF!</definedName>
    <definedName name="PAYCAP" localSheetId="11">#REF!</definedName>
    <definedName name="PAYCAP" localSheetId="8">#REF!</definedName>
    <definedName name="PAYCAP" localSheetId="1">#REF!</definedName>
    <definedName name="PAYCAP" localSheetId="3">#REF!</definedName>
    <definedName name="PAYCAP" localSheetId="7">#REF!</definedName>
    <definedName name="PAYCAP">#REF!</definedName>
    <definedName name="Paym_Cap" localSheetId="4">#REF!</definedName>
    <definedName name="Paym_Cap" localSheetId="5">#REF!</definedName>
    <definedName name="Paym_Cap" localSheetId="11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7">#REF!</definedName>
    <definedName name="Paym_Cap">#REF!</definedName>
    <definedName name="pchBM" localSheetId="4">#REF!</definedName>
    <definedName name="pchBM" localSheetId="5">#REF!</definedName>
    <definedName name="pchBM" localSheetId="11">#REF!</definedName>
    <definedName name="pchBM" localSheetId="8">#REF!</definedName>
    <definedName name="pchBM" localSheetId="0">#REF!</definedName>
    <definedName name="pchBM" localSheetId="1">#REF!</definedName>
    <definedName name="pchBM">#REF!</definedName>
    <definedName name="pchBMG" localSheetId="4">#REF!</definedName>
    <definedName name="pchBMG" localSheetId="5">#REF!</definedName>
    <definedName name="pchBMG" localSheetId="11">#REF!</definedName>
    <definedName name="pchBMG" localSheetId="8">#REF!</definedName>
    <definedName name="pchBMG" localSheetId="0">#REF!</definedName>
    <definedName name="pchBMG" localSheetId="1">#REF!</definedName>
    <definedName name="pchBMG">#REF!</definedName>
    <definedName name="pchBX" localSheetId="4">#REF!</definedName>
    <definedName name="pchBX" localSheetId="5">#REF!</definedName>
    <definedName name="pchBX" localSheetId="11">#REF!</definedName>
    <definedName name="pchBX" localSheetId="8">#REF!</definedName>
    <definedName name="pchBX" localSheetId="1">#REF!</definedName>
    <definedName name="pchBX">#REF!</definedName>
    <definedName name="pchBXG" localSheetId="4">#REF!</definedName>
    <definedName name="pchBXG" localSheetId="5">#REF!</definedName>
    <definedName name="pchBXG" localSheetId="11">#REF!</definedName>
    <definedName name="pchBXG" localSheetId="8">#REF!</definedName>
    <definedName name="pchBXG" localSheetId="1">#REF!</definedName>
    <definedName name="pchBXG">#REF!</definedName>
    <definedName name="pchNM_R" localSheetId="4">[56]Q1!#REF!</definedName>
    <definedName name="pchNM_R" localSheetId="5">[56]Q1!#REF!</definedName>
    <definedName name="pchNM_R" localSheetId="11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4">[56]Q1!#REF!</definedName>
    <definedName name="pchNMG_R" localSheetId="5">[56]Q1!#REF!</definedName>
    <definedName name="pchNMG_R" localSheetId="11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4">[56]Q1!#REF!</definedName>
    <definedName name="pchNX_R" localSheetId="5">[56]Q1!#REF!</definedName>
    <definedName name="pchNX_R" localSheetId="11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4">[56]Q1!#REF!</definedName>
    <definedName name="pchNXG_R" localSheetId="5">[56]Q1!#REF!</definedName>
    <definedName name="pchNXG_R" localSheetId="11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4">#REF!</definedName>
    <definedName name="PCPI" localSheetId="5">#REF!</definedName>
    <definedName name="PCPI" localSheetId="11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7">#REF!</definedName>
    <definedName name="PCPI">#REF!</definedName>
    <definedName name="PCPIE" localSheetId="4">#REF!</definedName>
    <definedName name="PCPIE" localSheetId="5">#REF!</definedName>
    <definedName name="PCPIE" localSheetId="11">#REF!</definedName>
    <definedName name="PCPIE" localSheetId="8">#REF!</definedName>
    <definedName name="PCPIE" localSheetId="1">#REF!</definedName>
    <definedName name="PCPIE" localSheetId="3">#REF!</definedName>
    <definedName name="PCPIE" localSheetId="7">#REF!</definedName>
    <definedName name="PCPIE">#REF!</definedName>
    <definedName name="PCPIG">#N/A</definedName>
    <definedName name="PEACEAGR" localSheetId="4">#REF!</definedName>
    <definedName name="PEACEAGR" localSheetId="5">#REF!</definedName>
    <definedName name="PEACEAGR" localSheetId="11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7">#REF!</definedName>
    <definedName name="PEACEAGR">#REF!</definedName>
    <definedName name="PERE96" localSheetId="4">#REF!</definedName>
    <definedName name="PERE96" localSheetId="5">#REF!</definedName>
    <definedName name="PERE96" localSheetId="11">#REF!</definedName>
    <definedName name="PERE96" localSheetId="8">#REF!</definedName>
    <definedName name="PERE96" localSheetId="1">#REF!</definedName>
    <definedName name="PERE96" localSheetId="3">#REF!</definedName>
    <definedName name="PERE96" localSheetId="7">#REF!</definedName>
    <definedName name="PERE96">#REF!</definedName>
    <definedName name="Petroecuador" localSheetId="4">#REF!</definedName>
    <definedName name="Petroecuador" localSheetId="5">#REF!</definedName>
    <definedName name="Petroecuador" localSheetId="11">#REF!</definedName>
    <definedName name="Petroecuador" localSheetId="8">#REF!</definedName>
    <definedName name="Petroecuador" localSheetId="1">#REF!</definedName>
    <definedName name="Petroecuador" localSheetId="3">#REF!</definedName>
    <definedName name="Petroecuador" localSheetId="7">#REF!</definedName>
    <definedName name="Petroecuador">#REF!</definedName>
    <definedName name="PEX">[84]SUPUESTOS!A$14</definedName>
    <definedName name="PF" localSheetId="4">#REF!</definedName>
    <definedName name="PF" localSheetId="5">#REF!</definedName>
    <definedName name="PF" localSheetId="11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7">#REF!</definedName>
    <definedName name="PF">#REF!</definedName>
    <definedName name="PFP" localSheetId="4">#REF!</definedName>
    <definedName name="PFP" localSheetId="5">#REF!</definedName>
    <definedName name="PFP" localSheetId="11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7">#REF!</definedName>
    <definedName name="PFP">#REF!</definedName>
    <definedName name="pfp_table1" localSheetId="4">#REF!</definedName>
    <definedName name="pfp_table1" localSheetId="5">#REF!</definedName>
    <definedName name="pfp_table1" localSheetId="11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7">#REF!</definedName>
    <definedName name="pfp_table1">#REF!</definedName>
    <definedName name="pib" localSheetId="4">#REF!</definedName>
    <definedName name="pib" localSheetId="5">#REF!</definedName>
    <definedName name="pib" localSheetId="11">#REF!</definedName>
    <definedName name="pib" localSheetId="8">#REF!</definedName>
    <definedName name="pib" localSheetId="1">#REF!</definedName>
    <definedName name="pib">#REF!</definedName>
    <definedName name="pib_int" localSheetId="4">#REF!</definedName>
    <definedName name="pib_int" localSheetId="5">#REF!</definedName>
    <definedName name="pib_int" localSheetId="11">#REF!</definedName>
    <definedName name="pib_int" localSheetId="8">#REF!</definedName>
    <definedName name="pib_int" localSheetId="1">#REF!</definedName>
    <definedName name="pib_int">#REF!</definedName>
    <definedName name="pib98j" localSheetId="4">[22]Programa!#REF!</definedName>
    <definedName name="pib98j" localSheetId="5">[22]Programa!#REF!</definedName>
    <definedName name="pib98j" localSheetId="11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7">[22]Programa!#REF!</definedName>
    <definedName name="pib98j">[22]Programa!#REF!</definedName>
    <definedName name="pib98s" localSheetId="4">[22]Programa!#REF!</definedName>
    <definedName name="pib98s" localSheetId="5">[22]Programa!#REF!</definedName>
    <definedName name="pib98s" localSheetId="11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7">[22]Programa!#REF!</definedName>
    <definedName name="pib98s">[22]Programa!#REF!</definedName>
    <definedName name="PIBMENSAL" localSheetId="4">#REF!</definedName>
    <definedName name="PIBMENSAL" localSheetId="5">#REF!</definedName>
    <definedName name="PIBMENSAL" localSheetId="11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7">#REF!</definedName>
    <definedName name="PIBMENSAL">#REF!</definedName>
    <definedName name="PIBporSECT" localSheetId="4">#REF!</definedName>
    <definedName name="PIBporSECT" localSheetId="5">#REF!</definedName>
    <definedName name="PIBporSECT" localSheetId="11">#REF!</definedName>
    <definedName name="PIBporSECT" localSheetId="8">#REF!</definedName>
    <definedName name="PIBporSECT" localSheetId="1">#REF!</definedName>
    <definedName name="PIBporSECT" localSheetId="3">#REF!</definedName>
    <definedName name="PIBporSECT" localSheetId="7">#REF!</definedName>
    <definedName name="PIBporSECT">#REF!</definedName>
    <definedName name="PII" localSheetId="2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7" hidden="1">{"Main Economic Indicators",#N/A,FALSE,"C"}</definedName>
    <definedName name="PII" localSheetId="10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4">#REF!</definedName>
    <definedName name="PIJIS" localSheetId="5">#REF!</definedName>
    <definedName name="PIJIS" localSheetId="11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7">#REF!</definedName>
    <definedName name="PIJIS">#REF!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7" hidden="1">{"Riqfin97",#N/A,FALSE,"Tran";"Riqfinpro",#N/A,FALSE,"Tran"}</definedName>
    <definedName name="pit" localSheetId="10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4">#REF!</definedName>
    <definedName name="PK" localSheetId="5">#REF!</definedName>
    <definedName name="PK" localSheetId="11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7">#REF!</definedName>
    <definedName name="PK">#REF!</definedName>
    <definedName name="plame" localSheetId="4">#REF!</definedName>
    <definedName name="plame" localSheetId="5">#REF!</definedName>
    <definedName name="plame" localSheetId="11">#REF!</definedName>
    <definedName name="plame" localSheetId="8">#REF!</definedName>
    <definedName name="plame" localSheetId="1">#REF!</definedName>
    <definedName name="plame" localSheetId="3">#REF!</definedName>
    <definedName name="plame" localSheetId="7">#REF!</definedName>
    <definedName name="plame">#REF!</definedName>
    <definedName name="plame2000" localSheetId="4">#REF!</definedName>
    <definedName name="plame2000" localSheetId="5">#REF!</definedName>
    <definedName name="plame2000" localSheetId="11">#REF!</definedName>
    <definedName name="plame2000" localSheetId="8">#REF!</definedName>
    <definedName name="plame2000" localSheetId="1">#REF!</definedName>
    <definedName name="plame2000" localSheetId="3">#REF!</definedName>
    <definedName name="plame2000" localSheetId="7">#REF!</definedName>
    <definedName name="plame2000">#REF!</definedName>
    <definedName name="plame2001" localSheetId="4">#REF!</definedName>
    <definedName name="plame2001" localSheetId="5">#REF!</definedName>
    <definedName name="plame2001" localSheetId="11">#REF!</definedName>
    <definedName name="plame2001" localSheetId="8">#REF!</definedName>
    <definedName name="plame2001" localSheetId="1">#REF!</definedName>
    <definedName name="plame2001">#REF!</definedName>
    <definedName name="plame2002" localSheetId="4">#REF!</definedName>
    <definedName name="plame2002" localSheetId="5">#REF!</definedName>
    <definedName name="plame2002" localSheetId="11">#REF!</definedName>
    <definedName name="plame2002" localSheetId="8">#REF!</definedName>
    <definedName name="plame2002" localSheetId="1">#REF!</definedName>
    <definedName name="plame2002">#REF!</definedName>
    <definedName name="plame2003" localSheetId="4">#REF!</definedName>
    <definedName name="plame2003" localSheetId="5">#REF!</definedName>
    <definedName name="plame2003" localSheetId="11">#REF!</definedName>
    <definedName name="plame2003" localSheetId="8">#REF!</definedName>
    <definedName name="plame2003" localSheetId="1">#REF!</definedName>
    <definedName name="plame2003">#REF!</definedName>
    <definedName name="plame98" localSheetId="4">[22]Programa!#REF!</definedName>
    <definedName name="plame98" localSheetId="5">[22]Programa!#REF!</definedName>
    <definedName name="plame98" localSheetId="11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4">[22]Programa!#REF!</definedName>
    <definedName name="plame98j" localSheetId="5">[22]Programa!#REF!</definedName>
    <definedName name="plame98j" localSheetId="11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4">#REF!</definedName>
    <definedName name="plame98s" localSheetId="5">#REF!</definedName>
    <definedName name="plame98s" localSheetId="11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7">#REF!</definedName>
    <definedName name="plame98s">#REF!</definedName>
    <definedName name="plame99" localSheetId="4">#REF!</definedName>
    <definedName name="plame99" localSheetId="5">#REF!</definedName>
    <definedName name="plame99" localSheetId="11">#REF!</definedName>
    <definedName name="plame99" localSheetId="8">#REF!</definedName>
    <definedName name="plame99" localSheetId="1">#REF!</definedName>
    <definedName name="plame99" localSheetId="3">#REF!</definedName>
    <definedName name="plame99" localSheetId="7">#REF!</definedName>
    <definedName name="plame99">#REF!</definedName>
    <definedName name="PLATA" localSheetId="4">#REF!</definedName>
    <definedName name="PLATA" localSheetId="5">#REF!</definedName>
    <definedName name="PLATA" localSheetId="11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7">#REF!</definedName>
    <definedName name="PLATA">#REF!</definedName>
    <definedName name="plazo" localSheetId="4">#REF!</definedName>
    <definedName name="plazo" localSheetId="5">#REF!</definedName>
    <definedName name="plazo" localSheetId="11">#REF!</definedName>
    <definedName name="plazo" localSheetId="8">#REF!</definedName>
    <definedName name="plazo" localSheetId="1">#REF!</definedName>
    <definedName name="plazo">#REF!</definedName>
    <definedName name="plazo2000" localSheetId="4">#REF!</definedName>
    <definedName name="plazo2000" localSheetId="5">#REF!</definedName>
    <definedName name="plazo2000" localSheetId="11">#REF!</definedName>
    <definedName name="plazo2000" localSheetId="8">#REF!</definedName>
    <definedName name="plazo2000" localSheetId="1">#REF!</definedName>
    <definedName name="plazo2000">#REF!</definedName>
    <definedName name="plazo2001" localSheetId="4">#REF!</definedName>
    <definedName name="plazo2001" localSheetId="5">#REF!</definedName>
    <definedName name="plazo2001" localSheetId="11">#REF!</definedName>
    <definedName name="plazo2001" localSheetId="8">#REF!</definedName>
    <definedName name="plazo2001" localSheetId="1">#REF!</definedName>
    <definedName name="plazo2001">#REF!</definedName>
    <definedName name="plazo2002" localSheetId="4">#REF!</definedName>
    <definedName name="plazo2002" localSheetId="5">#REF!</definedName>
    <definedName name="plazo2002" localSheetId="11">#REF!</definedName>
    <definedName name="plazo2002" localSheetId="8">#REF!</definedName>
    <definedName name="plazo2002" localSheetId="1">#REF!</definedName>
    <definedName name="plazo2002">#REF!</definedName>
    <definedName name="plazo2003" localSheetId="4">#REF!</definedName>
    <definedName name="plazo2003" localSheetId="5">#REF!</definedName>
    <definedName name="plazo2003" localSheetId="11">#REF!</definedName>
    <definedName name="plazo2003" localSheetId="8">#REF!</definedName>
    <definedName name="plazo2003" localSheetId="1">#REF!</definedName>
    <definedName name="plazo2003">#REF!</definedName>
    <definedName name="plazo98" localSheetId="4">[22]Programa!#REF!</definedName>
    <definedName name="plazo98" localSheetId="5">[22]Programa!#REF!</definedName>
    <definedName name="plazo98" localSheetId="11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4">[22]Programa!#REF!</definedName>
    <definedName name="plazo98j" localSheetId="5">[22]Programa!#REF!</definedName>
    <definedName name="plazo98j" localSheetId="11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4">#REF!</definedName>
    <definedName name="plazo98s" localSheetId="5">#REF!</definedName>
    <definedName name="plazo98s" localSheetId="11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7">#REF!</definedName>
    <definedName name="plazo98s">#REF!</definedName>
    <definedName name="plazo99" localSheetId="4">#REF!</definedName>
    <definedName name="plazo99" localSheetId="5">#REF!</definedName>
    <definedName name="plazo99" localSheetId="11">#REF!</definedName>
    <definedName name="plazo99" localSheetId="8">#REF!</definedName>
    <definedName name="plazo99" localSheetId="1">#REF!</definedName>
    <definedName name="plazo99" localSheetId="3">#REF!</definedName>
    <definedName name="plazo99" localSheetId="7">#REF!</definedName>
    <definedName name="plazo99">#REF!</definedName>
    <definedName name="POLLO" localSheetId="4">#REF!</definedName>
    <definedName name="POLLO" localSheetId="5">#REF!</definedName>
    <definedName name="POLLO" localSheetId="11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7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7" hidden="1">'[90]Fax a enviar'!#REF!</definedName>
    <definedName name="poooooooooo" hidden="1">'[90]Fax a enviar'!#REF!</definedName>
    <definedName name="POPO" localSheetId="4">#REF!</definedName>
    <definedName name="POPO" localSheetId="5">#REF!</definedName>
    <definedName name="POPO" localSheetId="11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7">#REF!</definedName>
    <definedName name="POPO">#REF!</definedName>
    <definedName name="PORT" localSheetId="4">#REF!</definedName>
    <definedName name="PORT" localSheetId="5">#REF!</definedName>
    <definedName name="PORT" localSheetId="11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7">#REF!</definedName>
    <definedName name="PORT">#REF!</definedName>
    <definedName name="Ports" localSheetId="4">#REF!</definedName>
    <definedName name="Ports" localSheetId="5">#REF!</definedName>
    <definedName name="Ports" localSheetId="11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7">#REF!</definedName>
    <definedName name="Ports">#REF!</definedName>
    <definedName name="Portugal_wt">'[66]OECD wgt'!$B$30</definedName>
    <definedName name="posnet2" localSheetId="4">#REF!</definedName>
    <definedName name="posnet2" localSheetId="5">#REF!</definedName>
    <definedName name="posnet2" localSheetId="11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7">#REF!</definedName>
    <definedName name="posnet2">#REF!</definedName>
    <definedName name="POTENCIAL" localSheetId="4">#REF!</definedName>
    <definedName name="POTENCIAL" localSheetId="5">#REF!</definedName>
    <definedName name="POTENCIAL" localSheetId="11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7">#REF!</definedName>
    <definedName name="POTENCIAL">#REF!</definedName>
    <definedName name="PP" localSheetId="4">#REF!</definedName>
    <definedName name="PP" localSheetId="5">#REF!</definedName>
    <definedName name="PP" localSheetId="11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7">#REF!</definedName>
    <definedName name="PP">#REF!</definedName>
    <definedName name="ppoooooooooo" localSheetId="4" hidden="1">#REF!</definedName>
    <definedName name="ppoooooooooo" localSheetId="5" hidden="1">#REF!</definedName>
    <definedName name="ppoooooooooo" localSheetId="11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7" hidden="1">{"Riqfin97",#N/A,FALSE,"Tran";"Riqfinpro",#N/A,FALSE,"Tran"}</definedName>
    <definedName name="ppp" localSheetId="10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7" hidden="1">{"Riqfin97",#N/A,FALSE,"Tran";"Riqfinpro",#N/A,FALSE,"Tran"}</definedName>
    <definedName name="pppppp" localSheetId="10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4" hidden="1">#REF!</definedName>
    <definedName name="pppppppppp" localSheetId="5" hidden="1">#REF!</definedName>
    <definedName name="pppppppppp" localSheetId="11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7" hidden="1">#REF!</definedName>
    <definedName name="pppppppppp" hidden="1">#REF!</definedName>
    <definedName name="ppppppppppppp" localSheetId="4" hidden="1">#REF!</definedName>
    <definedName name="ppppppppppppp" localSheetId="5" hidden="1">#REF!</definedName>
    <definedName name="ppppppppppppp" localSheetId="11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7" hidden="1">#REF!</definedName>
    <definedName name="ppppppppppppp" hidden="1">#REF!</definedName>
    <definedName name="PPPWGT">#N/A</definedName>
    <definedName name="PRECIOCIFBANANO" localSheetId="4">#REF!</definedName>
    <definedName name="PRECIOCIFBANANO" localSheetId="5">#REF!</definedName>
    <definedName name="PRECIOCIFBANANO" localSheetId="11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7">#REF!</definedName>
    <definedName name="PRECIOCIFBANANO">#REF!</definedName>
    <definedName name="Preparar_Reporte" localSheetId="4">#REF!</definedName>
    <definedName name="Preparar_Reporte" localSheetId="5">#REF!</definedName>
    <definedName name="Preparar_Reporte" localSheetId="11">#REF!</definedName>
    <definedName name="Preparar_Reporte" localSheetId="8">#REF!</definedName>
    <definedName name="Preparar_Reporte" localSheetId="1">#REF!</definedName>
    <definedName name="Preparar_Reporte" localSheetId="3">#REF!</definedName>
    <definedName name="Preparar_Reporte" localSheetId="7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7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7">[65]nonopec!#REF!</definedName>
    <definedName name="PRES2">[65]nonopec!#REF!</definedName>
    <definedName name="PRES3">[65]nonopec!#REF!</definedName>
    <definedName name="presion" localSheetId="4">#REF!</definedName>
    <definedName name="presion" localSheetId="5">#REF!</definedName>
    <definedName name="presion" localSheetId="11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7">#REF!</definedName>
    <definedName name="presion">#REF!</definedName>
    <definedName name="PRICE" localSheetId="4">#REF!</definedName>
    <definedName name="PRICE" localSheetId="5">#REF!</definedName>
    <definedName name="PRICE" localSheetId="11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7">#REF!</definedName>
    <definedName name="PRICE">#REF!</definedName>
    <definedName name="PRICETAB" localSheetId="4">#REF!</definedName>
    <definedName name="PRICETAB" localSheetId="5">#REF!</definedName>
    <definedName name="PRICETAB" localSheetId="11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7">#REF!</definedName>
    <definedName name="PRICETAB">#REF!</definedName>
    <definedName name="print" localSheetId="4">#REF!</definedName>
    <definedName name="print" localSheetId="5">#REF!</definedName>
    <definedName name="print" localSheetId="11">#REF!</definedName>
    <definedName name="print" localSheetId="8">#REF!</definedName>
    <definedName name="print" localSheetId="1">#REF!</definedName>
    <definedName name="print">#REF!</definedName>
    <definedName name="Print_Area_MI" localSheetId="4">#REF!</definedName>
    <definedName name="Print_Area_MI" localSheetId="5">#REF!</definedName>
    <definedName name="Print_Area_MI" localSheetId="11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4">#REF!</definedName>
    <definedName name="Print_Titles_MI" localSheetId="5">#REF!</definedName>
    <definedName name="Print_Titles_MI" localSheetId="11">#REF!</definedName>
    <definedName name="Print_Titles_MI" localSheetId="8">#REF!</definedName>
    <definedName name="Print_Titles_MI" localSheetId="1">#REF!</definedName>
    <definedName name="Print_Titles_MI">#REF!</definedName>
    <definedName name="Print1" localSheetId="4">#REF!</definedName>
    <definedName name="Print1" localSheetId="5">#REF!</definedName>
    <definedName name="Print1" localSheetId="11">#REF!</definedName>
    <definedName name="Print1" localSheetId="8">#REF!</definedName>
    <definedName name="Print1" localSheetId="0">#REF!</definedName>
    <definedName name="Print1" localSheetId="1">#REF!</definedName>
    <definedName name="Print1">#REF!</definedName>
    <definedName name="PRINTMACRO" localSheetId="4">#REF!</definedName>
    <definedName name="PRINTMACRO" localSheetId="5">#REF!</definedName>
    <definedName name="PRINTMACRO" localSheetId="11">#REF!</definedName>
    <definedName name="PRINTMACRO" localSheetId="8">#REF!</definedName>
    <definedName name="PRINTMACRO" localSheetId="1">#REF!</definedName>
    <definedName name="PRINTMACRO">#REF!</definedName>
    <definedName name="PrintThis_Links">[105]Links!$A$1:$F$33</definedName>
    <definedName name="PRIV0" localSheetId="4">#REF!</definedName>
    <definedName name="PRIV0" localSheetId="5">#REF!</definedName>
    <definedName name="PRIV0" localSheetId="11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7">#REF!</definedName>
    <definedName name="PRIV0">#REF!</definedName>
    <definedName name="PRIV00" localSheetId="4">#REF!</definedName>
    <definedName name="PRIV00" localSheetId="5">#REF!</definedName>
    <definedName name="PRIV00" localSheetId="11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7">#REF!</definedName>
    <definedName name="PRIV00">#REF!</definedName>
    <definedName name="PRIV1" localSheetId="4">#REF!</definedName>
    <definedName name="PRIV1" localSheetId="5">#REF!</definedName>
    <definedName name="PRIV1" localSheetId="11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7">#REF!</definedName>
    <definedName name="PRIV1">#REF!</definedName>
    <definedName name="PRIV11" localSheetId="4">#REF!</definedName>
    <definedName name="PRIV11" localSheetId="5">#REF!</definedName>
    <definedName name="PRIV11" localSheetId="11">#REF!</definedName>
    <definedName name="PRIV11" localSheetId="8">#REF!</definedName>
    <definedName name="PRIV11" localSheetId="1">#REF!</definedName>
    <definedName name="PRIV11">#REF!</definedName>
    <definedName name="PRIV2" localSheetId="4">#REF!</definedName>
    <definedName name="PRIV2" localSheetId="5">#REF!</definedName>
    <definedName name="PRIV2" localSheetId="11">#REF!</definedName>
    <definedName name="PRIV2" localSheetId="8">#REF!</definedName>
    <definedName name="PRIV2" localSheetId="1">#REF!</definedName>
    <definedName name="PRIV2">#REF!</definedName>
    <definedName name="PRIV22" localSheetId="4">#REF!</definedName>
    <definedName name="PRIV22" localSheetId="5">#REF!</definedName>
    <definedName name="PRIV22" localSheetId="11">#REF!</definedName>
    <definedName name="PRIV22" localSheetId="8">#REF!</definedName>
    <definedName name="PRIV22" localSheetId="1">#REF!</definedName>
    <definedName name="PRIV22">#REF!</definedName>
    <definedName name="priv2ycredito" localSheetId="4">#REF!</definedName>
    <definedName name="priv2ycredito" localSheetId="5">#REF!</definedName>
    <definedName name="priv2ycredito" localSheetId="11">#REF!</definedName>
    <definedName name="priv2ycredito" localSheetId="8">#REF!</definedName>
    <definedName name="priv2ycredito" localSheetId="1">#REF!</definedName>
    <definedName name="priv2ycredito">#REF!</definedName>
    <definedName name="priv2yposnet2ycredito" localSheetId="4">#REF!</definedName>
    <definedName name="priv2yposnet2ycredito" localSheetId="5">#REF!</definedName>
    <definedName name="priv2yposnet2ycredito" localSheetId="11">#REF!</definedName>
    <definedName name="priv2yposnet2ycredito" localSheetId="8">#REF!</definedName>
    <definedName name="priv2yposnet2ycredito" localSheetId="1">#REF!</definedName>
    <definedName name="priv2yposnet2ycredito">#REF!</definedName>
    <definedName name="PRIV3" localSheetId="4">#REF!</definedName>
    <definedName name="PRIV3" localSheetId="5">#REF!</definedName>
    <definedName name="PRIV3" localSheetId="11">#REF!</definedName>
    <definedName name="PRIV3" localSheetId="8">#REF!</definedName>
    <definedName name="PRIV3" localSheetId="1">#REF!</definedName>
    <definedName name="PRIV3">#REF!</definedName>
    <definedName name="PRIV33" localSheetId="4">#REF!</definedName>
    <definedName name="PRIV33" localSheetId="5">#REF!</definedName>
    <definedName name="PRIV33" localSheetId="11">#REF!</definedName>
    <definedName name="PRIV33" localSheetId="8">#REF!</definedName>
    <definedName name="PRIV33" localSheetId="1">#REF!</definedName>
    <definedName name="PRIV33">#REF!</definedName>
    <definedName name="PRMONTH" localSheetId="4">#REF!</definedName>
    <definedName name="PRMONTH" localSheetId="5">#REF!</definedName>
    <definedName name="PRMONTH" localSheetId="11">#REF!</definedName>
    <definedName name="PRMONTH" localSheetId="8">#REF!</definedName>
    <definedName name="PRMONTH" localSheetId="1">#REF!</definedName>
    <definedName name="PRMONTH">#REF!</definedName>
    <definedName name="prn">[98]FSUOUT!$B$2:$V$32</definedName>
    <definedName name="Product" localSheetId="4">#REF!</definedName>
    <definedName name="Product" localSheetId="5">#REF!</definedName>
    <definedName name="Product" localSheetId="11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7">#REF!</definedName>
    <definedName name="Product">#REF!</definedName>
    <definedName name="PROG" localSheetId="4">#REF!</definedName>
    <definedName name="PROG" localSheetId="5">#REF!</definedName>
    <definedName name="PROG" localSheetId="11">#REF!</definedName>
    <definedName name="PROG" localSheetId="8">#REF!</definedName>
    <definedName name="PROG" localSheetId="1">#REF!</definedName>
    <definedName name="PROG" localSheetId="3">#REF!</definedName>
    <definedName name="PROG" localSheetId="7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7">'[131]2003'!#REF!</definedName>
    <definedName name="Prog1998">'[131]2003'!#REF!</definedName>
    <definedName name="progra" localSheetId="4">#REF!</definedName>
    <definedName name="progra" localSheetId="5">#REF!</definedName>
    <definedName name="progra" localSheetId="11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7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7">[132]sources!#REF!</definedName>
    <definedName name="proj00">[132]sources!#REF!</definedName>
    <definedName name="PROJ98" localSheetId="4">#REF!</definedName>
    <definedName name="PROJ98" localSheetId="5">#REF!</definedName>
    <definedName name="PROJ98" localSheetId="11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7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7">[133]GRAFPROM!#REF!</definedName>
    <definedName name="promgraf">[133]GRAFPROM!#REF!</definedName>
    <definedName name="Prop.Demanda">'[49]Ranking Bancario'!$AH$4:$AL$54</definedName>
    <definedName name="Province" localSheetId="4">#REF!</definedName>
    <definedName name="Province" localSheetId="5">#REF!</definedName>
    <definedName name="Province" localSheetId="11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7">#REF!</definedName>
    <definedName name="Province">#REF!</definedName>
    <definedName name="Province_Details" localSheetId="4">#REF!</definedName>
    <definedName name="Province_Details" localSheetId="5">#REF!</definedName>
    <definedName name="Province_Details" localSheetId="11">#REF!</definedName>
    <definedName name="Province_Details" localSheetId="8">#REF!</definedName>
    <definedName name="Province_Details" localSheetId="1">#REF!</definedName>
    <definedName name="Province_Details" localSheetId="3">#REF!</definedName>
    <definedName name="Province_Details" localSheetId="7">#REF!</definedName>
    <definedName name="Province_Details">#REF!</definedName>
    <definedName name="prphalf">[118]Sheet4!$C$3:$G$57</definedName>
    <definedName name="PRPINTSEPT">[134]STOCK!$D$4:$W$102</definedName>
    <definedName name="prueba" localSheetId="4">[5]!prueba</definedName>
    <definedName name="prueba" localSheetId="5">[5]!prueba</definedName>
    <definedName name="prueba" localSheetId="11">[5]!prueba</definedName>
    <definedName name="prueba" localSheetId="0">[5]!prueba</definedName>
    <definedName name="prueba" localSheetId="1">[5]!prueba</definedName>
    <definedName name="prueba">[5]!prueba</definedName>
    <definedName name="PRYEAR" localSheetId="4">#REF!</definedName>
    <definedName name="PRYEAR" localSheetId="5">#REF!</definedName>
    <definedName name="PRYEAR" localSheetId="11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7">#REF!</definedName>
    <definedName name="PRYEAR">#REF!</definedName>
    <definedName name="PS" localSheetId="4">#REF!</definedName>
    <definedName name="PS" localSheetId="5">#REF!</definedName>
    <definedName name="PS" localSheetId="11">#REF!</definedName>
    <definedName name="PS" localSheetId="8">#REF!</definedName>
    <definedName name="PS" localSheetId="1">#REF!</definedName>
    <definedName name="PS" localSheetId="3">#REF!</definedName>
    <definedName name="PS" localSheetId="7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7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7">'[136]Resultado BC'!#REF!</definedName>
    <definedName name="PSBR_TRIM">'[136]Resultado BC'!#REF!</definedName>
    <definedName name="pshocked" localSheetId="4">#REF!</definedName>
    <definedName name="pshocked" localSheetId="5">#REF!</definedName>
    <definedName name="pshocked" localSheetId="11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7">#REF!</definedName>
    <definedName name="pshocked">#REF!</definedName>
    <definedName name="PSperc" localSheetId="4">#REF!</definedName>
    <definedName name="PSperc" localSheetId="5">#REF!</definedName>
    <definedName name="PSperc" localSheetId="11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7">#REF!</definedName>
    <definedName name="PSperc">#REF!</definedName>
    <definedName name="Pstd" localSheetId="4">#REF!</definedName>
    <definedName name="Pstd" localSheetId="5">#REF!</definedName>
    <definedName name="Pstd" localSheetId="11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7">#REF!</definedName>
    <definedName name="Pstd">#REF!</definedName>
    <definedName name="PTA" localSheetId="4">#REF!</definedName>
    <definedName name="PTA" localSheetId="5">#REF!</definedName>
    <definedName name="PTA" localSheetId="11">#REF!</definedName>
    <definedName name="PTA" localSheetId="8">#REF!</definedName>
    <definedName name="PTA" localSheetId="0">#REF!</definedName>
    <definedName name="PTA" localSheetId="1">#REF!</definedName>
    <definedName name="PTA">#REF!</definedName>
    <definedName name="PTAEURO" localSheetId="4">#REF!</definedName>
    <definedName name="PTAEURO" localSheetId="5">#REF!</definedName>
    <definedName name="PTAEURO" localSheetId="11">#REF!</definedName>
    <definedName name="PTAEURO" localSheetId="8">#REF!</definedName>
    <definedName name="PTAEURO" localSheetId="0">#REF!</definedName>
    <definedName name="PTAEURO" localSheetId="1">#REF!</definedName>
    <definedName name="PTAEURO">#REF!</definedName>
    <definedName name="PTAS" localSheetId="4">#REF!</definedName>
    <definedName name="PTAS" localSheetId="5">#REF!</definedName>
    <definedName name="PTAS" localSheetId="11">#REF!</definedName>
    <definedName name="PTAS" localSheetId="8">#REF!</definedName>
    <definedName name="PTAS" localSheetId="1">#REF!</definedName>
    <definedName name="PTAS">#REF!</definedName>
    <definedName name="PTE" localSheetId="4">#REF!</definedName>
    <definedName name="PTE" localSheetId="5">#REF!</definedName>
    <definedName name="PTE" localSheetId="11">#REF!</definedName>
    <definedName name="PTE" localSheetId="8">#REF!</definedName>
    <definedName name="PTE" localSheetId="1">#REF!</definedName>
    <definedName name="PTE">#REF!</definedName>
    <definedName name="PUBL00" localSheetId="4">#REF!</definedName>
    <definedName name="PUBL00" localSheetId="5">#REF!</definedName>
    <definedName name="PUBL00" localSheetId="11">#REF!</definedName>
    <definedName name="PUBL00" localSheetId="8">#REF!</definedName>
    <definedName name="PUBL00" localSheetId="1">#REF!</definedName>
    <definedName name="PUBL00">#REF!</definedName>
    <definedName name="PUBL11" localSheetId="4">#REF!</definedName>
    <definedName name="PUBL11" localSheetId="5">#REF!</definedName>
    <definedName name="PUBL11" localSheetId="11">#REF!</definedName>
    <definedName name="PUBL11" localSheetId="8">#REF!</definedName>
    <definedName name="PUBL11" localSheetId="1">#REF!</definedName>
    <definedName name="PUBL11">#REF!</definedName>
    <definedName name="PUBL2" localSheetId="4">#REF!</definedName>
    <definedName name="PUBL2" localSheetId="5">#REF!</definedName>
    <definedName name="PUBL2" localSheetId="11">#REF!</definedName>
    <definedName name="PUBL2" localSheetId="8">#REF!</definedName>
    <definedName name="PUBL2" localSheetId="1">#REF!</definedName>
    <definedName name="PUBL2">#REF!</definedName>
    <definedName name="PUBL22" localSheetId="4">#REF!</definedName>
    <definedName name="PUBL22" localSheetId="5">#REF!</definedName>
    <definedName name="PUBL22" localSheetId="11">#REF!</definedName>
    <definedName name="PUBL22" localSheetId="8">#REF!</definedName>
    <definedName name="PUBL22" localSheetId="1">#REF!</definedName>
    <definedName name="PUBL22">#REF!</definedName>
    <definedName name="PUBL33" localSheetId="4">#REF!</definedName>
    <definedName name="PUBL33" localSheetId="5">#REF!</definedName>
    <definedName name="PUBL33" localSheetId="11">#REF!</definedName>
    <definedName name="PUBL33" localSheetId="8">#REF!</definedName>
    <definedName name="PUBL33" localSheetId="1">#REF!</definedName>
    <definedName name="PUBL33">#REF!</definedName>
    <definedName name="PUBL5" localSheetId="4">#REF!</definedName>
    <definedName name="PUBL5" localSheetId="5">#REF!</definedName>
    <definedName name="PUBL5" localSheetId="11">#REF!</definedName>
    <definedName name="PUBL5" localSheetId="8">#REF!</definedName>
    <definedName name="PUBL5" localSheetId="1">#REF!</definedName>
    <definedName name="PUBL5">#REF!</definedName>
    <definedName name="PUBL55" localSheetId="4">#REF!</definedName>
    <definedName name="PUBL55" localSheetId="5">#REF!</definedName>
    <definedName name="PUBL55" localSheetId="11">#REF!</definedName>
    <definedName name="PUBL55" localSheetId="8">#REF!</definedName>
    <definedName name="PUBL55" localSheetId="1">#REF!</definedName>
    <definedName name="PUBL55">#REF!</definedName>
    <definedName name="PUBL6" localSheetId="4">#REF!</definedName>
    <definedName name="PUBL6" localSheetId="5">#REF!</definedName>
    <definedName name="PUBL6" localSheetId="11">#REF!</definedName>
    <definedName name="PUBL6" localSheetId="8">#REF!</definedName>
    <definedName name="PUBL6" localSheetId="1">#REF!</definedName>
    <definedName name="PUBL6">#REF!</definedName>
    <definedName name="PUBL66" localSheetId="4">#REF!</definedName>
    <definedName name="PUBL66" localSheetId="5">#REF!</definedName>
    <definedName name="PUBL66" localSheetId="11">#REF!</definedName>
    <definedName name="PUBL66" localSheetId="8">#REF!</definedName>
    <definedName name="PUBL66" localSheetId="1">#REF!</definedName>
    <definedName name="PUBL66">#REF!</definedName>
    <definedName name="Public_Sector" localSheetId="4">#REF!</definedName>
    <definedName name="Public_Sector" localSheetId="5">#REF!</definedName>
    <definedName name="Public_Sector" localSheetId="11">#REF!</definedName>
    <definedName name="Public_Sector" localSheetId="8">#REF!</definedName>
    <definedName name="Public_Sector" localSheetId="1">#REF!</definedName>
    <definedName name="Public_Sector">#REF!</definedName>
    <definedName name="pyg" localSheetId="4">#REF!</definedName>
    <definedName name="pyg" localSheetId="5">#REF!</definedName>
    <definedName name="pyg" localSheetId="11">#REF!</definedName>
    <definedName name="pyg" localSheetId="8">#REF!</definedName>
    <definedName name="pyg" localSheetId="1">#REF!</definedName>
    <definedName name="pyg">#REF!</definedName>
    <definedName name="PYGCAJA" localSheetId="4">#REF!</definedName>
    <definedName name="PYGCAJA" localSheetId="5">#REF!</definedName>
    <definedName name="PYGCAJA" localSheetId="11">#REF!</definedName>
    <definedName name="PYGCAJA" localSheetId="8">#REF!</definedName>
    <definedName name="PYGCAJA" localSheetId="1">#REF!</definedName>
    <definedName name="PYGCAJA">#REF!</definedName>
    <definedName name="PYGE" localSheetId="4">#REF!</definedName>
    <definedName name="PYGE" localSheetId="5">#REF!</definedName>
    <definedName name="PYGE" localSheetId="11">#REF!</definedName>
    <definedName name="PYGE" localSheetId="8">#REF!</definedName>
    <definedName name="PYGE" localSheetId="1">#REF!</definedName>
    <definedName name="PYGE">#REF!</definedName>
    <definedName name="PYGI" localSheetId="4">#REF!</definedName>
    <definedName name="PYGI" localSheetId="5">#REF!</definedName>
    <definedName name="PYGI" localSheetId="11">#REF!</definedName>
    <definedName name="PYGI" localSheetId="8">#REF!</definedName>
    <definedName name="PYGI" localSheetId="1">#REF!</definedName>
    <definedName name="PYGI">#REF!</definedName>
    <definedName name="q" localSheetId="4">[41]raw!$A$1:$N$232</definedName>
    <definedName name="q" localSheetId="5">[41]raw!$A$1:$N$232</definedName>
    <definedName name="q" localSheetId="11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4">#REF!</definedName>
    <definedName name="Q_5" localSheetId="5">#REF!</definedName>
    <definedName name="Q_5" localSheetId="11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7">#REF!</definedName>
    <definedName name="Q_5">#REF!</definedName>
    <definedName name="Q_6" localSheetId="4">#REF!</definedName>
    <definedName name="Q_6" localSheetId="5">#REF!</definedName>
    <definedName name="Q_6" localSheetId="11">#REF!</definedName>
    <definedName name="Q_6" localSheetId="8">#REF!</definedName>
    <definedName name="Q_6" localSheetId="1">#REF!</definedName>
    <definedName name="Q_6" localSheetId="3">#REF!</definedName>
    <definedName name="Q_6" localSheetId="7">#REF!</definedName>
    <definedName name="Q_6">#REF!</definedName>
    <definedName name="Q_7" localSheetId="4">#REF!</definedName>
    <definedName name="Q_7" localSheetId="5">#REF!</definedName>
    <definedName name="Q_7" localSheetId="11">#REF!</definedName>
    <definedName name="Q_7" localSheetId="8">#REF!</definedName>
    <definedName name="Q_7" localSheetId="1">#REF!</definedName>
    <definedName name="Q_7" localSheetId="3">#REF!</definedName>
    <definedName name="Q_7" localSheetId="7">#REF!</definedName>
    <definedName name="Q_7">#REF!</definedName>
    <definedName name="Q6_" localSheetId="4">#REF!</definedName>
    <definedName name="Q6_" localSheetId="5">#REF!</definedName>
    <definedName name="Q6_" localSheetId="11">#REF!</definedName>
    <definedName name="Q6_" localSheetId="8">#REF!</definedName>
    <definedName name="Q6_" localSheetId="1">#REF!</definedName>
    <definedName name="Q6_">#REF!</definedName>
    <definedName name="qawde" localSheetId="4">#REF!</definedName>
    <definedName name="qawde" localSheetId="5">#REF!</definedName>
    <definedName name="qawde" localSheetId="11">#REF!</definedName>
    <definedName name="qawde" localSheetId="8">#REF!</definedName>
    <definedName name="qawde" localSheetId="0">#REF!</definedName>
    <definedName name="qawde" localSheetId="1">#REF!</definedName>
    <definedName name="qawde">#REF!</definedName>
    <definedName name="qaz" localSheetId="2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7" hidden="1">{"Tab1",#N/A,FALSE,"P";"Tab2",#N/A,FALSE,"P"}</definedName>
    <definedName name="qaz" localSheetId="10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7" hidden="1">{"Tab1",#N/A,FALSE,"P";"Tab2",#N/A,FALSE,"P"}</definedName>
    <definedName name="qer" localSheetId="10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2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7" hidden="1">{#N/A,#N/A,FALSE,"EXTRABUDGT"}</definedName>
    <definedName name="qqq" localSheetId="10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7" hidden="1">{"Minpmon",#N/A,FALSE,"Monthinput"}</definedName>
    <definedName name="qqqqq" localSheetId="10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7" hidden="1">{"Tab1",#N/A,FALSE,"P";"Tab2",#N/A,FALSE,"P"}</definedName>
    <definedName name="qqqqqqqqqqqqq" localSheetId="10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7" hidden="1">{"Riqfin97",#N/A,FALSE,"Tran";"Riqfinpro",#N/A,FALSE,"Tran"}</definedName>
    <definedName name="qw" localSheetId="10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4">#REF!</definedName>
    <definedName name="R_" localSheetId="5">#REF!</definedName>
    <definedName name="R_" localSheetId="11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7">#REF!</definedName>
    <definedName name="R_">#REF!</definedName>
    <definedName name="RA" localSheetId="4">#REF!</definedName>
    <definedName name="RA" localSheetId="5">#REF!</definedName>
    <definedName name="RA" localSheetId="11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7">#REF!</definedName>
    <definedName name="RA">#REF!</definedName>
    <definedName name="RAA" localSheetId="4">#REF!</definedName>
    <definedName name="RAA" localSheetId="5">#REF!</definedName>
    <definedName name="RAA" localSheetId="11">#REF!</definedName>
    <definedName name="RAA" localSheetId="8">#REF!</definedName>
    <definedName name="RAA" localSheetId="1">#REF!</definedName>
    <definedName name="RAA" localSheetId="3">#REF!</definedName>
    <definedName name="RAA" localSheetId="7">#REF!</definedName>
    <definedName name="RAA">#REF!</definedName>
    <definedName name="raaesrr" localSheetId="4">#REF!</definedName>
    <definedName name="raaesrr" localSheetId="5">#REF!</definedName>
    <definedName name="raaesrr" localSheetId="11">#REF!</definedName>
    <definedName name="raaesrr" localSheetId="8">#REF!</definedName>
    <definedName name="raaesrr" localSheetId="0">#REF!</definedName>
    <definedName name="raaesrr" localSheetId="1">#REF!</definedName>
    <definedName name="raaesrr">#REF!</definedName>
    <definedName name="raas" localSheetId="4">#REF!</definedName>
    <definedName name="raas" localSheetId="5">#REF!</definedName>
    <definedName name="raas" localSheetId="11">#REF!</definedName>
    <definedName name="raas" localSheetId="8">#REF!</definedName>
    <definedName name="raas" localSheetId="0">#REF!</definedName>
    <definedName name="raas" localSheetId="1">#REF!</definedName>
    <definedName name="raas">#REF!</definedName>
    <definedName name="RANGLIST" localSheetId="4">'[38]CGvt Rev'!#REF!</definedName>
    <definedName name="RANGLIST" localSheetId="5">'[38]CGvt Rev'!#REF!</definedName>
    <definedName name="RANGLIST" localSheetId="11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4">#REF!</definedName>
    <definedName name="rave" localSheetId="5">#REF!</definedName>
    <definedName name="rave" localSheetId="11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7">#REF!</definedName>
    <definedName name="rave">#REF!</definedName>
    <definedName name="RD" localSheetId="4">#REF!</definedName>
    <definedName name="RD" localSheetId="5">#REF!</definedName>
    <definedName name="RD" localSheetId="11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7">#REF!</definedName>
    <definedName name="RD">#REF!</definedName>
    <definedName name="RD1A" localSheetId="4">#REF!</definedName>
    <definedName name="RD1A" localSheetId="5">#REF!</definedName>
    <definedName name="RD1A" localSheetId="11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7">#REF!</definedName>
    <definedName name="RD1A">#REF!</definedName>
    <definedName name="RDDic03">[93]ROE!$B$136</definedName>
    <definedName name="RDDic03_2" localSheetId="4">[94]ROE!$B$136</definedName>
    <definedName name="RDDic03_2" localSheetId="5">[94]ROE!$B$136</definedName>
    <definedName name="RDDic03_2" localSheetId="11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4">#REF!</definedName>
    <definedName name="RDPESO" localSheetId="5">#REF!</definedName>
    <definedName name="RDPESO" localSheetId="11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7">#REF!</definedName>
    <definedName name="RDPESO">#REF!</definedName>
    <definedName name="RDPESO1" localSheetId="4">#REF!</definedName>
    <definedName name="RDPESO1" localSheetId="5">#REF!</definedName>
    <definedName name="RDPESO1" localSheetId="11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7">#REF!</definedName>
    <definedName name="RDPESO1">#REF!</definedName>
    <definedName name="RDPESO2" localSheetId="4">#REF!</definedName>
    <definedName name="RDPESO2" localSheetId="5">#REF!</definedName>
    <definedName name="RDPESO2" localSheetId="11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7">#REF!</definedName>
    <definedName name="RDPESO2">#REF!</definedName>
    <definedName name="RDPESO3" localSheetId="4">#REF!</definedName>
    <definedName name="RDPESO3" localSheetId="5">#REF!</definedName>
    <definedName name="RDPESO3" localSheetId="11">#REF!</definedName>
    <definedName name="RDPESO3" localSheetId="8">#REF!</definedName>
    <definedName name="RDPESO3" localSheetId="1">#REF!</definedName>
    <definedName name="RDPESO3">#REF!</definedName>
    <definedName name="RE" localSheetId="4">#REF!</definedName>
    <definedName name="RE" localSheetId="5">#REF!</definedName>
    <definedName name="RE" localSheetId="11">#REF!</definedName>
    <definedName name="RE" localSheetId="8">#REF!</definedName>
    <definedName name="RE" localSheetId="0">#REF!</definedName>
    <definedName name="RE" localSheetId="1">#REF!</definedName>
    <definedName name="RE">#REF!</definedName>
    <definedName name="Realprint" localSheetId="4">#REF!</definedName>
    <definedName name="Realprint" localSheetId="5">#REF!</definedName>
    <definedName name="Realprint" localSheetId="11">#REF!</definedName>
    <definedName name="Realprint" localSheetId="8">#REF!</definedName>
    <definedName name="Realprint" localSheetId="1">#REF!</definedName>
    <definedName name="Realprint">#REF!</definedName>
    <definedName name="realtab" localSheetId="4">#REF!</definedName>
    <definedName name="realtab" localSheetId="5">#REF!</definedName>
    <definedName name="realtab" localSheetId="11">#REF!</definedName>
    <definedName name="realtab" localSheetId="8">#REF!</definedName>
    <definedName name="realtab" localSheetId="1">#REF!</definedName>
    <definedName name="realtab">#REF!</definedName>
    <definedName name="red" localSheetId="4">#REF!</definedName>
    <definedName name="red" localSheetId="5">#REF!</definedName>
    <definedName name="red" localSheetId="11">#REF!</definedName>
    <definedName name="red" localSheetId="8">#REF!</definedName>
    <definedName name="red" localSheetId="1">#REF!</definedName>
    <definedName name="red">#REF!</definedName>
    <definedName name="RED_BOP" localSheetId="4">#REF!</definedName>
    <definedName name="RED_BOP" localSheetId="5">#REF!</definedName>
    <definedName name="RED_BOP" localSheetId="11">#REF!</definedName>
    <definedName name="RED_BOP" localSheetId="8">#REF!</definedName>
    <definedName name="RED_BOP" localSheetId="1">#REF!</definedName>
    <definedName name="RED_BOP">#REF!</definedName>
    <definedName name="red_cpi" localSheetId="4">#REF!</definedName>
    <definedName name="red_cpi" localSheetId="5">#REF!</definedName>
    <definedName name="red_cpi" localSheetId="11">#REF!</definedName>
    <definedName name="red_cpi" localSheetId="8">#REF!</definedName>
    <definedName name="red_cpi" localSheetId="1">#REF!</definedName>
    <definedName name="red_cpi">#REF!</definedName>
    <definedName name="RED_D" localSheetId="4">#REF!</definedName>
    <definedName name="RED_D" localSheetId="5">#REF!</definedName>
    <definedName name="RED_D" localSheetId="11">#REF!</definedName>
    <definedName name="RED_D" localSheetId="8">#REF!</definedName>
    <definedName name="RED_D" localSheetId="1">#REF!</definedName>
    <definedName name="RED_D">#REF!</definedName>
    <definedName name="RED_DS" localSheetId="4">#REF!</definedName>
    <definedName name="RED_DS" localSheetId="5">#REF!</definedName>
    <definedName name="RED_DS" localSheetId="11">#REF!</definedName>
    <definedName name="RED_DS" localSheetId="8">#REF!</definedName>
    <definedName name="RED_DS" localSheetId="1">#REF!</definedName>
    <definedName name="RED_DS">#REF!</definedName>
    <definedName name="red_gdp_exp" localSheetId="4">#REF!</definedName>
    <definedName name="red_gdp_exp" localSheetId="5">#REF!</definedName>
    <definedName name="red_gdp_exp" localSheetId="11">#REF!</definedName>
    <definedName name="red_gdp_exp" localSheetId="8">#REF!</definedName>
    <definedName name="red_gdp_exp" localSheetId="1">#REF!</definedName>
    <definedName name="red_gdp_exp">#REF!</definedName>
    <definedName name="red_govt_empl" localSheetId="4">#REF!</definedName>
    <definedName name="red_govt_empl" localSheetId="5">#REF!</definedName>
    <definedName name="red_govt_empl" localSheetId="11">#REF!</definedName>
    <definedName name="red_govt_empl" localSheetId="8">#REF!</definedName>
    <definedName name="red_govt_empl" localSheetId="1">#REF!</definedName>
    <definedName name="red_govt_empl">#REF!</definedName>
    <definedName name="RED_NATCPI" localSheetId="4">#REF!</definedName>
    <definedName name="RED_NATCPI" localSheetId="5">#REF!</definedName>
    <definedName name="RED_NATCPI" localSheetId="11">#REF!</definedName>
    <definedName name="RED_NATCPI" localSheetId="8">#REF!</definedName>
    <definedName name="RED_NATCPI" localSheetId="1">#REF!</definedName>
    <definedName name="RED_NATCPI">#REF!</definedName>
    <definedName name="RED_TBCPI" localSheetId="4">#REF!</definedName>
    <definedName name="RED_TBCPI" localSheetId="5">#REF!</definedName>
    <definedName name="RED_TBCPI" localSheetId="11">#REF!</definedName>
    <definedName name="RED_TBCPI" localSheetId="8">#REF!</definedName>
    <definedName name="RED_TBCPI" localSheetId="1">#REF!</definedName>
    <definedName name="RED_TBCPI">#REF!</definedName>
    <definedName name="RED_TRD" localSheetId="4">#REF!</definedName>
    <definedName name="RED_TRD" localSheetId="5">#REF!</definedName>
    <definedName name="RED_TRD" localSheetId="11">#REF!</definedName>
    <definedName name="RED_TRD" localSheetId="8">#REF!</definedName>
    <definedName name="RED_TRD" localSheetId="1">#REF!</definedName>
    <definedName name="RED_TRD">#REF!</definedName>
    <definedName name="red42b" localSheetId="4">'[42]RED Table 41'!$A$7:$I$114</definedName>
    <definedName name="red42b" localSheetId="5">'[42]RED Table 41'!$A$7:$I$114</definedName>
    <definedName name="red42b" localSheetId="11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4">#REF!</definedName>
    <definedName name="REDTbl3" localSheetId="5">#REF!</definedName>
    <definedName name="REDTbl3" localSheetId="11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7">#REF!</definedName>
    <definedName name="REDTbl3">#REF!</definedName>
    <definedName name="REDTbl4" localSheetId="4">#REF!</definedName>
    <definedName name="REDTbl4" localSheetId="5">#REF!</definedName>
    <definedName name="REDTbl4" localSheetId="11">#REF!</definedName>
    <definedName name="REDTbl4" localSheetId="8">#REF!</definedName>
    <definedName name="REDTbl4" localSheetId="1">#REF!</definedName>
    <definedName name="REDTbl4" localSheetId="3">#REF!</definedName>
    <definedName name="REDTbl4" localSheetId="7">#REF!</definedName>
    <definedName name="REDTbl4">#REF!</definedName>
    <definedName name="REDTbl5" localSheetId="4">#REF!</definedName>
    <definedName name="REDTbl5" localSheetId="5">#REF!</definedName>
    <definedName name="REDTbl5" localSheetId="11">#REF!</definedName>
    <definedName name="REDTbl5" localSheetId="8">#REF!</definedName>
    <definedName name="REDTbl5" localSheetId="1">#REF!</definedName>
    <definedName name="REDTbl5" localSheetId="3">#REF!</definedName>
    <definedName name="REDTbl5" localSheetId="7">#REF!</definedName>
    <definedName name="REDTbl5">#REF!</definedName>
    <definedName name="REDTbl6" localSheetId="4">#REF!</definedName>
    <definedName name="REDTbl6" localSheetId="5">#REF!</definedName>
    <definedName name="REDTbl6" localSheetId="11">#REF!</definedName>
    <definedName name="REDTbl6" localSheetId="8">#REF!</definedName>
    <definedName name="REDTbl6" localSheetId="1">#REF!</definedName>
    <definedName name="REDTbl6">#REF!</definedName>
    <definedName name="REDTbl7" localSheetId="4">#REF!</definedName>
    <definedName name="REDTbl7" localSheetId="5">#REF!</definedName>
    <definedName name="REDTbl7" localSheetId="11">#REF!</definedName>
    <definedName name="REDTbl7" localSheetId="8">#REF!</definedName>
    <definedName name="REDTbl7" localSheetId="1">#REF!</definedName>
    <definedName name="REDTbl7">#REF!</definedName>
    <definedName name="REDUC">[64]Sheet1!$I$1</definedName>
    <definedName name="reducido">#N/A</definedName>
    <definedName name="REF" localSheetId="4">#REF!</definedName>
    <definedName name="REF" localSheetId="5">#REF!</definedName>
    <definedName name="REF" localSheetId="11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7">#REF!</definedName>
    <definedName name="REF">#REF!</definedName>
    <definedName name="REFERENCIA1">[61]ARBOL!$E$10:$BK$10</definedName>
    <definedName name="Region" localSheetId="4">#REF!</definedName>
    <definedName name="Region" localSheetId="5">#REF!</definedName>
    <definedName name="Region" localSheetId="11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7">#REF!</definedName>
    <definedName name="Region">#REF!</definedName>
    <definedName name="Region_Province_Details" localSheetId="4">#REF!</definedName>
    <definedName name="Region_Province_Details" localSheetId="5">#REF!</definedName>
    <definedName name="Region_Province_Details" localSheetId="11">#REF!</definedName>
    <definedName name="Region_Province_Details" localSheetId="8">#REF!</definedName>
    <definedName name="Region_Province_Details" localSheetId="1">#REF!</definedName>
    <definedName name="Region_Province_Details" localSheetId="3">#REF!</definedName>
    <definedName name="Region_Province_Details" localSheetId="7">#REF!</definedName>
    <definedName name="Region_Province_Details">#REF!</definedName>
    <definedName name="registro" localSheetId="4">#REF!</definedName>
    <definedName name="registro" localSheetId="5">#REF!</definedName>
    <definedName name="registro" localSheetId="11">#REF!</definedName>
    <definedName name="registro" localSheetId="8">#REF!</definedName>
    <definedName name="registro" localSheetId="1">#REF!</definedName>
    <definedName name="registro" localSheetId="3">#REF!</definedName>
    <definedName name="registro" localSheetId="7">#REF!</definedName>
    <definedName name="registro">#REF!</definedName>
    <definedName name="REGREOUT" localSheetId="4" hidden="1">#REF!</definedName>
    <definedName name="REGREOUT" localSheetId="5" hidden="1">#REF!</definedName>
    <definedName name="REGREOUT" localSheetId="11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4" hidden="1">#REF!</definedName>
    <definedName name="REGREX" localSheetId="5" hidden="1">#REF!</definedName>
    <definedName name="REGREX" localSheetId="11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4" hidden="1">#REF!</definedName>
    <definedName name="REGREY" localSheetId="5" hidden="1">#REF!</definedName>
    <definedName name="REGREY" localSheetId="11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4">[22]Programa!#REF!</definedName>
    <definedName name="renegocia" localSheetId="5">[22]Programa!#REF!</definedName>
    <definedName name="renegocia" localSheetId="11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4">#REF!</definedName>
    <definedName name="REPORT" localSheetId="5">#REF!</definedName>
    <definedName name="REPORT" localSheetId="11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7">#REF!</definedName>
    <definedName name="REPORT">#REF!</definedName>
    <definedName name="REPORT1" localSheetId="4">#REF!</definedName>
    <definedName name="REPORT1" localSheetId="5">#REF!</definedName>
    <definedName name="REPORT1" localSheetId="11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7">#REF!</definedName>
    <definedName name="REPORT1">#REF!</definedName>
    <definedName name="rerer" localSheetId="4" hidden="1">#REF!</definedName>
    <definedName name="rerer" localSheetId="5" hidden="1">#REF!</definedName>
    <definedName name="rerer" localSheetId="11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7" hidden="1">#REF!</definedName>
    <definedName name="rerer" hidden="1">#REF!</definedName>
    <definedName name="RES">[61]RESUMEN!$C$5</definedName>
    <definedName name="RESERVA" localSheetId="4">#REF!</definedName>
    <definedName name="RESERVA" localSheetId="5">#REF!</definedName>
    <definedName name="RESERVA" localSheetId="11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7">#REF!</definedName>
    <definedName name="RESERVA">#REF!</definedName>
    <definedName name="RESERVAS" localSheetId="4">#REF!</definedName>
    <definedName name="RESERVAS" localSheetId="5">#REF!</definedName>
    <definedName name="RESERVAS" localSheetId="11">#REF!</definedName>
    <definedName name="RESERVAS" localSheetId="8">#REF!</definedName>
    <definedName name="RESERVAS" localSheetId="1">#REF!</definedName>
    <definedName name="RESERVAS" localSheetId="3">#REF!</definedName>
    <definedName name="RESERVAS" localSheetId="7">#REF!</definedName>
    <definedName name="RESERVAS">#REF!</definedName>
    <definedName name="RESTFINSYS" localSheetId="4">#REF!</definedName>
    <definedName name="RESTFINSYS" localSheetId="5">#REF!</definedName>
    <definedName name="RESTFINSYS" localSheetId="11">#REF!</definedName>
    <definedName name="RESTFINSYS" localSheetId="8">#REF!</definedName>
    <definedName name="RESTFINSYS" localSheetId="1">#REF!</definedName>
    <definedName name="RESTFINSYS" localSheetId="3">#REF!</definedName>
    <definedName name="RESTFINSYS" localSheetId="7">#REF!</definedName>
    <definedName name="RESTFINSYS">#REF!</definedName>
    <definedName name="RESTNFPS" localSheetId="4">#REF!</definedName>
    <definedName name="RESTNFPS" localSheetId="5">#REF!</definedName>
    <definedName name="RESTNFPS" localSheetId="11">#REF!</definedName>
    <definedName name="RESTNFPS" localSheetId="8">#REF!</definedName>
    <definedName name="RESTNFPS" localSheetId="1">#REF!</definedName>
    <definedName name="RESTNFPS">#REF!</definedName>
    <definedName name="RESTNFPS_" localSheetId="4">#REF!</definedName>
    <definedName name="RESTNFPS_" localSheetId="5">#REF!</definedName>
    <definedName name="RESTNFPS_" localSheetId="11">#REF!</definedName>
    <definedName name="RESTNFPS_" localSheetId="8">#REF!</definedName>
    <definedName name="RESTNFPS_" localSheetId="1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4">#REF!</definedName>
    <definedName name="RESUMEN11" localSheetId="5">#REF!</definedName>
    <definedName name="RESUMEN11" localSheetId="11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7">#REF!</definedName>
    <definedName name="RESUMEN11">#REF!</definedName>
    <definedName name="RESUMEN2" localSheetId="4">#REF!</definedName>
    <definedName name="RESUMEN2" localSheetId="5">#REF!</definedName>
    <definedName name="RESUMEN2" localSheetId="11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7">#REF!</definedName>
    <definedName name="RESUMEN2">#REF!</definedName>
    <definedName name="RESUMEN3" localSheetId="4">#REF!</definedName>
    <definedName name="RESUMEN3" localSheetId="5">#REF!</definedName>
    <definedName name="RESUMEN3" localSheetId="11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7">#REF!</definedName>
    <definedName name="RESUMEN3">#REF!</definedName>
    <definedName name="RESUMEN4" localSheetId="4">#REF!</definedName>
    <definedName name="RESUMEN4" localSheetId="5">#REF!</definedName>
    <definedName name="RESUMEN4" localSheetId="11">#REF!</definedName>
    <definedName name="RESUMEN4" localSheetId="8">#REF!</definedName>
    <definedName name="RESUMEN4" localSheetId="0">#REF!</definedName>
    <definedName name="RESUMEN4" localSheetId="1">#REF!</definedName>
    <definedName name="RESUMEN4">#REF!</definedName>
    <definedName name="RESUMEN5" localSheetId="4">#REF!</definedName>
    <definedName name="RESUMEN5" localSheetId="5">#REF!</definedName>
    <definedName name="RESUMEN5" localSheetId="11">#REF!</definedName>
    <definedName name="RESUMEN5" localSheetId="8">#REF!</definedName>
    <definedName name="RESUMEN5" localSheetId="0">#REF!</definedName>
    <definedName name="RESUMEN5" localSheetId="1">#REF!</definedName>
    <definedName name="RESUMEN5">#REF!</definedName>
    <definedName name="RESUMEN6" localSheetId="4">#REF!</definedName>
    <definedName name="RESUMEN6" localSheetId="5">#REF!</definedName>
    <definedName name="RESUMEN6" localSheetId="11">#REF!</definedName>
    <definedName name="RESUMEN6" localSheetId="8">#REF!</definedName>
    <definedName name="RESUMEN6" localSheetId="1">#REF!</definedName>
    <definedName name="RESUMEN6">#REF!</definedName>
    <definedName name="RESUMEN7" localSheetId="4">#REF!</definedName>
    <definedName name="RESUMEN7" localSheetId="5">#REF!</definedName>
    <definedName name="RESUMEN7" localSheetId="11">#REF!</definedName>
    <definedName name="RESUMEN7" localSheetId="8">#REF!</definedName>
    <definedName name="RESUMEN7" localSheetId="1">#REF!</definedName>
    <definedName name="RESUMEN7">#REF!</definedName>
    <definedName name="RESUMEN9" localSheetId="4">#REF!</definedName>
    <definedName name="RESUMEN9" localSheetId="5">#REF!</definedName>
    <definedName name="RESUMEN9" localSheetId="11">#REF!</definedName>
    <definedName name="RESUMEN9" localSheetId="8">#REF!</definedName>
    <definedName name="RESUMEN9" localSheetId="1">#REF!</definedName>
    <definedName name="RESUMEN9">#REF!</definedName>
    <definedName name="retre" hidden="1">'[90]Fax a enviar'!#REF!</definedName>
    <definedName name="revenue">[64]Sheet3!$A$747:$IV$747</definedName>
    <definedName name="REVENUE_" localSheetId="4">'[38]CGvt Rev'!#REF!</definedName>
    <definedName name="REVENUE_" localSheetId="5">'[38]CGvt Rev'!#REF!</definedName>
    <definedName name="REVENUE_" localSheetId="11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7">'[38]CGvt Rev'!#REF!</definedName>
    <definedName name="REVENUE_">'[38]CGvt Rev'!#REF!</definedName>
    <definedName name="Revisions">[64]Sheet1!$B$4:$M$46</definedName>
    <definedName name="rf" localSheetId="4">[22]Programa!#REF!</definedName>
    <definedName name="rf" localSheetId="5">[22]Programa!#REF!</definedName>
    <definedName name="rf" localSheetId="11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7">[22]Programa!#REF!</definedName>
    <definedName name="rf">[22]Programa!#REF!</definedName>
    <definedName name="RFSP" localSheetId="4">#REF!</definedName>
    <definedName name="RFSP" localSheetId="5">#REF!</definedName>
    <definedName name="RFSP" localSheetId="11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7">#REF!</definedName>
    <definedName name="RFSP">#REF!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7" hidden="1">{"Riqfin97",#N/A,FALSE,"Tran";"Riqfinpro",#N/A,FALSE,"Tran"}</definedName>
    <definedName name="rft" localSheetId="10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7" hidden="1">{"Tab1",#N/A,FALSE,"P";"Tab2",#N/A,FALSE,"P"}</definedName>
    <definedName name="rfv" localSheetId="10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4" hidden="1">#REF!</definedName>
    <definedName name="rgdfgd" localSheetId="5" hidden="1">#REF!</definedName>
    <definedName name="rgdfgd" localSheetId="11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7" hidden="1">#REF!</definedName>
    <definedName name="rgdfgd" hidden="1">#REF!</definedName>
    <definedName name="RGDPA" localSheetId="4">#REF!</definedName>
    <definedName name="RGDPA" localSheetId="5">#REF!</definedName>
    <definedName name="RGDPA" localSheetId="11">#REF!</definedName>
    <definedName name="RGDPA" localSheetId="8">#REF!</definedName>
    <definedName name="RGDPA" localSheetId="1">#REF!</definedName>
    <definedName name="RGDPA" localSheetId="3">#REF!</definedName>
    <definedName name="RGDPA" localSheetId="7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4">#REF!</definedName>
    <definedName name="RgFdPartCsource" localSheetId="5">#REF!</definedName>
    <definedName name="RgFdPartCsource" localSheetId="11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7">#REF!</definedName>
    <definedName name="RgFdPartCsource">#REF!</definedName>
    <definedName name="RgFdPartEseries" localSheetId="4">#REF!</definedName>
    <definedName name="RgFdPartEseries" localSheetId="5">#REF!</definedName>
    <definedName name="RgFdPartEseries" localSheetId="11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7">#REF!</definedName>
    <definedName name="RgFdPartEseries">#REF!</definedName>
    <definedName name="RgFdPartEsource" localSheetId="4">#REF!</definedName>
    <definedName name="RgFdPartEsource" localSheetId="5">#REF!</definedName>
    <definedName name="RgFdPartEsource" localSheetId="11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7">#REF!</definedName>
    <definedName name="RgFdPartEsource">#REF!</definedName>
    <definedName name="RgFdPartUserFile">[141]EERProfile!$L$2</definedName>
    <definedName name="RgFdReptCSeries" localSheetId="4">#REF!</definedName>
    <definedName name="RgFdReptCSeries" localSheetId="5">#REF!</definedName>
    <definedName name="RgFdReptCSeries" localSheetId="11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7">#REF!</definedName>
    <definedName name="RgFdReptCSeries">#REF!</definedName>
    <definedName name="RgFdReptCsource" localSheetId="4">#REF!</definedName>
    <definedName name="RgFdReptCsource" localSheetId="5">#REF!</definedName>
    <definedName name="RgFdReptCsource" localSheetId="11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7">#REF!</definedName>
    <definedName name="RgFdReptCsource">#REF!</definedName>
    <definedName name="RgFdReptEseries" localSheetId="4">#REF!</definedName>
    <definedName name="RgFdReptEseries" localSheetId="5">#REF!</definedName>
    <definedName name="RgFdReptEseries" localSheetId="11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7">#REF!</definedName>
    <definedName name="RgFdReptEseries">#REF!</definedName>
    <definedName name="RgFdReptEsource" localSheetId="4">#REF!</definedName>
    <definedName name="RgFdReptEsource" localSheetId="5">#REF!</definedName>
    <definedName name="RgFdReptEsource" localSheetId="11">#REF!</definedName>
    <definedName name="RgFdReptEsource" localSheetId="8">#REF!</definedName>
    <definedName name="RgFdReptEsource" localSheetId="1">#REF!</definedName>
    <definedName name="RgFdReptEsource">#REF!</definedName>
    <definedName name="RgFdReptUserFile">[141]EERProfile!$G$2</definedName>
    <definedName name="RgFdSAMethod" localSheetId="4">#REF!</definedName>
    <definedName name="RgFdSAMethod" localSheetId="5">#REF!</definedName>
    <definedName name="RgFdSAMethod" localSheetId="11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7">#REF!</definedName>
    <definedName name="RgFdSAMethod">#REF!</definedName>
    <definedName name="RgFdTbBper" localSheetId="4">#REF!</definedName>
    <definedName name="RgFdTbBper" localSheetId="5">#REF!</definedName>
    <definedName name="RgFdTbBper" localSheetId="11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7">#REF!</definedName>
    <definedName name="RgFdTbBper">#REF!</definedName>
    <definedName name="RgFdTbCreate" localSheetId="4">#REF!</definedName>
    <definedName name="RgFdTbCreate" localSheetId="5">#REF!</definedName>
    <definedName name="RgFdTbCreate" localSheetId="11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7">#REF!</definedName>
    <definedName name="RgFdTbCreate">#REF!</definedName>
    <definedName name="RgFdTbEper" localSheetId="4">#REF!</definedName>
    <definedName name="RgFdTbEper" localSheetId="5">#REF!</definedName>
    <definedName name="RgFdTbEper" localSheetId="11">#REF!</definedName>
    <definedName name="RgFdTbEper" localSheetId="8">#REF!</definedName>
    <definedName name="RgFdTbEper" localSheetId="1">#REF!</definedName>
    <definedName name="RgFdTbEper">#REF!</definedName>
    <definedName name="RGFdTbFoot" localSheetId="4">#REF!</definedName>
    <definedName name="RGFdTbFoot" localSheetId="5">#REF!</definedName>
    <definedName name="RGFdTbFoot" localSheetId="11">#REF!</definedName>
    <definedName name="RGFdTbFoot" localSheetId="8">#REF!</definedName>
    <definedName name="RGFdTbFoot" localSheetId="1">#REF!</definedName>
    <definedName name="RGFdTbFoot">#REF!</definedName>
    <definedName name="RgFdTbFreq" localSheetId="4">#REF!</definedName>
    <definedName name="RgFdTbFreq" localSheetId="5">#REF!</definedName>
    <definedName name="RgFdTbFreq" localSheetId="11">#REF!</definedName>
    <definedName name="RgFdTbFreq" localSheetId="8">#REF!</definedName>
    <definedName name="RgFdTbFreq" localSheetId="1">#REF!</definedName>
    <definedName name="RgFdTbFreq">#REF!</definedName>
    <definedName name="RgFdTbFreqVal" localSheetId="4">#REF!</definedName>
    <definedName name="RgFdTbFreqVal" localSheetId="5">#REF!</definedName>
    <definedName name="RgFdTbFreqVal" localSheetId="11">#REF!</definedName>
    <definedName name="RgFdTbFreqVal" localSheetId="8">#REF!</definedName>
    <definedName name="RgFdTbFreqVal" localSheetId="1">#REF!</definedName>
    <definedName name="RgFdTbFreqVal">#REF!</definedName>
    <definedName name="RgFdTbSendto" localSheetId="4">#REF!</definedName>
    <definedName name="RgFdTbSendto" localSheetId="5">#REF!</definedName>
    <definedName name="RgFdTbSendto" localSheetId="11">#REF!</definedName>
    <definedName name="RgFdTbSendto" localSheetId="8">#REF!</definedName>
    <definedName name="RgFdTbSendto" localSheetId="1">#REF!</definedName>
    <definedName name="RgFdTbSendto">#REF!</definedName>
    <definedName name="RgFdWgtMethod" localSheetId="4">#REF!</definedName>
    <definedName name="RgFdWgtMethod" localSheetId="5">#REF!</definedName>
    <definedName name="RgFdWgtMethod" localSheetId="11">#REF!</definedName>
    <definedName name="RgFdWgtMethod" localSheetId="8">#REF!</definedName>
    <definedName name="RgFdWgtMethod" localSheetId="1">#REF!</definedName>
    <definedName name="RgFdWgtMethod">#REF!</definedName>
    <definedName name="RGSPA" localSheetId="4">#REF!</definedName>
    <definedName name="RGSPA" localSheetId="5">#REF!</definedName>
    <definedName name="RGSPA" localSheetId="11">#REF!</definedName>
    <definedName name="RGSPA" localSheetId="8">#REF!</definedName>
    <definedName name="RGSPA" localSheetId="1">#REF!</definedName>
    <definedName name="RGSPA">#REF!</definedName>
    <definedName name="rgz\dsf">#N/A</definedName>
    <definedName name="ri" localSheetId="4" hidden="1">#REF!</definedName>
    <definedName name="ri" localSheetId="5" hidden="1">#REF!</definedName>
    <definedName name="ri" localSheetId="11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7" hidden="1">#REF!</definedName>
    <definedName name="ri" hidden="1">#REF!</definedName>
    <definedName name="right" localSheetId="4">#REF!</definedName>
    <definedName name="right" localSheetId="5">#REF!</definedName>
    <definedName name="right" localSheetId="11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7">#REF!</definedName>
    <definedName name="right">#REF!</definedName>
    <definedName name="RIN" localSheetId="4">#REF!</definedName>
    <definedName name="RIN" localSheetId="5">#REF!</definedName>
    <definedName name="RIN" localSheetId="11">#REF!</definedName>
    <definedName name="RIN" localSheetId="8">#REF!</definedName>
    <definedName name="RIN" localSheetId="1">#REF!</definedName>
    <definedName name="RIN" localSheetId="3">#REF!</definedName>
    <definedName name="RIN" localSheetId="7">#REF!</definedName>
    <definedName name="RIN">#REF!</definedName>
    <definedName name="rindex" localSheetId="4">#REF!</definedName>
    <definedName name="rindex" localSheetId="5">#REF!</definedName>
    <definedName name="rindex" localSheetId="11">#REF!</definedName>
    <definedName name="rindex" localSheetId="8">#REF!</definedName>
    <definedName name="rindex" localSheetId="1">#REF!</definedName>
    <definedName name="rindex">#REF!</definedName>
    <definedName name="rinfinpriv" localSheetId="4">#REF!</definedName>
    <definedName name="rinfinpriv" localSheetId="5">#REF!</definedName>
    <definedName name="rinfinpriv" localSheetId="11">#REF!</definedName>
    <definedName name="rinfinpriv" localSheetId="8">#REF!</definedName>
    <definedName name="rinfinpriv" localSheetId="1">#REF!</definedName>
    <definedName name="rinfinpriv">#REF!</definedName>
    <definedName name="RIQFIN" localSheetId="4">#REF!</definedName>
    <definedName name="RIQFIN" localSheetId="5">#REF!</definedName>
    <definedName name="RIQFIN" localSheetId="11">#REF!</definedName>
    <definedName name="RIQFIN" localSheetId="8">#REF!</definedName>
    <definedName name="RIQFIN" localSheetId="1">#REF!</definedName>
    <definedName name="RIQFIN">#REF!</definedName>
    <definedName name="riqueza" localSheetId="4">[22]Programa!#REF!</definedName>
    <definedName name="riqueza" localSheetId="5">[22]Programa!#REF!</definedName>
    <definedName name="riqueza" localSheetId="11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4">[5]!rjyktuk</definedName>
    <definedName name="rjyktuk" localSheetId="5">[5]!rjyktuk</definedName>
    <definedName name="rjyktuk" localSheetId="11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4">#REF!</definedName>
    <definedName name="RNGNM" localSheetId="5">#REF!</definedName>
    <definedName name="RNGNM" localSheetId="11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7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4">#REF!</definedName>
    <definedName name="Rows_Table" localSheetId="5">#REF!</definedName>
    <definedName name="Rows_Table" localSheetId="11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7">#REF!</definedName>
    <definedName name="Rows_Table">#REF!</definedName>
    <definedName name="RP98RE" localSheetId="4">#REF!</definedName>
    <definedName name="RP98RE" localSheetId="5">#REF!</definedName>
    <definedName name="RP98RE" localSheetId="11">#REF!</definedName>
    <definedName name="RP98RE" localSheetId="8">#REF!</definedName>
    <definedName name="RP98RE" localSheetId="1">#REF!</definedName>
    <definedName name="RP98RE" localSheetId="3">#REF!</definedName>
    <definedName name="RP98RE" localSheetId="7">#REF!</definedName>
    <definedName name="RP98RE">#REF!</definedName>
    <definedName name="RPJun02">[93]ROE!$B$136</definedName>
    <definedName name="RPJun02_2" localSheetId="4">[94]ROE!$B$136</definedName>
    <definedName name="RPJun02_2" localSheetId="5">[94]ROE!$B$136</definedName>
    <definedName name="RPJun02_2" localSheetId="11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4">#REF!</definedName>
    <definedName name="RR" localSheetId="5">#REF!</definedName>
    <definedName name="RR" localSheetId="11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7">#REF!</definedName>
    <definedName name="RR">#REF!</definedName>
    <definedName name="rrasrra" localSheetId="4">#REF!</definedName>
    <definedName name="rrasrra" localSheetId="5">#REF!</definedName>
    <definedName name="rrasrra" localSheetId="11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7">#REF!</definedName>
    <definedName name="rrasrra">#REF!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7" hidden="1">{"Riqfin97",#N/A,FALSE,"Tran";"Riqfinpro",#N/A,FALSE,"Tran"}</definedName>
    <definedName name="rrr" localSheetId="10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7" hidden="1">{"Tab1",#N/A,FALSE,"P";"Tab2",#N/A,FALSE,"P"}</definedName>
    <definedName name="rrrrrr" localSheetId="10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7" hidden="1">{"Tab1",#N/A,FALSE,"P";"Tab2",#N/A,FALSE,"P"}</definedName>
    <definedName name="rrrrrrr" localSheetId="10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7" hidden="1">{"Tab1",#N/A,FALSE,"P";"Tab2",#N/A,FALSE,"P"}</definedName>
    <definedName name="rrrrrrrrrrrrr" localSheetId="10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4">#REF!</definedName>
    <definedName name="RS" localSheetId="5">#REF!</definedName>
    <definedName name="RS" localSheetId="11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7">#REF!</definedName>
    <definedName name="RS">#REF!</definedName>
    <definedName name="RS1A" localSheetId="4">#REF!</definedName>
    <definedName name="RS1A" localSheetId="5">#REF!</definedName>
    <definedName name="RS1A" localSheetId="11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7">#REF!</definedName>
    <definedName name="RS1A">#REF!</definedName>
    <definedName name="RSB" localSheetId="4">#REF!</definedName>
    <definedName name="RSB" localSheetId="5">#REF!</definedName>
    <definedName name="RSB" localSheetId="11">#REF!</definedName>
    <definedName name="RSB" localSheetId="8">#REF!</definedName>
    <definedName name="RSB" localSheetId="1">#REF!</definedName>
    <definedName name="RSB" localSheetId="3">#REF!</definedName>
    <definedName name="RSB" localSheetId="7">#REF!</definedName>
    <definedName name="RSB">#REF!</definedName>
    <definedName name="RSB_AHAP_40R" localSheetId="4">#REF!</definedName>
    <definedName name="RSB_AHAP_40R" localSheetId="5">#REF!</definedName>
    <definedName name="RSB_AHAP_40R" localSheetId="11">#REF!</definedName>
    <definedName name="RSB_AHAP_40R" localSheetId="8">#REF!</definedName>
    <definedName name="RSB_AHAP_40R" localSheetId="1">#REF!</definedName>
    <definedName name="RSB_AHAP_40R">#REF!</definedName>
    <definedName name="RSB_Bcos_Des_40R" localSheetId="4">#REF!</definedName>
    <definedName name="RSB_Bcos_Des_40R" localSheetId="5">#REF!</definedName>
    <definedName name="RSB_Bcos_Des_40R" localSheetId="11">#REF!</definedName>
    <definedName name="RSB_Bcos_Des_40R" localSheetId="8">#REF!</definedName>
    <definedName name="RSB_Bcos_Des_40R" localSheetId="1">#REF!</definedName>
    <definedName name="RSB_Bcos_Des_40R">#REF!</definedName>
    <definedName name="RSB_SOCFIN_40R" localSheetId="4">#REF!</definedName>
    <definedName name="RSB_SOCFIN_40R" localSheetId="5">#REF!</definedName>
    <definedName name="RSB_SOCFIN_40R" localSheetId="11">#REF!</definedName>
    <definedName name="RSB_SOCFIN_40R" localSheetId="8">#REF!</definedName>
    <definedName name="RSB_SOCFIN_40R" localSheetId="1">#REF!</definedName>
    <definedName name="RSB_SOCFIN_40R">#REF!</definedName>
    <definedName name="rstd" localSheetId="4">#REF!</definedName>
    <definedName name="rstd" localSheetId="5">#REF!</definedName>
    <definedName name="rstd" localSheetId="11">#REF!</definedName>
    <definedName name="rstd" localSheetId="8">#REF!</definedName>
    <definedName name="rstd" localSheetId="1">#REF!</definedName>
    <definedName name="rstd">#REF!</definedName>
    <definedName name="rt" localSheetId="2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7" hidden="1">{"Minpmon",#N/A,FALSE,"Monthinput"}</definedName>
    <definedName name="rt" localSheetId="10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7" hidden="1">{"Riqfin97",#N/A,FALSE,"Tran";"Riqfinpro",#N/A,FALSE,"Tran"}</definedName>
    <definedName name="rte" localSheetId="10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7" hidden="1">{"Main Economic Indicators",#N/A,FALSE,"C"}</definedName>
    <definedName name="rtre" localSheetId="10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7" hidden="1">{"Main Economic Indicators",#N/A,FALSE,"C"}</definedName>
    <definedName name="rtre1" localSheetId="10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7" hidden="1">{"Riqfin97",#N/A,FALSE,"Tran";"Riqfinpro",#N/A,FALSE,"Tran"}</definedName>
    <definedName name="rty" localSheetId="10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4">#REF!</definedName>
    <definedName name="RUIZ" localSheetId="5">#REF!</definedName>
    <definedName name="RUIZ" localSheetId="11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7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7" hidden="1">'[50]COP FED'!#REF!</definedName>
    <definedName name="Rwvu.PLA2." hidden="1">'[50]COP FED'!#REF!</definedName>
    <definedName name="rx" localSheetId="4" hidden="1">#REF!</definedName>
    <definedName name="rx" localSheetId="5" hidden="1">#REF!</definedName>
    <definedName name="rx" localSheetId="11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7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7" hidden="1">{"Tab1",#N/A,FALSE,"P";"Tab2",#N/A,FALSE,"P"}</definedName>
    <definedName name="s" localSheetId="10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4">#REF!</definedName>
    <definedName name="S_" localSheetId="5">#REF!</definedName>
    <definedName name="S_" localSheetId="11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7">#REF!</definedName>
    <definedName name="S_">#REF!</definedName>
    <definedName name="S_1A" localSheetId="4">#REF!</definedName>
    <definedName name="S_1A" localSheetId="5">#REF!</definedName>
    <definedName name="S_1A" localSheetId="11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7">#REF!</definedName>
    <definedName name="S_1A">#REF!</definedName>
    <definedName name="SA_Tab" localSheetId="4">#REF!</definedName>
    <definedName name="SA_Tab" localSheetId="5">#REF!</definedName>
    <definedName name="SA_Tab" localSheetId="11">#REF!</definedName>
    <definedName name="SA_Tab" localSheetId="8">#REF!</definedName>
    <definedName name="SA_Tab" localSheetId="1">#REF!</definedName>
    <definedName name="SA_Tab" localSheetId="3">#REF!</definedName>
    <definedName name="SA_Tab" localSheetId="7">#REF!</definedName>
    <definedName name="SA_Tab">#REF!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7" hidden="1">{"Riqfin97",#N/A,FALSE,"Tran";"Riqfinpro",#N/A,FALSE,"Tran"}</definedName>
    <definedName name="sad" localSheetId="10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4">#REF!</definedName>
    <definedName name="Salida_Recimp98" localSheetId="5">#REF!</definedName>
    <definedName name="Salida_Recimp98" localSheetId="11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7">#REF!</definedName>
    <definedName name="Salida_Recimp98">#REF!</definedName>
    <definedName name="Salida_Recimp99" localSheetId="4">#REF!</definedName>
    <definedName name="Salida_Recimp99" localSheetId="5">#REF!</definedName>
    <definedName name="Salida_Recimp99" localSheetId="11">#REF!</definedName>
    <definedName name="Salida_Recimp99" localSheetId="8">#REF!</definedName>
    <definedName name="Salida_Recimp99" localSheetId="1">#REF!</definedName>
    <definedName name="Salida_Recimp99" localSheetId="3">#REF!</definedName>
    <definedName name="Salida_Recimp99" localSheetId="7">#REF!</definedName>
    <definedName name="Salida_Recimp99">#REF!</definedName>
    <definedName name="SALO" localSheetId="4">#REF!</definedName>
    <definedName name="SALO" localSheetId="5">#REF!</definedName>
    <definedName name="SALO" localSheetId="11">#REF!</definedName>
    <definedName name="SALO" localSheetId="8">#REF!</definedName>
    <definedName name="SALO" localSheetId="1">#REF!</definedName>
    <definedName name="SALO" localSheetId="3">#REF!</definedName>
    <definedName name="SALO" localSheetId="7">#REF!</definedName>
    <definedName name="SALO">#REF!</definedName>
    <definedName name="SAR" localSheetId="4">#REF!</definedName>
    <definedName name="SAR" localSheetId="5">#REF!</definedName>
    <definedName name="SAR" localSheetId="11">#REF!</definedName>
    <definedName name="SAR" localSheetId="8">#REF!</definedName>
    <definedName name="SAR" localSheetId="0">#REF!</definedName>
    <definedName name="SAR" localSheetId="1">#REF!</definedName>
    <definedName name="SAR">#REF!</definedName>
    <definedName name="sbn" localSheetId="4">#REF!</definedName>
    <definedName name="sbn" localSheetId="5">#REF!</definedName>
    <definedName name="sbn" localSheetId="11">#REF!</definedName>
    <definedName name="sbn" localSheetId="8">#REF!</definedName>
    <definedName name="sbn" localSheetId="1">#REF!</definedName>
    <definedName name="sbn">#REF!</definedName>
    <definedName name="Scale" localSheetId="4">#REF!</definedName>
    <definedName name="Scale" localSheetId="5">#REF!</definedName>
    <definedName name="Scale" localSheetId="11">#REF!</definedName>
    <definedName name="Scale" localSheetId="8">#REF!</definedName>
    <definedName name="Scale" localSheetId="0">#REF!</definedName>
    <definedName name="Scale" localSheetId="1">#REF!</definedName>
    <definedName name="Scale">#REF!</definedName>
    <definedName name="ScaleLabel" localSheetId="4">#REF!</definedName>
    <definedName name="ScaleLabel" localSheetId="5">#REF!</definedName>
    <definedName name="ScaleLabel" localSheetId="11">#REF!</definedName>
    <definedName name="ScaleLabel" localSheetId="8">#REF!</definedName>
    <definedName name="ScaleLabel" localSheetId="0">#REF!</definedName>
    <definedName name="ScaleLabel" localSheetId="1">#REF!</definedName>
    <definedName name="ScaleLabel">#REF!</definedName>
    <definedName name="ScaleMultiplier" localSheetId="4">#REF!</definedName>
    <definedName name="ScaleMultiplier" localSheetId="5">#REF!</definedName>
    <definedName name="ScaleMultiplier" localSheetId="11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4">#REF!</definedName>
    <definedName name="ScaleType" localSheetId="5">#REF!</definedName>
    <definedName name="ScaleType" localSheetId="11">#REF!</definedName>
    <definedName name="ScaleType" localSheetId="8">#REF!</definedName>
    <definedName name="ScaleType" localSheetId="0">#REF!</definedName>
    <definedName name="ScaleType" localSheetId="1">#REF!</definedName>
    <definedName name="ScaleType">#REF!</definedName>
    <definedName name="SCEN2" localSheetId="4">'[143]BOP Summary'!$AU$1</definedName>
    <definedName name="SCEN2" localSheetId="5">'[143]BOP Summary'!$AU$1</definedName>
    <definedName name="SCEN2" localSheetId="11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4">#REF!</definedName>
    <definedName name="SCHILL" localSheetId="5">#REF!</definedName>
    <definedName name="SCHILL" localSheetId="11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7">#REF!</definedName>
    <definedName name="SCHILL">#REF!</definedName>
    <definedName name="SCHILL1" localSheetId="4">#REF!</definedName>
    <definedName name="SCHILL1" localSheetId="5">#REF!</definedName>
    <definedName name="SCHILL1" localSheetId="11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7">#REF!</definedName>
    <definedName name="SCHILL1">#REF!</definedName>
    <definedName name="SCOTT1" localSheetId="4">#REF!</definedName>
    <definedName name="SCOTT1" localSheetId="5">#REF!</definedName>
    <definedName name="SCOTT1" localSheetId="11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7">#REF!</definedName>
    <definedName name="SCOTT1">#REF!</definedName>
    <definedName name="sd" localSheetId="4">#REF!</definedName>
    <definedName name="sd" localSheetId="5">#REF!</definedName>
    <definedName name="sd" localSheetId="11">#REF!</definedName>
    <definedName name="sd" localSheetId="8">#REF!</definedName>
    <definedName name="sd" localSheetId="0">#REF!</definedName>
    <definedName name="sd" localSheetId="1">#REF!</definedName>
    <definedName name="sd">#REF!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7" hidden="1">{"Riqfin97",#N/A,FALSE,"Tran";"Riqfinpro",#N/A,FALSE,"Tran"}</definedName>
    <definedName name="sdfsdfsdfsd" localSheetId="10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7" hidden="1">{"Riqfin97",#N/A,FALSE,"Tran";"Riqfinpro",#N/A,FALSE,"Tran"}</definedName>
    <definedName name="sdr" localSheetId="10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4">#REF!</definedName>
    <definedName name="sds_gdp_exp_lari" localSheetId="5">#REF!</definedName>
    <definedName name="sds_gdp_exp_lari" localSheetId="11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7">#REF!</definedName>
    <definedName name="sds_gdp_exp_lari">#REF!</definedName>
    <definedName name="sds_gdp_origin" localSheetId="4">#REF!</definedName>
    <definedName name="sds_gdp_origin" localSheetId="5">#REF!</definedName>
    <definedName name="sds_gdp_origin" localSheetId="11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7">#REF!</definedName>
    <definedName name="sds_gdp_origin">#REF!</definedName>
    <definedName name="sds_gpd_exp_gdp" localSheetId="4">#REF!</definedName>
    <definedName name="sds_gpd_exp_gdp" localSheetId="5">#REF!</definedName>
    <definedName name="sds_gpd_exp_gdp" localSheetId="11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7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7" hidden="1">'[90]Fax a enviar'!#REF!</definedName>
    <definedName name="sdsd" hidden="1">'[90]Fax a enviar'!#REF!</definedName>
    <definedName name="sdsds" localSheetId="4" hidden="1">#REF!</definedName>
    <definedName name="sdsds" localSheetId="5" hidden="1">#REF!</definedName>
    <definedName name="sdsds" localSheetId="11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7" hidden="1">#REF!</definedName>
    <definedName name="sdsds" hidden="1">#REF!</definedName>
    <definedName name="SECIND" localSheetId="4">#REF!</definedName>
    <definedName name="SECIND" localSheetId="5">#REF!</definedName>
    <definedName name="SECIND" localSheetId="11">#REF!</definedName>
    <definedName name="SECIND" localSheetId="8">#REF!</definedName>
    <definedName name="SECIND" localSheetId="1">#REF!</definedName>
    <definedName name="SECIND" localSheetId="3">#REF!</definedName>
    <definedName name="SECIND" localSheetId="7">#REF!</definedName>
    <definedName name="SECIND">#REF!</definedName>
    <definedName name="SECTORES" localSheetId="4">[130]SPNF!#REF!</definedName>
    <definedName name="SECTORES" localSheetId="5">[130]SPNF!#REF!</definedName>
    <definedName name="SECTORES" localSheetId="11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7">[130]SPNF!#REF!</definedName>
    <definedName name="SECTORES">[130]SPNF!#REF!</definedName>
    <definedName name="seguimiento" localSheetId="4">#REF!</definedName>
    <definedName name="seguimiento" localSheetId="5">#REF!</definedName>
    <definedName name="seguimiento" localSheetId="11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7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4">#REF!</definedName>
    <definedName name="sei" localSheetId="5">#REF!</definedName>
    <definedName name="sei" localSheetId="11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7">#REF!</definedName>
    <definedName name="sei">#REF!</definedName>
    <definedName name="SEK" localSheetId="4">#REF!</definedName>
    <definedName name="SEK" localSheetId="5">#REF!</definedName>
    <definedName name="SEK" localSheetId="11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7">#REF!</definedName>
    <definedName name="SEK">#REF!</definedName>
    <definedName name="Selected_Economic_and_Financial_Indicators" localSheetId="4">#REF!</definedName>
    <definedName name="Selected_Economic_and_Financial_Indicators" localSheetId="5">#REF!</definedName>
    <definedName name="Selected_Economic_and_Financial_Indicators" localSheetId="11">#REF!</definedName>
    <definedName name="Selected_Economic_and_Financial_Indicators" localSheetId="8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7">#REF!</definedName>
    <definedName name="Selected_Economic_and_Financial_Indicators">#REF!</definedName>
    <definedName name="SelNE" localSheetId="4">#REF!</definedName>
    <definedName name="SelNE" localSheetId="5">#REF!</definedName>
    <definedName name="SelNE" localSheetId="11">#REF!</definedName>
    <definedName name="SelNE" localSheetId="8">#REF!</definedName>
    <definedName name="SelNE" localSheetId="1">#REF!</definedName>
    <definedName name="SelNE">#REF!</definedName>
    <definedName name="SelNEperc" localSheetId="4">#REF!</definedName>
    <definedName name="SelNEperc" localSheetId="5">#REF!</definedName>
    <definedName name="SelNEperc" localSheetId="11">#REF!</definedName>
    <definedName name="SelNEperc" localSheetId="8">#REF!</definedName>
    <definedName name="SelNEperc" localSheetId="1">#REF!</definedName>
    <definedName name="SelNEperc">#REF!</definedName>
    <definedName name="SEMANAL" localSheetId="4">#REF!</definedName>
    <definedName name="SEMANAL" localSheetId="5">#REF!</definedName>
    <definedName name="SEMANAL" localSheetId="11">#REF!</definedName>
    <definedName name="SEMANAL" localSheetId="8">#REF!</definedName>
    <definedName name="SEMANAL" localSheetId="1">#REF!</definedName>
    <definedName name="SEMANAL">#REF!</definedName>
    <definedName name="sencount" hidden="1">2</definedName>
    <definedName name="SEP._89" localSheetId="4">#REF!</definedName>
    <definedName name="SEP._89" localSheetId="5">#REF!</definedName>
    <definedName name="SEP._89" localSheetId="11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7">#REF!</definedName>
    <definedName name="SEP._89">#REF!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7" hidden="1">{"Riqfin97",#N/A,FALSE,"Tran";"Riqfinpro",#N/A,FALSE,"Tran"}</definedName>
    <definedName name="ser" localSheetId="10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11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7">#REF!</definedName>
    <definedName name="SHEET_A._Contents_and_file_description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11">#REF!</definedName>
    <definedName name="SHEET_B._DATA_FROM_TO_OTHER_FILES" localSheetId="8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7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11">#REF!</definedName>
    <definedName name="SHEET_C._RAW_DATA1" localSheetId="8">#REF!</definedName>
    <definedName name="SHEET_C._RAW_DATA1" localSheetId="1">#REF!</definedName>
    <definedName name="SHEET_C._RAW_DATA1" localSheetId="3">#REF!</definedName>
    <definedName name="SHEET_C._RAW_DATA1" localSheetId="7">#REF!</definedName>
    <definedName name="SHEET_C._RAW_DATA1">#REF!</definedName>
    <definedName name="SHEET_C._RAW_DATA2" localSheetId="4">#REF!</definedName>
    <definedName name="SHEET_C._RAW_DATA2" localSheetId="5">#REF!</definedName>
    <definedName name="SHEET_C._RAW_DATA2" localSheetId="11">#REF!</definedName>
    <definedName name="SHEET_C._RAW_DATA2" localSheetId="8">#REF!</definedName>
    <definedName name="SHEET_C._RAW_DATA2" localSheetId="1">#REF!</definedName>
    <definedName name="SHEET_C._RAW_DATA2">#REF!</definedName>
    <definedName name="SHEET_D._DATA_TRANSFORMATIONS" localSheetId="4">#REF!</definedName>
    <definedName name="SHEET_D._DATA_TRANSFORMATIONS" localSheetId="5">#REF!</definedName>
    <definedName name="SHEET_D._DATA_TRANSFORMATIONS" localSheetId="11">#REF!</definedName>
    <definedName name="SHEET_D._DATA_TRANSFORMATIONS" localSheetId="8">#REF!</definedName>
    <definedName name="SHEET_D._DATA_TRANSFORMATIONS" localSheetId="1">#REF!</definedName>
    <definedName name="SHEET_D._DATA_TRANSFORMATIONS">#REF!</definedName>
    <definedName name="SHEET_E._FINAL_TABLES" localSheetId="4">#REF!</definedName>
    <definedName name="SHEET_E._FINAL_TABLES" localSheetId="5">#REF!</definedName>
    <definedName name="SHEET_E._FINAL_TABLES" localSheetId="11">#REF!</definedName>
    <definedName name="SHEET_E._FINAL_TABLES" localSheetId="8">#REF!</definedName>
    <definedName name="SHEET_E._FINAL_TABLES" localSheetId="1">#REF!</definedName>
    <definedName name="SHEET_E._FINAL_TABLES">#REF!</definedName>
    <definedName name="Sheet1_Chart_2_ChartType" hidden="1">64</definedName>
    <definedName name="SID" localSheetId="4">#REF!</definedName>
    <definedName name="SID" localSheetId="5">#REF!</definedName>
    <definedName name="SID" localSheetId="11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7">#REF!</definedName>
    <definedName name="SID">#REF!</definedName>
    <definedName name="SIDXGOB">'[84]SFISCAL-MOD'!$A$146:$IV$146</definedName>
    <definedName name="SING" localSheetId="4">#REF!</definedName>
    <definedName name="SING" localSheetId="5">#REF!</definedName>
    <definedName name="SING" localSheetId="11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7">#REF!</definedName>
    <definedName name="SING">#REF!</definedName>
    <definedName name="SING1" localSheetId="4">#REF!</definedName>
    <definedName name="SING1" localSheetId="5">#REF!</definedName>
    <definedName name="SING1" localSheetId="11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7">#REF!</definedName>
    <definedName name="SING1">#REF!</definedName>
    <definedName name="SISBANCARIO" localSheetId="4">#REF!</definedName>
    <definedName name="SISBANCARIO" localSheetId="5">#REF!</definedName>
    <definedName name="SISBANCARIO" localSheetId="11">#REF!</definedName>
    <definedName name="SISBANCARIO" localSheetId="8">#REF!</definedName>
    <definedName name="SISBANCARIO" localSheetId="1">#REF!</definedName>
    <definedName name="SISBANCARIO" localSheetId="3">#REF!</definedName>
    <definedName name="SISBANCARIO" localSheetId="7">#REF!</definedName>
    <definedName name="SISBANCARIO">#REF!</definedName>
    <definedName name="sisfin1" localSheetId="4">#REF!</definedName>
    <definedName name="sisfin1" localSheetId="5">#REF!</definedName>
    <definedName name="sisfin1" localSheetId="11">#REF!</definedName>
    <definedName name="sisfin1" localSheetId="8">#REF!</definedName>
    <definedName name="sisfin1" localSheetId="1">#REF!</definedName>
    <definedName name="sisfin1">#REF!</definedName>
    <definedName name="sisfin2" localSheetId="4">#REF!</definedName>
    <definedName name="sisfin2" localSheetId="5">#REF!</definedName>
    <definedName name="sisfin2" localSheetId="11">#REF!</definedName>
    <definedName name="sisfin2" localSheetId="8">#REF!</definedName>
    <definedName name="sisfin2" localSheetId="1">#REF!</definedName>
    <definedName name="sisfin2">#REF!</definedName>
    <definedName name="SISTEMA_BANCARIO_NACIONAL" localSheetId="4">#REF!</definedName>
    <definedName name="SISTEMA_BANCARIO_NACIONAL" localSheetId="5">#REF!</definedName>
    <definedName name="SISTEMA_BANCARIO_NACIONAL" localSheetId="11">#REF!</definedName>
    <definedName name="SISTEMA_BANCARIO_NACIONAL" localSheetId="8">#REF!</definedName>
    <definedName name="SISTEMA_BANCARIO_NACIONAL" localSheetId="1">#REF!</definedName>
    <definedName name="SISTEMA_BANCARIO_NACIONAL">#REF!</definedName>
    <definedName name="sksksksk" localSheetId="4">#REF!</definedName>
    <definedName name="sksksksk" localSheetId="5">#REF!</definedName>
    <definedName name="sksksksk" localSheetId="11">#REF!</definedName>
    <definedName name="sksksksk" localSheetId="8">#REF!</definedName>
    <definedName name="sksksksk" localSheetId="1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4">#REF!</definedName>
    <definedName name="SortRange" localSheetId="5">#REF!</definedName>
    <definedName name="SortRange" localSheetId="11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7">#REF!</definedName>
    <definedName name="SortRange">#REF!</definedName>
    <definedName name="SP" localSheetId="4">#REF!</definedName>
    <definedName name="SP" localSheetId="5">#REF!</definedName>
    <definedName name="SP" localSheetId="11">#REF!</definedName>
    <definedName name="SP" localSheetId="8">#REF!</definedName>
    <definedName name="SP" localSheetId="1">#REF!</definedName>
    <definedName name="SP" localSheetId="3">#REF!</definedName>
    <definedName name="SP" localSheetId="7">#REF!</definedName>
    <definedName name="SP">#REF!</definedName>
    <definedName name="Spain_wt">'[66]OECD wgt'!$B$31</definedName>
    <definedName name="SPG" localSheetId="4">#REF!</definedName>
    <definedName name="SPG" localSheetId="5">#REF!</definedName>
    <definedName name="SPG" localSheetId="11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7">#REF!</definedName>
    <definedName name="SPG">#REF!</definedName>
    <definedName name="SPN">#N/A</definedName>
    <definedName name="spnf" localSheetId="5">'[129]SPNF Acuerdo Incl. Int.'!spnf</definedName>
    <definedName name="spnf" localSheetId="0">#REF!</definedName>
    <definedName name="spnf" localSheetId="1">#REF!</definedName>
    <definedName name="spnf" localSheetId="10">'[129]SPNF Acuerdo Incl. Int.'!spnf</definedName>
    <definedName name="spnf" localSheetId="13">'[129]SPNF Acuerdo Incl. Int.'!spnf</definedName>
    <definedName name="spnf">'[129]SPNF Acuerdo Incl. Int.'!spnf</definedName>
    <definedName name="Spread_Between_Highest_and_Lowest_Rates">'[67]Inter-Bank'!$N$5</definedName>
    <definedName name="SPSS" localSheetId="4">#REF!</definedName>
    <definedName name="SPSS" localSheetId="5">#REF!</definedName>
    <definedName name="SPSS" localSheetId="11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7">#REF!</definedName>
    <definedName name="SPSS">#REF!</definedName>
    <definedName name="SRTable" localSheetId="4">#REF!</definedName>
    <definedName name="SRTable" localSheetId="5">#REF!</definedName>
    <definedName name="SRTable" localSheetId="11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7">#REF!</definedName>
    <definedName name="SRTable">#REF!</definedName>
    <definedName name="srtable1" localSheetId="4">#REF!</definedName>
    <definedName name="srtable1" localSheetId="5">#REF!</definedName>
    <definedName name="srtable1" localSheetId="11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7">#REF!</definedName>
    <definedName name="srtable1">#REF!</definedName>
    <definedName name="srtbl" localSheetId="4">#REF!</definedName>
    <definedName name="srtbl" localSheetId="5">#REF!</definedName>
    <definedName name="srtbl" localSheetId="11">#REF!</definedName>
    <definedName name="srtbl" localSheetId="8">#REF!</definedName>
    <definedName name="srtbl" localSheetId="1">#REF!</definedName>
    <definedName name="srtbl">#REF!</definedName>
    <definedName name="SS">[144]IMATA!$B$45:$B$108</definedName>
    <definedName name="SSperc" localSheetId="4">#REF!</definedName>
    <definedName name="SSperc" localSheetId="5">#REF!</definedName>
    <definedName name="SSperc" localSheetId="11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7">#REF!</definedName>
    <definedName name="SSperc">#REF!</definedName>
    <definedName name="sss" localSheetId="2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7" hidden="1">{"Minpmon",#N/A,FALSE,"Monthinput"}</definedName>
    <definedName name="sss" localSheetId="10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7" hidden="1">{"Riqfin97",#N/A,FALSE,"Tran";"Riqfinpro",#N/A,FALSE,"Tran"}</definedName>
    <definedName name="ssss" localSheetId="10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4">#REF!</definedName>
    <definedName name="Staff" localSheetId="5">#REF!</definedName>
    <definedName name="Staff" localSheetId="11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7">#REF!</definedName>
    <definedName name="Staff">#REF!</definedName>
    <definedName name="staffrp" localSheetId="4">#REF!</definedName>
    <definedName name="staffrp" localSheetId="5">#REF!</definedName>
    <definedName name="staffrp" localSheetId="11">#REF!</definedName>
    <definedName name="staffrp" localSheetId="8">#REF!</definedName>
    <definedName name="staffrp" localSheetId="1">#REF!</definedName>
    <definedName name="staffrp" localSheetId="3">#REF!</definedName>
    <definedName name="staffrp" localSheetId="7">#REF!</definedName>
    <definedName name="staffrp">#REF!</definedName>
    <definedName name="START" localSheetId="4">#REF!</definedName>
    <definedName name="START" localSheetId="5">#REF!</definedName>
    <definedName name="START" localSheetId="11">#REF!</definedName>
    <definedName name="START" localSheetId="8">#REF!</definedName>
    <definedName name="START" localSheetId="1">#REF!</definedName>
    <definedName name="START" localSheetId="3">#REF!</definedName>
    <definedName name="START" localSheetId="7">#REF!</definedName>
    <definedName name="START">#REF!</definedName>
    <definedName name="StartPosition" localSheetId="4">#REF!</definedName>
    <definedName name="StartPosition" localSheetId="5">#REF!</definedName>
    <definedName name="StartPosition" localSheetId="11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>#REF!</definedName>
    <definedName name="STFQTAB" localSheetId="4">#REF!</definedName>
    <definedName name="STFQTAB" localSheetId="5">#REF!</definedName>
    <definedName name="STFQTAB" localSheetId="11">#REF!</definedName>
    <definedName name="STFQTAB" localSheetId="8">#REF!</definedName>
    <definedName name="STFQTAB" localSheetId="1">#REF!</definedName>
    <definedName name="STFQTAB">#REF!</definedName>
    <definedName name="STOCK">[134]STOCK!$D$4:$K$69</definedName>
    <definedName name="stocksumm" localSheetId="4">#REF!</definedName>
    <definedName name="stocksumm" localSheetId="5">#REF!</definedName>
    <definedName name="stocksumm" localSheetId="11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7">#REF!</definedName>
    <definedName name="stocksumm">#REF!</definedName>
    <definedName name="STOP" localSheetId="4">#REF!</definedName>
    <definedName name="STOP" localSheetId="5">#REF!</definedName>
    <definedName name="STOP" localSheetId="11">#REF!</definedName>
    <definedName name="STOP" localSheetId="8">#REF!</definedName>
    <definedName name="STOP" localSheetId="1">#REF!</definedName>
    <definedName name="STOP" localSheetId="3">#REF!</definedName>
    <definedName name="STOP" localSheetId="7">#REF!</definedName>
    <definedName name="STOP">#REF!</definedName>
    <definedName name="STTAB4" localSheetId="4">#REF!</definedName>
    <definedName name="STTAB4" localSheetId="5">#REF!</definedName>
    <definedName name="STTAB4" localSheetId="11">#REF!</definedName>
    <definedName name="STTAB4" localSheetId="8">#REF!</definedName>
    <definedName name="STTAB4" localSheetId="1">#REF!</definedName>
    <definedName name="STTAB4" localSheetId="3">#REF!</definedName>
    <definedName name="STTAB4" localSheetId="7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4">[112]NA!#REF!</definedName>
    <definedName name="SUMGDP" localSheetId="5">[112]NA!#REF!</definedName>
    <definedName name="SUMGDP" localSheetId="11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7">[112]NA!#REF!</definedName>
    <definedName name="SUMGDP">[112]NA!#REF!</definedName>
    <definedName name="SUMTAB">[145]CPI:NA!$A$272:$R$990</definedName>
    <definedName name="SUPLI" localSheetId="4">#REF!</definedName>
    <definedName name="SUPLI" localSheetId="5">#REF!</definedName>
    <definedName name="SUPLI" localSheetId="11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7">#REF!</definedName>
    <definedName name="SUPLI">#REF!</definedName>
    <definedName name="SUPLIDORES" localSheetId="4">#REF!</definedName>
    <definedName name="SUPLIDORES" localSheetId="5">#REF!</definedName>
    <definedName name="SUPLIDORES" localSheetId="11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7">#REF!</definedName>
    <definedName name="SUPLIDORES">#REF!</definedName>
    <definedName name="SUPPLY">[78]MONTHLY!$A$87:$Q$193</definedName>
    <definedName name="SUPPLY2">[78]MONTHLY!$A$422:$Z$477</definedName>
    <definedName name="SUPUES" localSheetId="4">#REF!</definedName>
    <definedName name="SUPUES" localSheetId="5">#REF!</definedName>
    <definedName name="SUPUES" localSheetId="11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7">#REF!</definedName>
    <definedName name="SUPUES">#REF!</definedName>
    <definedName name="supuestos" localSheetId="4">#REF!</definedName>
    <definedName name="supuestos" localSheetId="5">#REF!</definedName>
    <definedName name="supuestos" localSheetId="11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7">#REF!</definedName>
    <definedName name="supuestos">#REF!</definedName>
    <definedName name="swe" localSheetId="2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7" hidden="1">{"Tab1",#N/A,FALSE,"P";"Tab2",#N/A,FALSE,"P"}</definedName>
    <definedName name="swe" localSheetId="10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4">#REF!</definedName>
    <definedName name="SwitchColor" localSheetId="5">#REF!</definedName>
    <definedName name="SwitchColor" localSheetId="11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7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7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7" hidden="1">{"Riqfin97",#N/A,FALSE,"Tran";"Riqfinpro",#N/A,FALSE,"Tran"}</definedName>
    <definedName name="sxc" localSheetId="10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7" hidden="1">{"Riqfin97",#N/A,FALSE,"Tran";"Riqfinpro",#N/A,FALSE,"Tran"}</definedName>
    <definedName name="sxe" localSheetId="10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7" hidden="1">{"Minpmon",#N/A,FALSE,"Monthinput"}</definedName>
    <definedName name="t" localSheetId="10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4">#REF!</definedName>
    <definedName name="Tab_2" localSheetId="5">#REF!</definedName>
    <definedName name="Tab_2" localSheetId="11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7">#REF!</definedName>
    <definedName name="Tab_2">#REF!</definedName>
    <definedName name="Tab_Assumptions" localSheetId="4">#REF!</definedName>
    <definedName name="Tab_Assumptions" localSheetId="5">#REF!</definedName>
    <definedName name="Tab_Assumptions" localSheetId="11">#REF!</definedName>
    <definedName name="Tab_Assumptions" localSheetId="8">#REF!</definedName>
    <definedName name="Tab_Assumptions" localSheetId="1">#REF!</definedName>
    <definedName name="Tab_Assumptions" localSheetId="3">#REF!</definedName>
    <definedName name="Tab_Assumptions" localSheetId="7">#REF!</definedName>
    <definedName name="Tab_Assumptions">#REF!</definedName>
    <definedName name="Tab_results" localSheetId="4">#REF!</definedName>
    <definedName name="Tab_results" localSheetId="5">#REF!</definedName>
    <definedName name="Tab_results" localSheetId="11">#REF!</definedName>
    <definedName name="Tab_results" localSheetId="8">#REF!</definedName>
    <definedName name="Tab_results" localSheetId="1">#REF!</definedName>
    <definedName name="Tab_results" localSheetId="3">#REF!</definedName>
    <definedName name="Tab_results" localSheetId="7">#REF!</definedName>
    <definedName name="Tab_results">#REF!</definedName>
    <definedName name="Tab1_A" localSheetId="4">#REF!</definedName>
    <definedName name="Tab1_A" localSheetId="5">#REF!</definedName>
    <definedName name="Tab1_A" localSheetId="11">#REF!</definedName>
    <definedName name="Tab1_A" localSheetId="8">#REF!</definedName>
    <definedName name="Tab1_A" localSheetId="1">#REF!</definedName>
    <definedName name="Tab1_A">#REF!</definedName>
    <definedName name="Tab1_B" localSheetId="4">#REF!</definedName>
    <definedName name="Tab1_B" localSheetId="5">#REF!</definedName>
    <definedName name="Tab1_B" localSheetId="11">#REF!</definedName>
    <definedName name="Tab1_B" localSheetId="8">#REF!</definedName>
    <definedName name="Tab1_B" localSheetId="1">#REF!</definedName>
    <definedName name="Tab1_B">#REF!</definedName>
    <definedName name="tab1a" localSheetId="4">#REF!</definedName>
    <definedName name="tab1a" localSheetId="5">#REF!</definedName>
    <definedName name="tab1a" localSheetId="11">#REF!</definedName>
    <definedName name="tab1a" localSheetId="8">#REF!</definedName>
    <definedName name="tab1a" localSheetId="1">#REF!</definedName>
    <definedName name="tab1a">#REF!</definedName>
    <definedName name="tab1b" localSheetId="4">#REF!</definedName>
    <definedName name="tab1b" localSheetId="5">#REF!</definedName>
    <definedName name="tab1b" localSheetId="11">#REF!</definedName>
    <definedName name="tab1b" localSheetId="8">#REF!</definedName>
    <definedName name="tab1b" localSheetId="1">#REF!</definedName>
    <definedName name="tab1b">#REF!</definedName>
    <definedName name="TAB1CK" localSheetId="4">#REF!</definedName>
    <definedName name="TAB1CK" localSheetId="5">#REF!</definedName>
    <definedName name="TAB1CK" localSheetId="11">#REF!</definedName>
    <definedName name="TAB1CK" localSheetId="8">#REF!</definedName>
    <definedName name="TAB1CK" localSheetId="1">#REF!</definedName>
    <definedName name="TAB1CK">#REF!</definedName>
    <definedName name="Tab2_DSA" localSheetId="8">[146]Output_1!#REF!</definedName>
    <definedName name="Tab2_DSA">[146]Output_1!#REF!</definedName>
    <definedName name="Tab25a" localSheetId="4">#REF!</definedName>
    <definedName name="Tab25a" localSheetId="5">#REF!</definedName>
    <definedName name="Tab25a" localSheetId="11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7">#REF!</definedName>
    <definedName name="Tab25a">#REF!</definedName>
    <definedName name="Tab25b" localSheetId="4">#REF!</definedName>
    <definedName name="Tab25b" localSheetId="5">#REF!</definedName>
    <definedName name="Tab25b" localSheetId="11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7">#REF!</definedName>
    <definedName name="Tab25b">#REF!</definedName>
    <definedName name="TAB2A" localSheetId="4">#REF!</definedName>
    <definedName name="TAB2A" localSheetId="5">#REF!</definedName>
    <definedName name="TAB2A" localSheetId="11">#REF!</definedName>
    <definedName name="TAB2A" localSheetId="8">#REF!</definedName>
    <definedName name="TAB2A" localSheetId="1">#REF!</definedName>
    <definedName name="TAB2A" localSheetId="3">#REF!</definedName>
    <definedName name="TAB2A" localSheetId="7">#REF!</definedName>
    <definedName name="TAB2A">#REF!</definedName>
    <definedName name="tab2GC" localSheetId="4">#REF!</definedName>
    <definedName name="tab2GC" localSheetId="5">#REF!</definedName>
    <definedName name="tab2GC" localSheetId="11">#REF!</definedName>
    <definedName name="tab2GC" localSheetId="8">#REF!</definedName>
    <definedName name="tab2GC" localSheetId="1">#REF!</definedName>
    <definedName name="tab2GC">#REF!</definedName>
    <definedName name="tab3BPS" localSheetId="4">#REF!</definedName>
    <definedName name="tab3BPS" localSheetId="5">#REF!</definedName>
    <definedName name="tab3BPS" localSheetId="11">#REF!</definedName>
    <definedName name="tab3BPS" localSheetId="8">#REF!</definedName>
    <definedName name="tab3BPS" localSheetId="1">#REF!</definedName>
    <definedName name="tab3BPS">#REF!</definedName>
    <definedName name="tab4Int" localSheetId="4">#REF!</definedName>
    <definedName name="tab4Int" localSheetId="5">#REF!</definedName>
    <definedName name="tab4Int" localSheetId="11">#REF!</definedName>
    <definedName name="tab4Int" localSheetId="8">#REF!</definedName>
    <definedName name="tab4Int" localSheetId="1">#REF!</definedName>
    <definedName name="tab4Int">#REF!</definedName>
    <definedName name="TAB5A" localSheetId="4">#REF!</definedName>
    <definedName name="TAB5A" localSheetId="5">#REF!</definedName>
    <definedName name="TAB5A" localSheetId="11">#REF!</definedName>
    <definedName name="TAB5A" localSheetId="8">#REF!</definedName>
    <definedName name="TAB5A" localSheetId="1">#REF!</definedName>
    <definedName name="TAB5A">#REF!</definedName>
    <definedName name="tab5Emp" localSheetId="4">#REF!</definedName>
    <definedName name="tab5Emp" localSheetId="5">#REF!</definedName>
    <definedName name="tab5Emp" localSheetId="11">#REF!</definedName>
    <definedName name="tab5Emp" localSheetId="8">#REF!</definedName>
    <definedName name="tab5Emp" localSheetId="1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4">#REF!</definedName>
    <definedName name="tab6BCU" localSheetId="5">#REF!</definedName>
    <definedName name="tab6BCU" localSheetId="11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7">#REF!</definedName>
    <definedName name="tab6BCU">#REF!</definedName>
    <definedName name="TAB6C" localSheetId="4">#REF!</definedName>
    <definedName name="TAB6C" localSheetId="5">#REF!</definedName>
    <definedName name="TAB6C" localSheetId="11">#REF!</definedName>
    <definedName name="TAB6C" localSheetId="8">#REF!</definedName>
    <definedName name="TAB6C" localSheetId="1">#REF!</definedName>
    <definedName name="TAB6C" localSheetId="3">#REF!</definedName>
    <definedName name="TAB6C" localSheetId="7">#REF!</definedName>
    <definedName name="TAB6C">#REF!</definedName>
    <definedName name="TAB7A" localSheetId="4">#REF!</definedName>
    <definedName name="TAB7A" localSheetId="5">#REF!</definedName>
    <definedName name="TAB7A" localSheetId="11">#REF!</definedName>
    <definedName name="TAB7A" localSheetId="8">#REF!</definedName>
    <definedName name="TAB7A" localSheetId="1">#REF!</definedName>
    <definedName name="TAB7A" localSheetId="3">#REF!</definedName>
    <definedName name="TAB7A" localSheetId="7">#REF!</definedName>
    <definedName name="TAB7A">#REF!</definedName>
    <definedName name="tab7DGI" localSheetId="4">#REF!</definedName>
    <definedName name="tab7DGI" localSheetId="5">#REF!</definedName>
    <definedName name="tab7DGI" localSheetId="11">#REF!</definedName>
    <definedName name="tab7DGI" localSheetId="8">#REF!</definedName>
    <definedName name="tab7DGI" localSheetId="1">#REF!</definedName>
    <definedName name="tab7DGI">#REF!</definedName>
    <definedName name="Tabasic" localSheetId="4">#REF!</definedName>
    <definedName name="Tabasic" localSheetId="5">#REF!</definedName>
    <definedName name="Tabasic" localSheetId="11">#REF!</definedName>
    <definedName name="Tabasic" localSheetId="8">#REF!</definedName>
    <definedName name="Tabasic" localSheetId="1">#REF!</definedName>
    <definedName name="Tabasic">#REF!</definedName>
    <definedName name="Tabe" localSheetId="4">#REF!</definedName>
    <definedName name="Tabe" localSheetId="5">#REF!</definedName>
    <definedName name="Tabe" localSheetId="11">#REF!</definedName>
    <definedName name="Tabe" localSheetId="8">#REF!</definedName>
    <definedName name="Tabe" localSheetId="0">#REF!</definedName>
    <definedName name="Tabe" localSheetId="1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4">#REF!</definedName>
    <definedName name="Table" localSheetId="5">#REF!</definedName>
    <definedName name="Table" localSheetId="11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7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11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11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7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5">#REF!</definedName>
    <definedName name="Table_20.cont__Guatemala___Selected_Agricultural_Sector_Statistics__concluded" localSheetId="11">#REF!</definedName>
    <definedName name="Table_20.cont__Guatemala___Selected_Agricultural_Sector_Statistics__concluded" localSheetId="8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7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5">#REF!</definedName>
    <definedName name="Table_28._Guatemala___Selected_Wage_Indicators_1" localSheetId="11">#REF!</definedName>
    <definedName name="Table_28._Guatemala___Selected_Wage_Indicators_1" localSheetId="8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5">#REF!</definedName>
    <definedName name="Table_28a._Guatemala___Selected_Wage_Indicators_1" localSheetId="11">#REF!</definedName>
    <definedName name="Table_28a._Guatemala___Selected_Wage_Indicators_1" localSheetId="8">#REF!</definedName>
    <definedName name="Table_28a._Guatemala___Selected_Wage_Indicators_1" localSheetId="1">#REF!</definedName>
    <definedName name="Table_28a._Guatemala___Selected_Wage_Indicators_1">#REF!</definedName>
    <definedName name="Table_3.5b" localSheetId="4">#REF!</definedName>
    <definedName name="Table_3.5b" localSheetId="5">#REF!</definedName>
    <definedName name="Table_3.5b" localSheetId="11">#REF!</definedName>
    <definedName name="Table_3.5b" localSheetId="8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4">#REF!</definedName>
    <definedName name="Table_30a._Guatemala___Selected_Employment_and_Labor_Productivity_Indicators" localSheetId="5">#REF!</definedName>
    <definedName name="Table_30a._Guatemala___Selected_Employment_and_Labor_Productivity_Indicators" localSheetId="11">#REF!</definedName>
    <definedName name="Table_30a._Guatemala___Selected_Employment_and_Labor_Productivity_Indicators" localSheetId="8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5">#REF!</definedName>
    <definedName name="Table_31._Guatemala___Selected_Wage_and_Employment_Indicators_1" localSheetId="11">#REF!</definedName>
    <definedName name="Table_31._Guatemala___Selected_Wage_and_Employment_Indicators_1" localSheetId="8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5">#REF!</definedName>
    <definedName name="Table_33.__Guatemala__Indicators_of_Competitiveness" localSheetId="11">#REF!</definedName>
    <definedName name="Table_33.__Guatemala__Indicators_of_Competitiveness" localSheetId="8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5">#REF!</definedName>
    <definedName name="Table_4._Guatemala___Consumer_Price_Indices__1" localSheetId="11">#REF!</definedName>
    <definedName name="Table_4._Guatemala___Consumer_Price_Indices__1" localSheetId="8">#REF!</definedName>
    <definedName name="Table_4._Guatemala___Consumer_Price_Indices__1" localSheetId="1">#REF!</definedName>
    <definedName name="Table_4._Guatemala___Consumer_Price_Indices__1">#REF!</definedName>
    <definedName name="Table_4SR" localSheetId="4">#REF!</definedName>
    <definedName name="Table_4SR" localSheetId="5">#REF!</definedName>
    <definedName name="Table_4SR" localSheetId="11">#REF!</definedName>
    <definedName name="Table_4SR" localSheetId="8">#REF!</definedName>
    <definedName name="Table_4SR" localSheetId="1">#REF!</definedName>
    <definedName name="Table_4SR">#REF!</definedName>
    <definedName name="Table_5a" localSheetId="4">#REF!</definedName>
    <definedName name="Table_5a" localSheetId="5">#REF!</definedName>
    <definedName name="Table_5a" localSheetId="11">#REF!</definedName>
    <definedName name="Table_5a" localSheetId="8">#REF!</definedName>
    <definedName name="Table_5a" localSheetId="1">#REF!</definedName>
    <definedName name="Table_5a">#REF!</definedName>
    <definedName name="Table_7SR" localSheetId="4">#REF!</definedName>
    <definedName name="Table_7SR" localSheetId="5">#REF!</definedName>
    <definedName name="Table_7SR" localSheetId="11">#REF!</definedName>
    <definedName name="Table_7SR" localSheetId="8">#REF!</definedName>
    <definedName name="Table_7SR" localSheetId="1">#REF!</definedName>
    <definedName name="Table_7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 localSheetId="4">#REF!</definedName>
    <definedName name="Table_debt" localSheetId="5">#REF!</definedName>
    <definedName name="Table_debt" localSheetId="11">#REF!</definedName>
    <definedName name="Table_debt" localSheetId="8">#REF!</definedName>
    <definedName name="Table_debt" localSheetId="1">#REF!</definedName>
    <definedName name="Table_debt">#REF!</definedName>
    <definedName name="Table_Template" localSheetId="4">#REF!</definedName>
    <definedName name="Table_Template" localSheetId="5">#REF!</definedName>
    <definedName name="Table_Template" localSheetId="11">#REF!</definedName>
    <definedName name="Table_Template" localSheetId="8">#REF!</definedName>
    <definedName name="Table_Template" localSheetId="1">#REF!</definedName>
    <definedName name="Table_Template">#REF!</definedName>
    <definedName name="table1" localSheetId="4">#REF!</definedName>
    <definedName name="table1" localSheetId="5">#REF!</definedName>
    <definedName name="table1" localSheetId="11">#REF!</definedName>
    <definedName name="table1" localSheetId="8">#REF!</definedName>
    <definedName name="table1" localSheetId="0">#REF!</definedName>
    <definedName name="table1" localSheetId="1">#REF!</definedName>
    <definedName name="table1">#REF!</definedName>
    <definedName name="table10">'[148]150dp'!$A$1:$F$58</definedName>
    <definedName name="table11" localSheetId="4">#REF!</definedName>
    <definedName name="table11" localSheetId="5">#REF!</definedName>
    <definedName name="table11" localSheetId="11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7">#REF!</definedName>
    <definedName name="table11">#REF!</definedName>
    <definedName name="table11?" localSheetId="4">#REF!</definedName>
    <definedName name="table11?" localSheetId="5">#REF!</definedName>
    <definedName name="table11?" localSheetId="11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7">#REF!</definedName>
    <definedName name="table11?">#REF!</definedName>
    <definedName name="table12" localSheetId="4">#REF!</definedName>
    <definedName name="table12" localSheetId="5">#REF!</definedName>
    <definedName name="table12" localSheetId="11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7">#REF!</definedName>
    <definedName name="table12">#REF!</definedName>
    <definedName name="table13" localSheetId="4">#REF!</definedName>
    <definedName name="table13" localSheetId="5">#REF!</definedName>
    <definedName name="table13" localSheetId="11">#REF!</definedName>
    <definedName name="table13" localSheetId="8">#REF!</definedName>
    <definedName name="table13" localSheetId="1">#REF!</definedName>
    <definedName name="table13">#REF!</definedName>
    <definedName name="table15" localSheetId="4">#REF!</definedName>
    <definedName name="table15" localSheetId="5">#REF!</definedName>
    <definedName name="table15" localSheetId="11">#REF!</definedName>
    <definedName name="table15" localSheetId="8">#REF!</definedName>
    <definedName name="table15" localSheetId="1">#REF!</definedName>
    <definedName name="table15">#REF!</definedName>
    <definedName name="table16" localSheetId="4">#REF!</definedName>
    <definedName name="table16" localSheetId="5">#REF!</definedName>
    <definedName name="table16" localSheetId="11">#REF!</definedName>
    <definedName name="table16" localSheetId="8">#REF!</definedName>
    <definedName name="table16" localSheetId="1">#REF!</definedName>
    <definedName name="table16">#REF!</definedName>
    <definedName name="table17" localSheetId="4">#REF!</definedName>
    <definedName name="table17" localSheetId="5">#REF!</definedName>
    <definedName name="table17" localSheetId="11">#REF!</definedName>
    <definedName name="table17" localSheetId="8">#REF!</definedName>
    <definedName name="table17" localSheetId="1">#REF!</definedName>
    <definedName name="table17">#REF!</definedName>
    <definedName name="table18" localSheetId="4">#REF!</definedName>
    <definedName name="table18" localSheetId="5">#REF!</definedName>
    <definedName name="table18" localSheetId="11">#REF!</definedName>
    <definedName name="table18" localSheetId="8">#REF!</definedName>
    <definedName name="table18" localSheetId="1">#REF!</definedName>
    <definedName name="table18">#REF!</definedName>
    <definedName name="table19" localSheetId="4">#REF!</definedName>
    <definedName name="table19" localSheetId="5">#REF!</definedName>
    <definedName name="table19" localSheetId="11">#REF!</definedName>
    <definedName name="table19" localSheetId="8">#REF!</definedName>
    <definedName name="table19" localSheetId="1">#REF!</definedName>
    <definedName name="table19">#REF!</definedName>
    <definedName name="Table2" localSheetId="4">#REF!</definedName>
    <definedName name="Table2" localSheetId="5">#REF!</definedName>
    <definedName name="Table2" localSheetId="11">#REF!</definedName>
    <definedName name="Table2" localSheetId="8">#REF!</definedName>
    <definedName name="Table2" localSheetId="1">#REF!</definedName>
    <definedName name="Table2">#REF!</definedName>
    <definedName name="table20" localSheetId="4">#REF!</definedName>
    <definedName name="table20" localSheetId="5">#REF!</definedName>
    <definedName name="table20" localSheetId="11">#REF!</definedName>
    <definedName name="table20" localSheetId="8">#REF!</definedName>
    <definedName name="table20" localSheetId="1">#REF!</definedName>
    <definedName name="table20">#REF!</definedName>
    <definedName name="table21" localSheetId="4">#REF!</definedName>
    <definedName name="table21" localSheetId="5">#REF!</definedName>
    <definedName name="table21" localSheetId="11">#REF!</definedName>
    <definedName name="table21" localSheetId="8">#REF!</definedName>
    <definedName name="table21" localSheetId="1">#REF!</definedName>
    <definedName name="table21">#REF!</definedName>
    <definedName name="table22a" localSheetId="4">#REF!</definedName>
    <definedName name="table22a" localSheetId="5">#REF!</definedName>
    <definedName name="table22a" localSheetId="11">#REF!</definedName>
    <definedName name="table22a" localSheetId="8">#REF!</definedName>
    <definedName name="table22a" localSheetId="1">#REF!</definedName>
    <definedName name="table22a">#REF!</definedName>
    <definedName name="table22b" localSheetId="4">#REF!</definedName>
    <definedName name="table22b" localSheetId="5">#REF!</definedName>
    <definedName name="table22b" localSheetId="11">#REF!</definedName>
    <definedName name="table22b" localSheetId="8">#REF!</definedName>
    <definedName name="table22b" localSheetId="1">#REF!</definedName>
    <definedName name="table22b">#REF!</definedName>
    <definedName name="table25" localSheetId="4">#REF!</definedName>
    <definedName name="table25" localSheetId="5">#REF!</definedName>
    <definedName name="table25" localSheetId="11">#REF!</definedName>
    <definedName name="table25" localSheetId="8">#REF!</definedName>
    <definedName name="table25" localSheetId="1">#REF!</definedName>
    <definedName name="table25">#REF!</definedName>
    <definedName name="table26" localSheetId="4">#REF!</definedName>
    <definedName name="table26" localSheetId="5">#REF!</definedName>
    <definedName name="table26" localSheetId="11">#REF!</definedName>
    <definedName name="table26" localSheetId="8">#REF!</definedName>
    <definedName name="table26" localSheetId="1">#REF!</definedName>
    <definedName name="table26">#REF!</definedName>
    <definedName name="table3">'[149]Table 8'!$A$3:$K$61</definedName>
    <definedName name="table4" localSheetId="4">#REF!</definedName>
    <definedName name="table4" localSheetId="5">#REF!</definedName>
    <definedName name="table4" localSheetId="11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7">#REF!</definedName>
    <definedName name="table4">#REF!</definedName>
    <definedName name="table41" localSheetId="4">#REF!</definedName>
    <definedName name="table41" localSheetId="5">#REF!</definedName>
    <definedName name="table41" localSheetId="11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7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7">[150]Stfrprtables!#REF!</definedName>
    <definedName name="Table5">[150]Stfrprtables!#REF!</definedName>
    <definedName name="table6" localSheetId="4">#REF!</definedName>
    <definedName name="table6" localSheetId="5">#REF!</definedName>
    <definedName name="table6" localSheetId="11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7">#REF!</definedName>
    <definedName name="table6">#REF!</definedName>
    <definedName name="table7" localSheetId="4">#REF!</definedName>
    <definedName name="table7" localSheetId="5">#REF!</definedName>
    <definedName name="table7" localSheetId="11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7">#REF!</definedName>
    <definedName name="table7">#REF!</definedName>
    <definedName name="Table8">'[45]shared data'!$A$1:$E$32</definedName>
    <definedName name="table9" localSheetId="4">#REF!</definedName>
    <definedName name="table9" localSheetId="5">#REF!</definedName>
    <definedName name="table9" localSheetId="11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7">#REF!</definedName>
    <definedName name="table9">#REF!</definedName>
    <definedName name="TableA" localSheetId="4">#REF!</definedName>
    <definedName name="TableA" localSheetId="5">#REF!</definedName>
    <definedName name="TableA" localSheetId="11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7">#REF!</definedName>
    <definedName name="TableA">#REF!</definedName>
    <definedName name="TableB1" localSheetId="4">#REF!</definedName>
    <definedName name="TableB1" localSheetId="5">#REF!</definedName>
    <definedName name="TableB1" localSheetId="11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7">#REF!</definedName>
    <definedName name="TableB1">#REF!</definedName>
    <definedName name="TableB2" localSheetId="4">#REF!</definedName>
    <definedName name="TableB2" localSheetId="5">#REF!</definedName>
    <definedName name="TableB2" localSheetId="11">#REF!</definedName>
    <definedName name="TableB2" localSheetId="8">#REF!</definedName>
    <definedName name="TableB2" localSheetId="0">#REF!</definedName>
    <definedName name="TableB2" localSheetId="1">#REF!</definedName>
    <definedName name="TableB2">#REF!</definedName>
    <definedName name="TableB3" localSheetId="4">#REF!</definedName>
    <definedName name="TableB3" localSheetId="5">#REF!</definedName>
    <definedName name="TableB3" localSheetId="11">#REF!</definedName>
    <definedName name="TableB3" localSheetId="8">#REF!</definedName>
    <definedName name="TableB3" localSheetId="1">#REF!</definedName>
    <definedName name="TableB3">#REF!</definedName>
    <definedName name="TableC1" localSheetId="4">#REF!</definedName>
    <definedName name="TableC1" localSheetId="5">#REF!</definedName>
    <definedName name="TableC1" localSheetId="11">#REF!</definedName>
    <definedName name="TableC1" localSheetId="8">#REF!</definedName>
    <definedName name="TableC1" localSheetId="1">#REF!</definedName>
    <definedName name="TableC1">#REF!</definedName>
    <definedName name="TableC2" localSheetId="4">#REF!</definedName>
    <definedName name="TableC2" localSheetId="5">#REF!</definedName>
    <definedName name="TableC2" localSheetId="11">#REF!</definedName>
    <definedName name="TableC2" localSheetId="8">#REF!</definedName>
    <definedName name="TableC2" localSheetId="1">#REF!</definedName>
    <definedName name="TableC2">#REF!</definedName>
    <definedName name="TableC3" localSheetId="4">#REF!</definedName>
    <definedName name="TableC3" localSheetId="5">#REF!</definedName>
    <definedName name="TableC3" localSheetId="11">#REF!</definedName>
    <definedName name="TableC3" localSheetId="8">#REF!</definedName>
    <definedName name="TableC3" localSheetId="1">#REF!</definedName>
    <definedName name="TableC3">#REF!</definedName>
    <definedName name="tabreal" localSheetId="4">#REF!</definedName>
    <definedName name="tabreal" localSheetId="5">#REF!</definedName>
    <definedName name="tabreal" localSheetId="11">#REF!</definedName>
    <definedName name="tabreal" localSheetId="8">#REF!</definedName>
    <definedName name="tabreal" localSheetId="1">#REF!</definedName>
    <definedName name="tabreal">#REF!</definedName>
    <definedName name="TAME" localSheetId="4">#REF!</definedName>
    <definedName name="TAME" localSheetId="5">#REF!</definedName>
    <definedName name="TAME" localSheetId="11">#REF!</definedName>
    <definedName name="TAME" localSheetId="8">#REF!</definedName>
    <definedName name="TAME" localSheetId="1">#REF!</definedName>
    <definedName name="TAME">#REF!</definedName>
    <definedName name="TASA" localSheetId="4">#REF!</definedName>
    <definedName name="TASA" localSheetId="5">#REF!</definedName>
    <definedName name="TASA" localSheetId="11">#REF!</definedName>
    <definedName name="TASA" localSheetId="8">#REF!</definedName>
    <definedName name="TASA" localSheetId="0">#REF!</definedName>
    <definedName name="TASA" localSheetId="1">#REF!</definedName>
    <definedName name="TASA">#REF!</definedName>
    <definedName name="TASAS" localSheetId="4">#REF!</definedName>
    <definedName name="TASAS" localSheetId="5">#REF!</definedName>
    <definedName name="TASAS" localSheetId="11">#REF!</definedName>
    <definedName name="TASAS" localSheetId="8">#REF!</definedName>
    <definedName name="TASAS" localSheetId="0">#REF!</definedName>
    <definedName name="TASAS" localSheetId="1">#REF!</definedName>
    <definedName name="TASAS">#REF!</definedName>
    <definedName name="Tasas_Interes_06R">[151]A!$A$1:$T$54</definedName>
    <definedName name="Tbl_GFN" localSheetId="4">[152]Table_GEF!$B$2:$T$53</definedName>
    <definedName name="Tbl_GFN" localSheetId="5">[152]Table_GEF!$B$2:$T$53</definedName>
    <definedName name="Tbl_GFN" localSheetId="11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4">#REF!</definedName>
    <definedName name="TD" localSheetId="5">#REF!</definedName>
    <definedName name="TD" localSheetId="11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7">#REF!</definedName>
    <definedName name="TD">#REF!</definedName>
    <definedName name="TD1A" localSheetId="4">#REF!</definedName>
    <definedName name="TD1A" localSheetId="5">#REF!</definedName>
    <definedName name="TD1A" localSheetId="11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7">#REF!</definedName>
    <definedName name="TD1A">#REF!</definedName>
    <definedName name="TDATE" localSheetId="4">#REF!</definedName>
    <definedName name="TDATE" localSheetId="5">#REF!</definedName>
    <definedName name="TDATE" localSheetId="11">#REF!</definedName>
    <definedName name="TDATE" localSheetId="8">#REF!</definedName>
    <definedName name="TDATE" localSheetId="1">#REF!</definedName>
    <definedName name="TDATE" localSheetId="3">#REF!</definedName>
    <definedName name="TDATE" localSheetId="7">#REF!</definedName>
    <definedName name="TDATE">#REF!</definedName>
    <definedName name="teetwetw" localSheetId="4" hidden="1">#REF!</definedName>
    <definedName name="teetwetw" localSheetId="5" hidden="1">#REF!</definedName>
    <definedName name="teetwetw" localSheetId="11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4">#REF!</definedName>
    <definedName name="TELAS" localSheetId="5">#REF!</definedName>
    <definedName name="TELAS" localSheetId="11">#REF!</definedName>
    <definedName name="TELAS" localSheetId="8">#REF!</definedName>
    <definedName name="TELAS" localSheetId="1">#REF!</definedName>
    <definedName name="TELAS">#REF!</definedName>
    <definedName name="Template_Table" localSheetId="4">#REF!</definedName>
    <definedName name="Template_Table" localSheetId="5">#REF!</definedName>
    <definedName name="Template_Table" localSheetId="11">#REF!</definedName>
    <definedName name="Template_Table" localSheetId="8">#REF!</definedName>
    <definedName name="Template_Table" localSheetId="1">#REF!</definedName>
    <definedName name="Template_Table">#REF!</definedName>
    <definedName name="terte" localSheetId="4" hidden="1">#REF!</definedName>
    <definedName name="terte" localSheetId="5" hidden="1">#REF!</definedName>
    <definedName name="terte" localSheetId="11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4" hidden="1">#REF!</definedName>
    <definedName name="tete" localSheetId="5" hidden="1">#REF!</definedName>
    <definedName name="tete" localSheetId="11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7" hidden="1">'[96]Fax a enviar'!#REF!</definedName>
    <definedName name="tetetwe" hidden="1">'[96]Fax a enviar'!#REF!</definedName>
    <definedName name="TEXTO1" localSheetId="4">#REF!</definedName>
    <definedName name="TEXTO1" localSheetId="5">#REF!</definedName>
    <definedName name="TEXTO1" localSheetId="11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7">#REF!</definedName>
    <definedName name="TEXTO1">#REF!</definedName>
    <definedName name="TEXTO2" localSheetId="4">#REF!</definedName>
    <definedName name="TEXTO2" localSheetId="5">#REF!</definedName>
    <definedName name="TEXTO2" localSheetId="11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7">#REF!</definedName>
    <definedName name="TEXTO2">#REF!</definedName>
    <definedName name="textToday" localSheetId="4">#REF!</definedName>
    <definedName name="textToday" localSheetId="5">#REF!</definedName>
    <definedName name="textToday" localSheetId="11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7">#REF!</definedName>
    <definedName name="textToday">#REF!</definedName>
    <definedName name="TIPOCAMBIO" localSheetId="4">#REF!</definedName>
    <definedName name="TIPOCAMBIO" localSheetId="5">#REF!</definedName>
    <definedName name="TIPOCAMBIO" localSheetId="11">#REF!</definedName>
    <definedName name="TIPOCAMBIO" localSheetId="8">#REF!</definedName>
    <definedName name="TIPOCAMBIO" localSheetId="0">#REF!</definedName>
    <definedName name="TIPOCAMBIO" localSheetId="1">#REF!</definedName>
    <definedName name="TIPOCAMBIO">#REF!</definedName>
    <definedName name="TITLES" localSheetId="4">#REF!</definedName>
    <definedName name="TITLES" localSheetId="5">#REF!</definedName>
    <definedName name="TITLES" localSheetId="11">#REF!</definedName>
    <definedName name="TITLES" localSheetId="8">#REF!</definedName>
    <definedName name="TITLES" localSheetId="1">#REF!</definedName>
    <definedName name="TITLES">#REF!</definedName>
    <definedName name="TítuloDeColumna1" localSheetId="4">#REF!</definedName>
    <definedName name="TítuloDeColumna1" localSheetId="5">#REF!</definedName>
    <definedName name="TítuloDeColumna1" localSheetId="11">#REF!</definedName>
    <definedName name="TítuloDeColumna1" localSheetId="8">#REF!</definedName>
    <definedName name="TítuloDeColumna1" localSheetId="1">#REF!</definedName>
    <definedName name="TítuloDeColumna1">#REF!</definedName>
    <definedName name="TítuloDeColumna2" localSheetId="4">#REF!</definedName>
    <definedName name="TítuloDeColumna2" localSheetId="5">#REF!</definedName>
    <definedName name="TítuloDeColumna2" localSheetId="11">#REF!</definedName>
    <definedName name="TítuloDeColumna2" localSheetId="8">#REF!</definedName>
    <definedName name="TítuloDeColumna2" localSheetId="1">#REF!</definedName>
    <definedName name="TítuloDeColumna2">#REF!</definedName>
    <definedName name="títulos" localSheetId="4">#REF!</definedName>
    <definedName name="títulos" localSheetId="5">#REF!</definedName>
    <definedName name="títulos" localSheetId="11">#REF!</definedName>
    <definedName name="títulos" localSheetId="8">#REF!</definedName>
    <definedName name="títulos" localSheetId="1">#REF!</definedName>
    <definedName name="títulos">#REF!</definedName>
    <definedName name="_xlnm.Print_Titles" localSheetId="4">#REF!</definedName>
    <definedName name="_xlnm.Print_Titles" localSheetId="5">#REF!</definedName>
    <definedName name="_xlnm.Print_Titles" localSheetId="11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7" hidden="1">{"Riqfin97",#N/A,FALSE,"Tran";"Riqfinpro",#N/A,FALSE,"Tran"}</definedName>
    <definedName name="tj" localSheetId="10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4">#REF!</definedName>
    <definedName name="TM" localSheetId="5">#REF!</definedName>
    <definedName name="TM" localSheetId="11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7">#REF!</definedName>
    <definedName name="TM">#REF!</definedName>
    <definedName name="TM_D" localSheetId="4">#REF!</definedName>
    <definedName name="TM_D" localSheetId="5">#REF!</definedName>
    <definedName name="TM_D" localSheetId="11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7">#REF!</definedName>
    <definedName name="TM_D">#REF!</definedName>
    <definedName name="TM_DPCH" localSheetId="4">#REF!</definedName>
    <definedName name="TM_DPCH" localSheetId="5">#REF!</definedName>
    <definedName name="TM_DPCH" localSheetId="11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7">#REF!</definedName>
    <definedName name="TM_DPCH">#REF!</definedName>
    <definedName name="TM_R" localSheetId="4">#REF!</definedName>
    <definedName name="TM_R" localSheetId="5">#REF!</definedName>
    <definedName name="TM_R" localSheetId="11">#REF!</definedName>
    <definedName name="TM_R" localSheetId="8">#REF!</definedName>
    <definedName name="TM_R" localSheetId="1">#REF!</definedName>
    <definedName name="TM_R">#REF!</definedName>
    <definedName name="TM_RPCH" localSheetId="4">#REF!</definedName>
    <definedName name="TM_RPCH" localSheetId="5">#REF!</definedName>
    <definedName name="TM_RPCH" localSheetId="11">#REF!</definedName>
    <definedName name="TM_RPCH" localSheetId="8">#REF!</definedName>
    <definedName name="TM_RPCH" localSheetId="1">#REF!</definedName>
    <definedName name="TM_RPCH">#REF!</definedName>
    <definedName name="TMG" localSheetId="4">#REF!</definedName>
    <definedName name="TMG" localSheetId="5">#REF!</definedName>
    <definedName name="TMG" localSheetId="11">#REF!</definedName>
    <definedName name="TMG" localSheetId="8">#REF!</definedName>
    <definedName name="TMG" localSheetId="1">#REF!</definedName>
    <definedName name="TMG">#REF!</definedName>
    <definedName name="TMG_D">[75]Q5!$E$23:$AH$23</definedName>
    <definedName name="TMG_DPCH" localSheetId="4">#REF!</definedName>
    <definedName name="TMG_DPCH" localSheetId="5">#REF!</definedName>
    <definedName name="TMG_DPCH" localSheetId="11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7">#REF!</definedName>
    <definedName name="TMG_DPCH">#REF!</definedName>
    <definedName name="TMG_R" localSheetId="4">#REF!</definedName>
    <definedName name="TMG_R" localSheetId="5">#REF!</definedName>
    <definedName name="TMG_R" localSheetId="11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7">#REF!</definedName>
    <definedName name="TMG_R">#REF!</definedName>
    <definedName name="TMG_RPCH" localSheetId="4">#REF!</definedName>
    <definedName name="TMG_RPCH" localSheetId="5">#REF!</definedName>
    <definedName name="TMG_RPCH" localSheetId="11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7">#REF!</definedName>
    <definedName name="TMG_RPCH">#REF!</definedName>
    <definedName name="TMGO">#N/A</definedName>
    <definedName name="TMGO_D" localSheetId="4">#REF!</definedName>
    <definedName name="TMGO_D" localSheetId="5">#REF!</definedName>
    <definedName name="TMGO_D" localSheetId="11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7">#REF!</definedName>
    <definedName name="TMGO_D">#REF!</definedName>
    <definedName name="TMGO_DPCH" localSheetId="4">#REF!</definedName>
    <definedName name="TMGO_DPCH" localSheetId="5">#REF!</definedName>
    <definedName name="TMGO_DPCH" localSheetId="11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7">#REF!</definedName>
    <definedName name="TMGO_DPCH">#REF!</definedName>
    <definedName name="TMGO_R" localSheetId="4">#REF!</definedName>
    <definedName name="TMGO_R" localSheetId="5">#REF!</definedName>
    <definedName name="TMGO_R" localSheetId="11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7">#REF!</definedName>
    <definedName name="TMGO_R">#REF!</definedName>
    <definedName name="TMGO_RPCH" localSheetId="4">#REF!</definedName>
    <definedName name="TMGO_RPCH" localSheetId="5">#REF!</definedName>
    <definedName name="TMGO_RPCH" localSheetId="11">#REF!</definedName>
    <definedName name="TMGO_RPCH" localSheetId="8">#REF!</definedName>
    <definedName name="TMGO_RPCH" localSheetId="1">#REF!</definedName>
    <definedName name="TMGO_RPCH">#REF!</definedName>
    <definedName name="TMGXO" localSheetId="4">#REF!</definedName>
    <definedName name="TMGXO" localSheetId="5">#REF!</definedName>
    <definedName name="TMGXO" localSheetId="11">#REF!</definedName>
    <definedName name="TMGXO" localSheetId="8">#REF!</definedName>
    <definedName name="TMGXO" localSheetId="1">#REF!</definedName>
    <definedName name="TMGXO">#REF!</definedName>
    <definedName name="TMGXO_D" localSheetId="4">#REF!</definedName>
    <definedName name="TMGXO_D" localSheetId="5">#REF!</definedName>
    <definedName name="TMGXO_D" localSheetId="11">#REF!</definedName>
    <definedName name="TMGXO_D" localSheetId="8">#REF!</definedName>
    <definedName name="TMGXO_D" localSheetId="1">#REF!</definedName>
    <definedName name="TMGXO_D">#REF!</definedName>
    <definedName name="TMGXO_DPCH" localSheetId="4">#REF!</definedName>
    <definedName name="TMGXO_DPCH" localSheetId="5">#REF!</definedName>
    <definedName name="TMGXO_DPCH" localSheetId="11">#REF!</definedName>
    <definedName name="TMGXO_DPCH" localSheetId="8">#REF!</definedName>
    <definedName name="TMGXO_DPCH" localSheetId="1">#REF!</definedName>
    <definedName name="TMGXO_DPCH">#REF!</definedName>
    <definedName name="TMGXO_R" localSheetId="4">#REF!</definedName>
    <definedName name="TMGXO_R" localSheetId="5">#REF!</definedName>
    <definedName name="TMGXO_R" localSheetId="11">#REF!</definedName>
    <definedName name="TMGXO_R" localSheetId="8">#REF!</definedName>
    <definedName name="TMGXO_R" localSheetId="1">#REF!</definedName>
    <definedName name="TMGXO_R">#REF!</definedName>
    <definedName name="TMGXO_RPCH" localSheetId="4">#REF!</definedName>
    <definedName name="TMGXO_RPCH" localSheetId="5">#REF!</definedName>
    <definedName name="TMGXO_RPCH" localSheetId="11">#REF!</definedName>
    <definedName name="TMGXO_RPCH" localSheetId="8">#REF!</definedName>
    <definedName name="TMGXO_RPCH" localSheetId="1">#REF!</definedName>
    <definedName name="TMGXO_RPCH">#REF!</definedName>
    <definedName name="TMS" localSheetId="4">#REF!</definedName>
    <definedName name="TMS" localSheetId="5">#REF!</definedName>
    <definedName name="TMS" localSheetId="11">#REF!</definedName>
    <definedName name="TMS" localSheetId="8">#REF!</definedName>
    <definedName name="TMS" localSheetId="1">#REF!</definedName>
    <definedName name="TMS">#REF!</definedName>
    <definedName name="TNAME" localSheetId="4">#REF!</definedName>
    <definedName name="TNAME" localSheetId="5">#REF!</definedName>
    <definedName name="TNAME" localSheetId="11">#REF!</definedName>
    <definedName name="TNAME" localSheetId="8">#REF!</definedName>
    <definedName name="TNAME" localSheetId="1">#REF!</definedName>
    <definedName name="TNAME">#REF!</definedName>
    <definedName name="tnt">#N/A</definedName>
    <definedName name="TNTmar">#N/A</definedName>
    <definedName name="tntoct">#N/A</definedName>
    <definedName name="TOC" localSheetId="4">#REF!</definedName>
    <definedName name="TOC" localSheetId="5">#REF!</definedName>
    <definedName name="TOC" localSheetId="11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7">#REF!</definedName>
    <definedName name="TOC">#REF!</definedName>
    <definedName name="TODO">[153]BCC!$A$1:$N$821,[153]BCC!$A$822:$N$1624</definedName>
    <definedName name="TOT00" localSheetId="4">#REF!</definedName>
    <definedName name="TOT00" localSheetId="5">#REF!</definedName>
    <definedName name="TOT00" localSheetId="11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7">#REF!</definedName>
    <definedName name="TOT00">#REF!</definedName>
    <definedName name="TOTAL" localSheetId="4">#REF!</definedName>
    <definedName name="TOTAL" localSheetId="5">#REF!</definedName>
    <definedName name="TOTAL" localSheetId="11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7">#REF!</definedName>
    <definedName name="TOTAL">#REF!</definedName>
    <definedName name="TOWEO" localSheetId="4">#REF!</definedName>
    <definedName name="TOWEO" localSheetId="5">#REF!</definedName>
    <definedName name="TOWEO" localSheetId="11">#REF!</definedName>
    <definedName name="TOWEO" localSheetId="8">#REF!</definedName>
    <definedName name="TOWEO" localSheetId="1">#REF!</definedName>
    <definedName name="TOWEO" localSheetId="3">#REF!</definedName>
    <definedName name="TOWEO" localSheetId="7">#REF!</definedName>
    <definedName name="TOWEO">#REF!</definedName>
    <definedName name="Trade" localSheetId="4">#REF!</definedName>
    <definedName name="Trade" localSheetId="5">#REF!</definedName>
    <definedName name="Trade" localSheetId="11">#REF!</definedName>
    <definedName name="Trade" localSheetId="8">#REF!</definedName>
    <definedName name="Trade" localSheetId="1">#REF!</definedName>
    <definedName name="Trade">#REF!</definedName>
    <definedName name="TRADE3">[19]Trade!#REF!</definedName>
    <definedName name="trans" localSheetId="4">#REF!</definedName>
    <definedName name="trans" localSheetId="5">#REF!</definedName>
    <definedName name="trans" localSheetId="11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7">#REF!</definedName>
    <definedName name="trans">#REF!</definedName>
    <definedName name="TransChoice" localSheetId="2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7">OFFSET(TransList,0,0,COUNTA(TransList),1)</definedName>
    <definedName name="TransChoice" localSheetId="10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4">#REF!</definedName>
    <definedName name="Transfer_check" localSheetId="5">#REF!</definedName>
    <definedName name="Transfer_check" localSheetId="11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7">#REF!</definedName>
    <definedName name="Transfer_check">#REF!</definedName>
    <definedName name="TRANSFERENCIA" localSheetId="5">[76]!TRANSFERENCIA</definedName>
    <definedName name="TRANSFERENCIA" localSheetId="0">#REF!</definedName>
    <definedName name="TRANSFERENCIA" localSheetId="1">#REF!</definedName>
    <definedName name="TRANSFERENCIA" localSheetId="10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4">#REF!</definedName>
    <definedName name="TRANSNAVE" localSheetId="5">#REF!</definedName>
    <definedName name="TRANSNAVE" localSheetId="11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7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7" hidden="1">'[96]Fax a enviar'!#REF!</definedName>
    <definedName name="trert" hidden="1">'[96]Fax a enviar'!#REF!</definedName>
    <definedName name="TRIGO" localSheetId="4">#REF!</definedName>
    <definedName name="TRIGO" localSheetId="5">#REF!</definedName>
    <definedName name="TRIGO" localSheetId="11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7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7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7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7">[154]bop1!#REF!</definedName>
    <definedName name="trimestres9902">[154]bop1!#REF!</definedName>
    <definedName name="trrtr" localSheetId="4" hidden="1">#REF!</definedName>
    <definedName name="trrtr" localSheetId="5" hidden="1">#REF!</definedName>
    <definedName name="trrtr" localSheetId="11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7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7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7" hidden="1">'[96]Fax a enviar'!#REF!</definedName>
    <definedName name="trtr" hidden="1">'[96]Fax a enviar'!#REF!</definedName>
    <definedName name="tt" localSheetId="4">#REF!</definedName>
    <definedName name="tt" localSheetId="5">#REF!</definedName>
    <definedName name="tt" localSheetId="11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7">#REF!</definedName>
    <definedName name="tt">#REF!</definedName>
    <definedName name="tta" localSheetId="4">#REF!</definedName>
    <definedName name="tta" localSheetId="5">#REF!</definedName>
    <definedName name="tta" localSheetId="11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7">#REF!</definedName>
    <definedName name="tta">#REF!</definedName>
    <definedName name="ttaa" localSheetId="4">#REF!</definedName>
    <definedName name="ttaa" localSheetId="5">#REF!</definedName>
    <definedName name="ttaa" localSheetId="11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7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7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7" hidden="1">'[90]Fax a enviar'!#REF!</definedName>
    <definedName name="ttt" hidden="1">'[90]Fax a enviar'!#REF!</definedName>
    <definedName name="tttt" localSheetId="2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7" hidden="1">{"Tab1",#N/A,FALSE,"P";"Tab2",#N/A,FALSE,"P"}</definedName>
    <definedName name="tttt" localSheetId="10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4" hidden="1">#REF!</definedName>
    <definedName name="twetwee" localSheetId="5" hidden="1">#REF!</definedName>
    <definedName name="twetwee" localSheetId="11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7" hidden="1">#REF!</definedName>
    <definedName name="twetwee" hidden="1">#REF!</definedName>
    <definedName name="TX" localSheetId="4">#REF!</definedName>
    <definedName name="TX" localSheetId="5">#REF!</definedName>
    <definedName name="TX" localSheetId="11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7">#REF!</definedName>
    <definedName name="TX">#REF!</definedName>
    <definedName name="TX_D" localSheetId="4">#REF!</definedName>
    <definedName name="TX_D" localSheetId="5">#REF!</definedName>
    <definedName name="TX_D" localSheetId="11">#REF!</definedName>
    <definedName name="TX_D" localSheetId="8">#REF!</definedName>
    <definedName name="TX_D" localSheetId="1">#REF!</definedName>
    <definedName name="TX_D" localSheetId="3">#REF!</definedName>
    <definedName name="TX_D" localSheetId="7">#REF!</definedName>
    <definedName name="TX_D">#REF!</definedName>
    <definedName name="TX_DPCH" localSheetId="4">#REF!</definedName>
    <definedName name="TX_DPCH" localSheetId="5">#REF!</definedName>
    <definedName name="TX_DPCH" localSheetId="11">#REF!</definedName>
    <definedName name="TX_DPCH" localSheetId="8">#REF!</definedName>
    <definedName name="TX_DPCH" localSheetId="1">#REF!</definedName>
    <definedName name="TX_DPCH">#REF!</definedName>
    <definedName name="TX_R" localSheetId="4">#REF!</definedName>
    <definedName name="TX_R" localSheetId="5">#REF!</definedName>
    <definedName name="TX_R" localSheetId="11">#REF!</definedName>
    <definedName name="TX_R" localSheetId="8">#REF!</definedName>
    <definedName name="TX_R" localSheetId="1">#REF!</definedName>
    <definedName name="TX_R">#REF!</definedName>
    <definedName name="TX_RPCH" localSheetId="4">#REF!</definedName>
    <definedName name="TX_RPCH" localSheetId="5">#REF!</definedName>
    <definedName name="TX_RPCH" localSheetId="11">#REF!</definedName>
    <definedName name="TX_RPCH" localSheetId="8">#REF!</definedName>
    <definedName name="TX_RPCH" localSheetId="1">#REF!</definedName>
    <definedName name="TX_RPCH">#REF!</definedName>
    <definedName name="TXG" localSheetId="4">#REF!</definedName>
    <definedName name="TXG" localSheetId="5">#REF!</definedName>
    <definedName name="TXG" localSheetId="11">#REF!</definedName>
    <definedName name="TXG" localSheetId="8">#REF!</definedName>
    <definedName name="TXG" localSheetId="1">#REF!</definedName>
    <definedName name="TXG">#REF!</definedName>
    <definedName name="TXG_D">#N/A</definedName>
    <definedName name="TXG_DPCH" localSheetId="4">#REF!</definedName>
    <definedName name="TXG_DPCH" localSheetId="5">#REF!</definedName>
    <definedName name="TXG_DPCH" localSheetId="11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7">#REF!</definedName>
    <definedName name="TXG_DPCH">#REF!</definedName>
    <definedName name="TXG_R" localSheetId="4">#REF!</definedName>
    <definedName name="TXG_R" localSheetId="5">#REF!</definedName>
    <definedName name="TXG_R" localSheetId="11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7">#REF!</definedName>
    <definedName name="TXG_R">#REF!</definedName>
    <definedName name="TXG_RPCH" localSheetId="4">#REF!</definedName>
    <definedName name="TXG_RPCH" localSheetId="5">#REF!</definedName>
    <definedName name="TXG_RPCH" localSheetId="11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7">#REF!</definedName>
    <definedName name="TXG_RPCH">#REF!</definedName>
    <definedName name="TXGO">#N/A</definedName>
    <definedName name="TXGO_D" localSheetId="4">#REF!</definedName>
    <definedName name="TXGO_D" localSheetId="5">#REF!</definedName>
    <definedName name="TXGO_D" localSheetId="11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7">#REF!</definedName>
    <definedName name="TXGO_D">#REF!</definedName>
    <definedName name="TXGO_DPCH" localSheetId="4">#REF!</definedName>
    <definedName name="TXGO_DPCH" localSheetId="5">#REF!</definedName>
    <definedName name="TXGO_DPCH" localSheetId="11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7">#REF!</definedName>
    <definedName name="TXGO_DPCH">#REF!</definedName>
    <definedName name="TXGO_R" localSheetId="4">#REF!</definedName>
    <definedName name="TXGO_R" localSheetId="5">#REF!</definedName>
    <definedName name="TXGO_R" localSheetId="11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7">#REF!</definedName>
    <definedName name="TXGO_R">#REF!</definedName>
    <definedName name="TXGO_RPCH" localSheetId="4">#REF!</definedName>
    <definedName name="TXGO_RPCH" localSheetId="5">#REF!</definedName>
    <definedName name="TXGO_RPCH" localSheetId="11">#REF!</definedName>
    <definedName name="TXGO_RPCH" localSheetId="8">#REF!</definedName>
    <definedName name="TXGO_RPCH" localSheetId="1">#REF!</definedName>
    <definedName name="TXGO_RPCH">#REF!</definedName>
    <definedName name="TXGXO" localSheetId="4">#REF!</definedName>
    <definedName name="TXGXO" localSheetId="5">#REF!</definedName>
    <definedName name="TXGXO" localSheetId="11">#REF!</definedName>
    <definedName name="TXGXO" localSheetId="8">#REF!</definedName>
    <definedName name="TXGXO" localSheetId="1">#REF!</definedName>
    <definedName name="TXGXO">#REF!</definedName>
    <definedName name="TXGXO_D" localSheetId="4">#REF!</definedName>
    <definedName name="TXGXO_D" localSheetId="5">#REF!</definedName>
    <definedName name="TXGXO_D" localSheetId="11">#REF!</definedName>
    <definedName name="TXGXO_D" localSheetId="8">#REF!</definedName>
    <definedName name="TXGXO_D" localSheetId="1">#REF!</definedName>
    <definedName name="TXGXO_D">#REF!</definedName>
    <definedName name="TXGXO_DPCH" localSheetId="4">#REF!</definedName>
    <definedName name="TXGXO_DPCH" localSheetId="5">#REF!</definedName>
    <definedName name="TXGXO_DPCH" localSheetId="11">#REF!</definedName>
    <definedName name="TXGXO_DPCH" localSheetId="8">#REF!</definedName>
    <definedName name="TXGXO_DPCH" localSheetId="1">#REF!</definedName>
    <definedName name="TXGXO_DPCH">#REF!</definedName>
    <definedName name="TXGXO_R" localSheetId="4">#REF!</definedName>
    <definedName name="TXGXO_R" localSheetId="5">#REF!</definedName>
    <definedName name="TXGXO_R" localSheetId="11">#REF!</definedName>
    <definedName name="TXGXO_R" localSheetId="8">#REF!</definedName>
    <definedName name="TXGXO_R" localSheetId="1">#REF!</definedName>
    <definedName name="TXGXO_R">#REF!</definedName>
    <definedName name="TXGXO_RPCH" localSheetId="4">#REF!</definedName>
    <definedName name="TXGXO_RPCH" localSheetId="5">#REF!</definedName>
    <definedName name="TXGXO_RPCH" localSheetId="11">#REF!</definedName>
    <definedName name="TXGXO_RPCH" localSheetId="8">#REF!</definedName>
    <definedName name="TXGXO_RPCH" localSheetId="1">#REF!</definedName>
    <definedName name="TXGXO_RPCH">#REF!</definedName>
    <definedName name="TXS" localSheetId="4">#REF!</definedName>
    <definedName name="TXS" localSheetId="5">#REF!</definedName>
    <definedName name="TXS" localSheetId="11">#REF!</definedName>
    <definedName name="TXS" localSheetId="8">#REF!</definedName>
    <definedName name="TXS" localSheetId="1">#REF!</definedName>
    <definedName name="TXS">#REF!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7" hidden="1">{"Riqfin97",#N/A,FALSE,"Tran";"Riqfinpro",#N/A,FALSE,"Tran"}</definedName>
    <definedName name="ty" localSheetId="10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4">#REF!</definedName>
    <definedName name="UAED" localSheetId="5">#REF!</definedName>
    <definedName name="UAED" localSheetId="11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7">#REF!</definedName>
    <definedName name="UAED">#REF!</definedName>
    <definedName name="UAED1" localSheetId="4">#REF!</definedName>
    <definedName name="UAED1" localSheetId="5">#REF!</definedName>
    <definedName name="UAED1" localSheetId="11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7">#REF!</definedName>
    <definedName name="UAED1">#REF!</definedName>
    <definedName name="UC" localSheetId="4">#REF!</definedName>
    <definedName name="UC" localSheetId="5">#REF!</definedName>
    <definedName name="UC" localSheetId="11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7">#REF!</definedName>
    <definedName name="UC">#REF!</definedName>
    <definedName name="UC1A" localSheetId="4">#REF!</definedName>
    <definedName name="UC1A" localSheetId="5">#REF!</definedName>
    <definedName name="UC1A" localSheetId="11">#REF!</definedName>
    <definedName name="UC1A" localSheetId="8">#REF!</definedName>
    <definedName name="UC1A" localSheetId="0">#REF!</definedName>
    <definedName name="UC1A" localSheetId="1">#REF!</definedName>
    <definedName name="UC1A">#REF!</definedName>
    <definedName name="UCC" localSheetId="4">#REF!</definedName>
    <definedName name="UCC" localSheetId="5">#REF!</definedName>
    <definedName name="UCC" localSheetId="11">#REF!</definedName>
    <definedName name="UCC" localSheetId="8">#REF!</definedName>
    <definedName name="UCC" localSheetId="1">#REF!</definedName>
    <definedName name="UCC">#REF!</definedName>
    <definedName name="UDCTA" localSheetId="4">#REF!</definedName>
    <definedName name="UDCTA" localSheetId="5">#REF!</definedName>
    <definedName name="UDCTA" localSheetId="11">#REF!</definedName>
    <definedName name="UDCTA" localSheetId="8">#REF!</definedName>
    <definedName name="UDCTA" localSheetId="1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4">#REF!</definedName>
    <definedName name="unemp_96Q3" localSheetId="5">#REF!</definedName>
    <definedName name="unemp_96Q3" localSheetId="11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7">#REF!</definedName>
    <definedName name="unemp_96Q3">#REF!</definedName>
    <definedName name="unemp_96Q4" localSheetId="4">#REF!</definedName>
    <definedName name="unemp_96Q4" localSheetId="5">#REF!</definedName>
    <definedName name="unemp_96Q4" localSheetId="11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7">#REF!</definedName>
    <definedName name="unemp_96Q4">#REF!</definedName>
    <definedName name="unemp_97Q1" localSheetId="4">#REF!</definedName>
    <definedName name="unemp_97Q1" localSheetId="5">#REF!</definedName>
    <definedName name="unemp_97Q1" localSheetId="11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7">#REF!</definedName>
    <definedName name="unemp_97Q1">#REF!</definedName>
    <definedName name="unemp_97Q2" localSheetId="4">#REF!</definedName>
    <definedName name="unemp_97Q2" localSheetId="5">#REF!</definedName>
    <definedName name="unemp_97Q2" localSheetId="11">#REF!</definedName>
    <definedName name="unemp_97Q2" localSheetId="8">#REF!</definedName>
    <definedName name="unemp_97Q2" localSheetId="1">#REF!</definedName>
    <definedName name="unemp_97Q2">#REF!</definedName>
    <definedName name="unemp_nat" localSheetId="4">#REF!</definedName>
    <definedName name="unemp_nat" localSheetId="5">#REF!</definedName>
    <definedName name="unemp_nat" localSheetId="11">#REF!</definedName>
    <definedName name="unemp_nat" localSheetId="8">#REF!</definedName>
    <definedName name="unemp_nat" localSheetId="1">#REF!</definedName>
    <definedName name="unemp_nat">#REF!</definedName>
    <definedName name="unemp_urbrural" localSheetId="4">#REF!</definedName>
    <definedName name="unemp_urbrural" localSheetId="5">#REF!</definedName>
    <definedName name="unemp_urbrural" localSheetId="11">#REF!</definedName>
    <definedName name="unemp_urbrural" localSheetId="8">#REF!</definedName>
    <definedName name="unemp_urbrural" localSheetId="1">#REF!</definedName>
    <definedName name="unemp_urbrural">#REF!</definedName>
    <definedName name="UNION_FENOSA" localSheetId="4">#REF!</definedName>
    <definedName name="UNION_FENOSA" localSheetId="5">#REF!</definedName>
    <definedName name="UNION_FENOSA" localSheetId="11">#REF!</definedName>
    <definedName name="UNION_FENOSA" localSheetId="8">#REF!</definedName>
    <definedName name="UNION_FENOSA" localSheetId="1">#REF!</definedName>
    <definedName name="UNION_FENOSA">#REF!</definedName>
    <definedName name="UnitsLabel" localSheetId="4">#REF!</definedName>
    <definedName name="UnitsLabel" localSheetId="5">#REF!</definedName>
    <definedName name="UnitsLabel" localSheetId="11">#REF!</definedName>
    <definedName name="UnitsLabel" localSheetId="8">#REF!</definedName>
    <definedName name="UnitsLabel" localSheetId="0">#REF!</definedName>
    <definedName name="UnitsLabel" localSheetId="1">#REF!</definedName>
    <definedName name="UnitsLabel">#REF!</definedName>
    <definedName name="Universities" localSheetId="4">#REF!</definedName>
    <definedName name="Universities" localSheetId="5">#REF!</definedName>
    <definedName name="Universities" localSheetId="11">#REF!</definedName>
    <definedName name="Universities" localSheetId="8">#REF!</definedName>
    <definedName name="Universities" localSheetId="1">#REF!</definedName>
    <definedName name="Universities">#REF!</definedName>
    <definedName name="Uruguay" localSheetId="4">'[156]SVI table'!$E$10:$L$73</definedName>
    <definedName name="Uruguay" localSheetId="5">'[156]SVI table'!$E$10:$L$73</definedName>
    <definedName name="Uruguay" localSheetId="11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4">OFFSET(#REF!,0,0,COUNT(#REF!),1)</definedName>
    <definedName name="US_1" localSheetId="5">OFFSET(#REF!,0,0,COUNT(#REF!),1)</definedName>
    <definedName name="US_1" localSheetId="11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7">OFFSET(#REF!,0,0,COUNT(#REF!),1)</definedName>
    <definedName name="US_1">OFFSET(#REF!,0,0,COUNT(#REF!),1)</definedName>
    <definedName name="US_2" localSheetId="4">OFFSET(#REF!,0,0,COUNT(#REF!),1)</definedName>
    <definedName name="US_2" localSheetId="5">OFFSET(#REF!,0,0,COUNT(#REF!),1)</definedName>
    <definedName name="US_2" localSheetId="11">OFFSET(#REF!,0,0,COUNT(#REF!),1)</definedName>
    <definedName name="US_2" localSheetId="8">OFFSET(#REF!,0,0,COUNT(#REF!),1)</definedName>
    <definedName name="US_2" localSheetId="1">OFFSET(#REF!,0,0,COUNT(#REF!),1)</definedName>
    <definedName name="US_2">OFFSET(#REF!,0,0,COUNT(#REF!),1)</definedName>
    <definedName name="USA_wt">'[66]OECD wgt'!$B$4</definedName>
    <definedName name="USavg" localSheetId="4">OFFSET(#REF!,0,0,COUNT(#REF!),1)</definedName>
    <definedName name="USavg" localSheetId="5">OFFSET(#REF!,0,0,COUNT(#REF!),1)</definedName>
    <definedName name="USavg" localSheetId="11">OFFSET(#REF!,0,0,COUNT(#REF!),1)</definedName>
    <definedName name="USavg" localSheetId="8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7">OFFSET(#REF!,0,0,COUNT(#REF!),1)</definedName>
    <definedName name="USavg">OFFSET(#REF!,0,0,COUNT(#REF!),1)</definedName>
    <definedName name="USCRUDE87" localSheetId="4">#REF!</definedName>
    <definedName name="USCRUDE87" localSheetId="5">#REF!</definedName>
    <definedName name="USCRUDE87" localSheetId="11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7">#REF!</definedName>
    <definedName name="USCRUDE87">#REF!</definedName>
    <definedName name="USCRUDE88" localSheetId="4">#REF!</definedName>
    <definedName name="USCRUDE88" localSheetId="5">#REF!</definedName>
    <definedName name="USCRUDE88" localSheetId="11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7">#REF!</definedName>
    <definedName name="USCRUDE88">#REF!</definedName>
    <definedName name="USD" localSheetId="4">#REF!</definedName>
    <definedName name="USD" localSheetId="5">#REF!</definedName>
    <definedName name="USD" localSheetId="11">#REF!</definedName>
    <definedName name="USD" localSheetId="8">#REF!</definedName>
    <definedName name="USD" localSheetId="1">#REF!</definedName>
    <definedName name="USD" localSheetId="3">#REF!</definedName>
    <definedName name="USD" localSheetId="7">#REF!</definedName>
    <definedName name="USD">#REF!</definedName>
    <definedName name="USDIST87" localSheetId="4">#REF!</definedName>
    <definedName name="USDIST87" localSheetId="5">#REF!</definedName>
    <definedName name="USDIST87" localSheetId="11">#REF!</definedName>
    <definedName name="USDIST87" localSheetId="8">#REF!</definedName>
    <definedName name="USDIST87" localSheetId="0">#REF!</definedName>
    <definedName name="USDIST87" localSheetId="1">#REF!</definedName>
    <definedName name="USDIST87">#REF!</definedName>
    <definedName name="USDIST88" localSheetId="4">#REF!</definedName>
    <definedName name="USDIST88" localSheetId="5">#REF!</definedName>
    <definedName name="USDIST88" localSheetId="11">#REF!</definedName>
    <definedName name="USDIST88" localSheetId="8">#REF!</definedName>
    <definedName name="USDIST88" localSheetId="0">#REF!</definedName>
    <definedName name="USDIST88" localSheetId="1">#REF!</definedName>
    <definedName name="USDIST88">#REF!</definedName>
    <definedName name="USDSR" localSheetId="4">#REF!</definedName>
    <definedName name="USDSR" localSheetId="5">#REF!</definedName>
    <definedName name="USDSR" localSheetId="11">#REF!</definedName>
    <definedName name="USDSR" localSheetId="8">#REF!</definedName>
    <definedName name="USDSR" localSheetId="1">#REF!</definedName>
    <definedName name="USDSR">#REF!</definedName>
    <definedName name="USMG87" localSheetId="4">#REF!</definedName>
    <definedName name="USMG87" localSheetId="5">#REF!</definedName>
    <definedName name="USMG87" localSheetId="11">#REF!</definedName>
    <definedName name="USMG87" localSheetId="8">#REF!</definedName>
    <definedName name="USMG87" localSheetId="0">#REF!</definedName>
    <definedName name="USMG87" localSheetId="1">#REF!</definedName>
    <definedName name="USMG87">#REF!</definedName>
    <definedName name="USMG88" localSheetId="4">#REF!</definedName>
    <definedName name="USMG88" localSheetId="5">#REF!</definedName>
    <definedName name="USMG88" localSheetId="11">#REF!</definedName>
    <definedName name="USMG88" localSheetId="8">#REF!</definedName>
    <definedName name="USMG88" localSheetId="0">#REF!</definedName>
    <definedName name="USMG88" localSheetId="1">#REF!</definedName>
    <definedName name="USMG88">#REF!</definedName>
    <definedName name="USmin" localSheetId="4">OFFSET(#REF!,0,0,COUNT(#REF!),1)</definedName>
    <definedName name="USmin" localSheetId="5">OFFSET(#REF!,0,0,COUNT(#REF!),1)</definedName>
    <definedName name="USmin" localSheetId="11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7">OFFSET(#REF!,0,0,COUNT(#REF!),1)</definedName>
    <definedName name="USmin">OFFSET(#REF!,0,0,COUNT(#REF!),1)</definedName>
    <definedName name="USPROD87" localSheetId="4">#REF!</definedName>
    <definedName name="USPROD87" localSheetId="5">#REF!</definedName>
    <definedName name="USPROD87" localSheetId="11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7">#REF!</definedName>
    <definedName name="USPROD87">#REF!</definedName>
    <definedName name="USPROD88" localSheetId="4">#REF!</definedName>
    <definedName name="USPROD88" localSheetId="5">#REF!</definedName>
    <definedName name="USPROD88" localSheetId="11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7">#REF!</definedName>
    <definedName name="USPROD88">#REF!</definedName>
    <definedName name="USRFO87" localSheetId="4">#REF!</definedName>
    <definedName name="USRFO87" localSheetId="5">#REF!</definedName>
    <definedName name="USRFO87" localSheetId="11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7">#REF!</definedName>
    <definedName name="USRFO87">#REF!</definedName>
    <definedName name="USRFO88" localSheetId="4">#REF!</definedName>
    <definedName name="USRFO88" localSheetId="5">#REF!</definedName>
    <definedName name="USRFO88" localSheetId="11">#REF!</definedName>
    <definedName name="USRFO88" localSheetId="8">#REF!</definedName>
    <definedName name="USRFO88" localSheetId="0">#REF!</definedName>
    <definedName name="USRFO88" localSheetId="1">#REF!</definedName>
    <definedName name="USRFO88">#REF!</definedName>
    <definedName name="USrng" localSheetId="4">OFFSET(#REF!,0,0,COUNT(#REF!),1)</definedName>
    <definedName name="USrng" localSheetId="5">OFFSET(#REF!,0,0,COUNT(#REF!),1)</definedName>
    <definedName name="USrng" localSheetId="11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7">OFFSET(#REF!,0,0,COUNT(#REF!),1)</definedName>
    <definedName name="USrng">OFFSET(#REF!,0,0,COUNT(#REF!),1)</definedName>
    <definedName name="USSR" localSheetId="4">#REF!</definedName>
    <definedName name="USSR" localSheetId="5">#REF!</definedName>
    <definedName name="USSR" localSheetId="11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7">#REF!</definedName>
    <definedName name="USSR">#REF!</definedName>
    <definedName name="USTOT87" localSheetId="4">#REF!</definedName>
    <definedName name="USTOT87" localSheetId="5">#REF!</definedName>
    <definedName name="USTOT87" localSheetId="11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7">#REF!</definedName>
    <definedName name="USTOT87">#REF!</definedName>
    <definedName name="USTOT88" localSheetId="4">#REF!</definedName>
    <definedName name="USTOT88" localSheetId="5">#REF!</definedName>
    <definedName name="USTOT88" localSheetId="11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7">#REF!</definedName>
    <definedName name="USTOT88">#REF!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7" hidden="1">{"Riqfin97",#N/A,FALSE,"Tran";"Riqfinpro",#N/A,FALSE,"Tran"}</definedName>
    <definedName name="uu" localSheetId="10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7" hidden="1">{"Riqfin97",#N/A,FALSE,"Tran";"Riqfinpro",#N/A,FALSE,"Tran"}</definedName>
    <definedName name="uuu" localSheetId="10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7" hidden="1">{"Riqfin97",#N/A,FALSE,"Tran";"Riqfinpro",#N/A,FALSE,"Tran"}</definedName>
    <definedName name="uuuuuu" localSheetId="10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4">#REF!</definedName>
    <definedName name="VALID_FORMATS" localSheetId="5">#REF!</definedName>
    <definedName name="VALID_FORMATS" localSheetId="11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7">#REF!</definedName>
    <definedName name="VALID_FORMATS">#REF!</definedName>
    <definedName name="VenceHoy" localSheetId="4">#REF!</definedName>
    <definedName name="VenceHoy" localSheetId="5">#REF!</definedName>
    <definedName name="VenceHoy" localSheetId="11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7">#REF!</definedName>
    <definedName name="VenceHoy">#REF!</definedName>
    <definedName name="venci" localSheetId="4">#REF!</definedName>
    <definedName name="venci" localSheetId="5">#REF!</definedName>
    <definedName name="venci" localSheetId="11">#REF!</definedName>
    <definedName name="venci" localSheetId="8">#REF!</definedName>
    <definedName name="venci" localSheetId="1">#REF!</definedName>
    <definedName name="venci" localSheetId="3">#REF!</definedName>
    <definedName name="venci" localSheetId="7">#REF!</definedName>
    <definedName name="venci">#REF!</definedName>
    <definedName name="venci2000" localSheetId="4">#REF!</definedName>
    <definedName name="venci2000" localSheetId="5">#REF!</definedName>
    <definedName name="venci2000" localSheetId="11">#REF!</definedName>
    <definedName name="venci2000" localSheetId="8">#REF!</definedName>
    <definedName name="venci2000" localSheetId="1">#REF!</definedName>
    <definedName name="venci2000">#REF!</definedName>
    <definedName name="venci2001" localSheetId="4">#REF!</definedName>
    <definedName name="venci2001" localSheetId="5">#REF!</definedName>
    <definedName name="venci2001" localSheetId="11">#REF!</definedName>
    <definedName name="venci2001" localSheetId="8">#REF!</definedName>
    <definedName name="venci2001" localSheetId="1">#REF!</definedName>
    <definedName name="venci2001">#REF!</definedName>
    <definedName name="venci2002" localSheetId="4">#REF!</definedName>
    <definedName name="venci2002" localSheetId="5">#REF!</definedName>
    <definedName name="venci2002" localSheetId="11">#REF!</definedName>
    <definedName name="venci2002" localSheetId="8">#REF!</definedName>
    <definedName name="venci2002" localSheetId="1">#REF!</definedName>
    <definedName name="venci2002">#REF!</definedName>
    <definedName name="venci2003" localSheetId="4">#REF!</definedName>
    <definedName name="venci2003" localSheetId="5">#REF!</definedName>
    <definedName name="venci2003" localSheetId="11">#REF!</definedName>
    <definedName name="venci2003" localSheetId="8">#REF!</definedName>
    <definedName name="venci2003" localSheetId="1">#REF!</definedName>
    <definedName name="venci2003">#REF!</definedName>
    <definedName name="venci98" localSheetId="4">[22]Programa!#REF!</definedName>
    <definedName name="venci98" localSheetId="5">[22]Programa!#REF!</definedName>
    <definedName name="venci98" localSheetId="11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4">[22]Programa!#REF!</definedName>
    <definedName name="venci98j" localSheetId="5">[22]Programa!#REF!</definedName>
    <definedName name="venci98j" localSheetId="11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4">#REF!</definedName>
    <definedName name="venci98s" localSheetId="5">#REF!</definedName>
    <definedName name="venci98s" localSheetId="11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7">#REF!</definedName>
    <definedName name="venci98s">#REF!</definedName>
    <definedName name="venci99" localSheetId="4">#REF!</definedName>
    <definedName name="venci99" localSheetId="5">#REF!</definedName>
    <definedName name="venci99" localSheetId="11">#REF!</definedName>
    <definedName name="venci99" localSheetId="8">#REF!</definedName>
    <definedName name="venci99" localSheetId="1">#REF!</definedName>
    <definedName name="venci99" localSheetId="3">#REF!</definedName>
    <definedName name="venci99" localSheetId="7">#REF!</definedName>
    <definedName name="venci99">#REF!</definedName>
    <definedName name="VENEZU" localSheetId="4">#REF!</definedName>
    <definedName name="VENEZU" localSheetId="5">#REF!</definedName>
    <definedName name="VENEZU" localSheetId="11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7">#REF!</definedName>
    <definedName name="VENEZU">#REF!</definedName>
    <definedName name="VENEZUELA">"bANCOS"</definedName>
    <definedName name="VIAAEREA" localSheetId="4">#REF!</definedName>
    <definedName name="VIAAEREA" localSheetId="5">#REF!</definedName>
    <definedName name="VIAAEREA" localSheetId="11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7">#REF!</definedName>
    <definedName name="VIAAEREA">#REF!</definedName>
    <definedName name="volume_trade" localSheetId="4">#REF!</definedName>
    <definedName name="volume_trade" localSheetId="5">#REF!</definedName>
    <definedName name="volume_trade" localSheetId="11">#REF!</definedName>
    <definedName name="volume_trade" localSheetId="8">#REF!</definedName>
    <definedName name="volume_trade" localSheetId="1">#REF!</definedName>
    <definedName name="volume_trade" localSheetId="3">#REF!</definedName>
    <definedName name="volume_trade" localSheetId="7">#REF!</definedName>
    <definedName name="volume_trade">#REF!</definedName>
    <definedName name="VTITLES" localSheetId="4">#REF!</definedName>
    <definedName name="VTITLES" localSheetId="5">#REF!</definedName>
    <definedName name="VTITLES" localSheetId="11">#REF!</definedName>
    <definedName name="VTITLES" localSheetId="8">#REF!</definedName>
    <definedName name="VTITLES" localSheetId="1">#REF!</definedName>
    <definedName name="VTITLES" localSheetId="3">#REF!</definedName>
    <definedName name="VTITLES" localSheetId="7">#REF!</definedName>
    <definedName name="VTITLES">#REF!</definedName>
    <definedName name="vv" localSheetId="2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7" hidden="1">{"Tab1",#N/A,FALSE,"P";"Tab2",#N/A,FALSE,"P"}</definedName>
    <definedName name="vv" localSheetId="10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7" hidden="1">{"Tab1",#N/A,FALSE,"P";"Tab2",#N/A,FALSE,"P"}</definedName>
    <definedName name="vvv" localSheetId="10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7" hidden="1">{"Minpmon",#N/A,FALSE,"Monthinput"}</definedName>
    <definedName name="vvvv" localSheetId="10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7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7" hidden="1">{"Tab1",#N/A,FALSE,"P";"Tab2",#N/A,FALSE,"P"}</definedName>
    <definedName name="vvvvvvvvvvvvv" localSheetId="10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7" hidden="1">{"Minpmon",#N/A,FALSE,"Monthinput"}</definedName>
    <definedName name="w" localSheetId="10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4">#REF!</definedName>
    <definedName name="wage_govt_sector" localSheetId="5">#REF!</definedName>
    <definedName name="wage_govt_sector" localSheetId="11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7">#REF!</definedName>
    <definedName name="wage_govt_sector">#REF!</definedName>
    <definedName name="WAPR" localSheetId="4">#REF!</definedName>
    <definedName name="WAPR" localSheetId="5">#REF!</definedName>
    <definedName name="WAPR" localSheetId="11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7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4">#REF!</definedName>
    <definedName name="WEO" localSheetId="5">#REF!</definedName>
    <definedName name="WEO" localSheetId="11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7">#REF!</definedName>
    <definedName name="WEO">#REF!</definedName>
    <definedName name="WEOD" localSheetId="4">#REF!</definedName>
    <definedName name="WEOD" localSheetId="5">#REF!</definedName>
    <definedName name="WEOD" localSheetId="11">#REF!</definedName>
    <definedName name="WEOD" localSheetId="8">#REF!</definedName>
    <definedName name="WEOD" localSheetId="1">#REF!</definedName>
    <definedName name="WEOD" localSheetId="3">#REF!</definedName>
    <definedName name="WEOD" localSheetId="7">#REF!</definedName>
    <definedName name="WEOD">#REF!</definedName>
    <definedName name="weodata" localSheetId="4">#REF!</definedName>
    <definedName name="weodata" localSheetId="5">#REF!</definedName>
    <definedName name="weodata" localSheetId="11">#REF!</definedName>
    <definedName name="weodata" localSheetId="8">#REF!</definedName>
    <definedName name="weodata" localSheetId="1">#REF!</definedName>
    <definedName name="weodata" localSheetId="3">#REF!</definedName>
    <definedName name="weodata" localSheetId="7">#REF!</definedName>
    <definedName name="weodata">#REF!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7" hidden="1">{"Riqfin97",#N/A,FALSE,"Tran";"Riqfinpro",#N/A,FALSE,"Tran"}</definedName>
    <definedName name="wer" localSheetId="10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0">#REF!</definedName>
    <definedName name="will" localSheetId="1">#REF!</definedName>
    <definedName name="will" localSheetId="10">'[129]SPNF Acuerdo Incl. Int.'!will</definedName>
    <definedName name="will" localSheetId="13">'[129]SPNF Acuerdo Incl. Int.'!will</definedName>
    <definedName name="will">'[129]SPNF Acuerdo Incl. Int.'!will</definedName>
    <definedName name="will1">#N/A</definedName>
    <definedName name="will3">#N/A</definedName>
    <definedName name="Work_Area" localSheetId="4">#REF!</definedName>
    <definedName name="Work_Area" localSheetId="5">#REF!</definedName>
    <definedName name="Work_Area" localSheetId="11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7">#REF!</definedName>
    <definedName name="Work_Area">#REF!</definedName>
    <definedName name="WPCP33_D" localSheetId="4">#REF!</definedName>
    <definedName name="WPCP33_D" localSheetId="5">#REF!</definedName>
    <definedName name="WPCP33_D" localSheetId="11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7">#REF!</definedName>
    <definedName name="WPCP33_D">#REF!</definedName>
    <definedName name="WPCP33pch" localSheetId="4">#REF!</definedName>
    <definedName name="WPCP33pch" localSheetId="5">#REF!</definedName>
    <definedName name="WPCP33pch" localSheetId="11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7">#REF!</definedName>
    <definedName name="WPCP33pch">#REF!</definedName>
    <definedName name="wrn" localSheetId="2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7" hidden="1">{"Main Economic Indicators",#N/A,FALSE,"C"}</definedName>
    <definedName name="wrn" localSheetId="10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7" hidden="1">{#N/A,#N/A,FALSE,"BANKS"}</definedName>
    <definedName name="wrn.BANKS." localSheetId="10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7" hidden="1">{#N/A,#N/A,FALSE,"BOP"}</definedName>
    <definedName name="wrn.BOP." localSheetId="10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7" hidden="1">{"BOP_TAB",#N/A,FALSE,"N";"MIDTERM_TAB",#N/A,FALSE,"O"}</definedName>
    <definedName name="wrn.BOP_MIDTERM." localSheetId="10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7" hidden="1">{#N/A,#N/A,FALSE,"CelPIB"}</definedName>
    <definedName name="wrn.CelPIB." localSheetId="10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7" hidden="1">{#N/A,#N/A,FALSE,"NFPS GDP"}</definedName>
    <definedName name="wrn.CGvt._.Revenue._.GDP." localSheetId="10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7" hidden="1">{#N/A,#N/A,FALSE,"CREDIT"}</definedName>
    <definedName name="wrn.CREDIT." localSheetId="10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7" hidden="1">{#N/A,#N/A,FALSE,"DEBTSVC"}</definedName>
    <definedName name="wrn.DEBTSVC." localSheetId="10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7" hidden="1">{#N/A,#N/A,FALSE,"DEPO"}</definedName>
    <definedName name="wrn.DEPO." localSheetId="10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7" hidden="1">{#N/A,#N/A,FALSE,"EntpsPIB"}</definedName>
    <definedName name="wrn.EntpsPIB." localSheetId="10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7" hidden="1">{#N/A,#N/A,FALSE,"EXCISE"}</definedName>
    <definedName name="wrn.EXCISE." localSheetId="10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7" hidden="1">{#N/A,#N/A,FALSE,"EXRATE"}</definedName>
    <definedName name="wrn.EXRATE." localSheetId="10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7" hidden="1">{#N/A,#N/A,FALSE,"EXTDEBT"}</definedName>
    <definedName name="wrn.EXTDEBT." localSheetId="10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7" hidden="1">{#N/A,#N/A,FALSE,"EXTRABUDGT"}</definedName>
    <definedName name="wrn.EXTRABUDGT." localSheetId="10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7" hidden="1">{#N/A,#N/A,FALSE,"EXTRABUDGT2"}</definedName>
    <definedName name="wrn.EXTRABUDGT2." localSheetId="10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7" hidden="1">{#N/A,#N/A,FALSE,"GDP_ORIGIN";#N/A,#N/A,FALSE,"EMP_POP"}</definedName>
    <definedName name="wrn.GDP." localSheetId="10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7" hidden="1">{#N/A,#N/A,FALSE,"GGOVT"}</definedName>
    <definedName name="wrn.GGOVT." localSheetId="10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7" hidden="1">{#N/A,#N/A,FALSE,"GGOVT2"}</definedName>
    <definedName name="wrn.GGOVT2." localSheetId="10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7" hidden="1">{#N/A,#N/A,FALSE,"GGOVT%"}</definedName>
    <definedName name="wrn.GGOVTPC." localSheetId="10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7" hidden="1">{#N/A,#N/A,FALSE,"INCOMETX"}</definedName>
    <definedName name="wrn.INCOMETX." localSheetId="10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7" hidden="1">{#N/A,#N/A,FALSE,"INTERST"}</definedName>
    <definedName name="wrn.INTERST." localSheetId="10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7" hidden="1">{"MONA",#N/A,FALSE,"S"}</definedName>
    <definedName name="wrn.MONA." localSheetId="10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7" hidden="1">{"Minpmon",#N/A,FALSE,"Monthinput"}</definedName>
    <definedName name="wrn.Monthsheet." localSheetId="10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9" hidden="1">{#N/A,#N/A,FALSE,"MS"}</definedName>
    <definedName name="wrn.MS." localSheetId="11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7" hidden="1">{#N/A,#N/A,FALSE,"MS"}</definedName>
    <definedName name="wrn.MS." localSheetId="10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7" hidden="1">{#N/A,#N/A,FALSE,"NBG"}</definedName>
    <definedName name="wrn.NBG." localSheetId="10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7" hidden="1">{#N/A,#N/A,FALSE,"NFPS GDP"}</definedName>
    <definedName name="wrn.NFPS._.GDP." localSheetId="10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7" hidden="1">{#N/A,#N/A,FALSE,"PCPI"}</definedName>
    <definedName name="wrn.PCPI." localSheetId="10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7" hidden="1">{#N/A,#N/A,FALSE,"PENSION"}</definedName>
    <definedName name="wrn.PENSION." localSheetId="10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7" hidden="1">{"Tab1",#N/A,FALSE,"P";"Tab2",#N/A,FALSE,"P"}</definedName>
    <definedName name="wrn.Program." localSheetId="10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7" hidden="1">{#N/A,#N/A,FALSE,"PRUDENT"}</definedName>
    <definedName name="wrn.PRUDENT." localSheetId="10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7" hidden="1">{#N/A,#N/A,FALSE,"PUBLEXP"}</definedName>
    <definedName name="wrn.PUBLEXP." localSheetId="10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7" hidden="1">{#N/A,#N/A,FALSE,"RestGGPIB"}</definedName>
    <definedName name="wrn.RestGGPIB." localSheetId="10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7" hidden="1">{#N/A,#N/A,FALSE,"REVSHARE"}</definedName>
    <definedName name="wrn.REVSHARE." localSheetId="10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7" hidden="1">{"Riqfin97",#N/A,FALSE,"Tran";"Riqfinpro",#N/A,FALSE,"Tran"}</definedName>
    <definedName name="wrn.Riqfin." localSheetId="10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7" hidden="1">{#N/A,#N/A,FALSE,"SSPIB"}</definedName>
    <definedName name="wrn.SSPIB." localSheetId="10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7" hidden="1">{#N/A,#N/A,FALSE,"STATE"}</definedName>
    <definedName name="wrn.STATE." localSheetId="10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7" hidden="1">{#N/A,#N/A,FALSE,"TAXARREARS"}</definedName>
    <definedName name="wrn.TAXARREARS." localSheetId="10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7" hidden="1">{#N/A,#N/A,FALSE,"TAXPAYRS"}</definedName>
    <definedName name="wrn.TAXPAYRS." localSheetId="10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7" hidden="1">{#N/A,#N/A,FALSE,"TRADE"}</definedName>
    <definedName name="wrn.TRADE." localSheetId="10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7" hidden="1">{#N/A,#N/A,FALSE,"TRANPORT"}</definedName>
    <definedName name="wrn.TRANSPORT." localSheetId="10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7" hidden="1">{#N/A,#N/A,FALSE,"EMP_POP";#N/A,#N/A,FALSE,"UNEMPL"}</definedName>
    <definedName name="wrn.UNEMPL." localSheetId="10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7" hidden="1">{#N/A,#N/A,FALSE,"WAGES"}</definedName>
    <definedName name="wrn.WAGES." localSheetId="10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7" hidden="1">{"WEO",#N/A,FALSE,"T"}</definedName>
    <definedName name="wrn.WEO." localSheetId="10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4" hidden="1">#REF!</definedName>
    <definedName name="wtewt" localSheetId="5" hidden="1">#REF!</definedName>
    <definedName name="wtewt" localSheetId="11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7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7" hidden="1">{"Riqfin97",#N/A,FALSE,"Tran";"Riqfinpro",#N/A,FALSE,"Tran"}</definedName>
    <definedName name="www" localSheetId="10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2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7" hidden="1">{"Minpmon",#N/A,FALSE,"Monthinput"}</definedName>
    <definedName name="wwwww" localSheetId="10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7" hidden="1">{"Riqfin97",#N/A,FALSE,"Tran";"Riqfinpro",#N/A,FALSE,"Tran"}</definedName>
    <definedName name="wwwwwww" localSheetId="10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7" hidden="1">{"Tab1",#N/A,FALSE,"P";"Tab2",#N/A,FALSE,"P"}</definedName>
    <definedName name="wwwwwwww" localSheetId="10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4">#REF!</definedName>
    <definedName name="X" localSheetId="5">#REF!</definedName>
    <definedName name="X" localSheetId="11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7">#REF!</definedName>
    <definedName name="X">#REF!</definedName>
    <definedName name="X_Rate" localSheetId="4">#REF!</definedName>
    <definedName name="X_Rate" localSheetId="5">#REF!</definedName>
    <definedName name="X_Rate" localSheetId="11">#REF!</definedName>
    <definedName name="X_Rate" localSheetId="8">#REF!</definedName>
    <definedName name="X_Rate" localSheetId="1">#REF!</definedName>
    <definedName name="X_Rate" localSheetId="3">#REF!</definedName>
    <definedName name="X_Rate" localSheetId="7">#REF!</definedName>
    <definedName name="X_Rate">#REF!</definedName>
    <definedName name="xa" localSheetId="4">'[159]PIB EN CORR'!#REF!</definedName>
    <definedName name="xa" localSheetId="5">'[159]PIB EN CORR'!#REF!</definedName>
    <definedName name="xa" localSheetId="11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7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4">#REF!</definedName>
    <definedName name="Xaxis" localSheetId="5">#REF!</definedName>
    <definedName name="Xaxis" localSheetId="11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7">#REF!</definedName>
    <definedName name="Xaxis">#REF!</definedName>
    <definedName name="XBANANO" localSheetId="4">#REF!</definedName>
    <definedName name="XBANANO" localSheetId="5">#REF!</definedName>
    <definedName name="XBANANO" localSheetId="11">#REF!</definedName>
    <definedName name="XBANANO" localSheetId="8">#REF!</definedName>
    <definedName name="XBANANO" localSheetId="1">#REF!</definedName>
    <definedName name="XBANANO" localSheetId="3">#REF!</definedName>
    <definedName name="XBANANO" localSheetId="7">#REF!</definedName>
    <definedName name="XBANANO">#REF!</definedName>
    <definedName name="xbb" localSheetId="4">'[159]PIB EN CORR'!#REF!</definedName>
    <definedName name="xbb" localSheetId="5">'[159]PIB EN CORR'!#REF!</definedName>
    <definedName name="xbb" localSheetId="11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7">'[159]PIB EN CORR'!#REF!</definedName>
    <definedName name="xbb">'[159]PIB EN CORR'!#REF!</definedName>
    <definedName name="XBS">[84]SREAL!A$41</definedName>
    <definedName name="xc">'[86]graf 1'!$A$3:$C$28</definedName>
    <definedName name="XCAFE" localSheetId="4">#REF!</definedName>
    <definedName name="XCAFE" localSheetId="5">#REF!</definedName>
    <definedName name="XCAFE" localSheetId="11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7">#REF!</definedName>
    <definedName name="XCAFE">#REF!</definedName>
    <definedName name="xdr" localSheetId="4">#REF!</definedName>
    <definedName name="xdr" localSheetId="5">#REF!</definedName>
    <definedName name="xdr" localSheetId="11">#REF!</definedName>
    <definedName name="xdr" localSheetId="8">#REF!</definedName>
    <definedName name="xdr" localSheetId="1">#REF!</definedName>
    <definedName name="xdr" localSheetId="3">#REF!</definedName>
    <definedName name="xdr" localSheetId="7">#REF!</definedName>
    <definedName name="xdr">#REF!</definedName>
    <definedName name="XGS" localSheetId="4">#REF!</definedName>
    <definedName name="XGS" localSheetId="5">#REF!</definedName>
    <definedName name="XGS" localSheetId="11">#REF!</definedName>
    <definedName name="XGS" localSheetId="8">#REF!</definedName>
    <definedName name="XGS" localSheetId="1">#REF!</definedName>
    <definedName name="XGS" localSheetId="3">#REF!</definedName>
    <definedName name="XGS" localSheetId="7">#REF!</definedName>
    <definedName name="XGS">#REF!</definedName>
    <definedName name="XMENSUALES" localSheetId="4">#REF!</definedName>
    <definedName name="XMENSUALES" localSheetId="5">#REF!</definedName>
    <definedName name="XMENSUALES" localSheetId="11">#REF!</definedName>
    <definedName name="XMENSUALES" localSheetId="8">#REF!</definedName>
    <definedName name="XMENSUALES" localSheetId="1">#REF!</definedName>
    <definedName name="XMENSUALES">#REF!</definedName>
    <definedName name="XOF" localSheetId="4">#REF!</definedName>
    <definedName name="XOF" localSheetId="5">#REF!</definedName>
    <definedName name="XOF" localSheetId="11">#REF!</definedName>
    <definedName name="XOF" localSheetId="8">#REF!</definedName>
    <definedName name="XOF" localSheetId="1">#REF!</definedName>
    <definedName name="XOF">#REF!</definedName>
    <definedName name="xr" localSheetId="4">#REF!</definedName>
    <definedName name="xr" localSheetId="5">#REF!</definedName>
    <definedName name="xr" localSheetId="11">#REF!</definedName>
    <definedName name="xr" localSheetId="8">#REF!</definedName>
    <definedName name="xr" localSheetId="1">#REF!</definedName>
    <definedName name="xr">#REF!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7" hidden="1">{"Riqfin97",#N/A,FALSE,"Tran";"Riqfinpro",#N/A,FALSE,"Tran"}</definedName>
    <definedName name="xx" localSheetId="10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4">#REF!</definedName>
    <definedName name="xxWRS_11" localSheetId="5">#REF!</definedName>
    <definedName name="xxWRS_11" localSheetId="11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7">#REF!</definedName>
    <definedName name="xxWRS_11">#REF!</definedName>
    <definedName name="xxWRS_19" localSheetId="4">#REF!</definedName>
    <definedName name="xxWRS_19" localSheetId="5">#REF!</definedName>
    <definedName name="xxWRS_19" localSheetId="11">#REF!</definedName>
    <definedName name="xxWRS_19" localSheetId="8">#REF!</definedName>
    <definedName name="xxWRS_19" localSheetId="1">#REF!</definedName>
    <definedName name="xxWRS_19" localSheetId="3">#REF!</definedName>
    <definedName name="xxWRS_19" localSheetId="7">#REF!</definedName>
    <definedName name="xxWRS_19">#REF!</definedName>
    <definedName name="xxWRS_2" localSheetId="4">#REF!</definedName>
    <definedName name="xxWRS_2" localSheetId="5">#REF!</definedName>
    <definedName name="xxWRS_2" localSheetId="11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7">#REF!</definedName>
    <definedName name="xxWRS_2">#REF!</definedName>
    <definedName name="xxWRS_20" localSheetId="4">#REF!</definedName>
    <definedName name="xxWRS_20" localSheetId="5">#REF!</definedName>
    <definedName name="xxWRS_20" localSheetId="11">#REF!</definedName>
    <definedName name="xxWRS_20" localSheetId="8">#REF!</definedName>
    <definedName name="xxWRS_20" localSheetId="1">#REF!</definedName>
    <definedName name="xxWRS_20">#REF!</definedName>
    <definedName name="xxWRS_3" localSheetId="4">#REF!</definedName>
    <definedName name="xxWRS_3" localSheetId="5">#REF!</definedName>
    <definedName name="xxWRS_3" localSheetId="11">#REF!</definedName>
    <definedName name="xxWRS_3" localSheetId="8">#REF!</definedName>
    <definedName name="xxWRS_3" localSheetId="0">#REF!</definedName>
    <definedName name="xxWRS_3" localSheetId="1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4">#REF!</definedName>
    <definedName name="XXX1" localSheetId="5">#REF!</definedName>
    <definedName name="XXX1" localSheetId="11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7">#REF!</definedName>
    <definedName name="XXX1">#REF!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7" hidden="1">{"Riqfin97",#N/A,FALSE,"Tran";"Riqfinpro",#N/A,FALSE,"Tran"}</definedName>
    <definedName name="xxxx" localSheetId="10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4" hidden="1">#REF!</definedName>
    <definedName name="y" localSheetId="5" hidden="1">#REF!</definedName>
    <definedName name="y" localSheetId="11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7" hidden="1">#REF!</definedName>
    <definedName name="y" hidden="1">#REF!</definedName>
    <definedName name="ycirr" localSheetId="4">#REF!</definedName>
    <definedName name="ycirr" localSheetId="5">#REF!</definedName>
    <definedName name="ycirr" localSheetId="11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7">#REF!</definedName>
    <definedName name="ycirr">#REF!</definedName>
    <definedName name="Year" localSheetId="4">#REF!</definedName>
    <definedName name="Year" localSheetId="5">#REF!</definedName>
    <definedName name="Year" localSheetId="11">#REF!</definedName>
    <definedName name="Year" localSheetId="8">#REF!</definedName>
    <definedName name="Year" localSheetId="1">#REF!</definedName>
    <definedName name="Year" localSheetId="3">#REF!</definedName>
    <definedName name="Year" localSheetId="7">#REF!</definedName>
    <definedName name="Year">#REF!</definedName>
    <definedName name="Years" localSheetId="4">#REF!</definedName>
    <definedName name="Years" localSheetId="5">#REF!</definedName>
    <definedName name="Years" localSheetId="11">#REF!</definedName>
    <definedName name="Years" localSheetId="8">#REF!</definedName>
    <definedName name="Years" localSheetId="1">#REF!</definedName>
    <definedName name="Years">#REF!</definedName>
    <definedName name="yenr" localSheetId="4">#REF!</definedName>
    <definedName name="yenr" localSheetId="5">#REF!</definedName>
    <definedName name="yenr" localSheetId="11">#REF!</definedName>
    <definedName name="yenr" localSheetId="8">#REF!</definedName>
    <definedName name="yenr" localSheetId="1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7" hidden="1">'[63]Fax a enviar'!#REF!</definedName>
    <definedName name="ytyry" hidden="1">'[63]Fax a enviar'!#REF!</definedName>
    <definedName name="ytytryry" localSheetId="4" hidden="1">#REF!</definedName>
    <definedName name="ytytryry" localSheetId="5" hidden="1">#REF!</definedName>
    <definedName name="ytytryry" localSheetId="11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7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7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7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7" hidden="1">{"Tab1",#N/A,FALSE,"P";"Tab2",#N/A,FALSE,"P"}</definedName>
    <definedName name="yu" localSheetId="10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4">#REF!</definedName>
    <definedName name="YY" localSheetId="5">#REF!</definedName>
    <definedName name="YY" localSheetId="11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7">#REF!</definedName>
    <definedName name="YY">#REF!</definedName>
    <definedName name="YY1A" localSheetId="4">#REF!</definedName>
    <definedName name="YY1A" localSheetId="5">#REF!</definedName>
    <definedName name="YY1A" localSheetId="11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7">#REF!</definedName>
    <definedName name="YY1A">#REF!</definedName>
    <definedName name="yytutyu" localSheetId="4" hidden="1">#REF!</definedName>
    <definedName name="yytutyu" localSheetId="5" hidden="1">#REF!</definedName>
    <definedName name="yytutyu" localSheetId="11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7" hidden="1">#REF!</definedName>
    <definedName name="yytutyu" hidden="1">#REF!</definedName>
    <definedName name="yyy" localSheetId="2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7" hidden="1">{"Tab1",#N/A,FALSE,"P";"Tab2",#N/A,FALSE,"P"}</definedName>
    <definedName name="yyy" localSheetId="10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7" hidden="1">{"Tab1",#N/A,FALSE,"P";"Tab2",#N/A,FALSE,"P"}</definedName>
    <definedName name="yyyy" localSheetId="10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4" hidden="1">#REF!</definedName>
    <definedName name="yyyyyyyyyyyyy" localSheetId="5" hidden="1">#REF!</definedName>
    <definedName name="yyyyyyyyyyyyy" localSheetId="11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7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7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4">#REF!</definedName>
    <definedName name="Z" localSheetId="5">#REF!</definedName>
    <definedName name="Z" localSheetId="11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7">#REF!</definedName>
    <definedName name="Z">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1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1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1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11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11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11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11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11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1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7" hidden="1">{"Riqfin97",#N/A,FALSE,"Tran";"Riqfinpro",#N/A,FALSE,"Tran"}</definedName>
    <definedName name="zc" localSheetId="10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7" hidden="1">{"Tab1",#N/A,FALSE,"P";"Tab2",#N/A,FALSE,"P"}</definedName>
    <definedName name="zio" localSheetId="10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4">#REF!</definedName>
    <definedName name="zrrae" localSheetId="5">#REF!</definedName>
    <definedName name="zrrae" localSheetId="11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7">#REF!</definedName>
    <definedName name="zrrae">#REF!</definedName>
    <definedName name="zv" localSheetId="2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7" hidden="1">{"Tab1",#N/A,FALSE,"P";"Tab2",#N/A,FALSE,"P"}</definedName>
    <definedName name="zv" localSheetId="10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7" hidden="1">{"Tab1",#N/A,FALSE,"P";"Tab2",#N/A,FALSE,"P"}</definedName>
    <definedName name="zx" localSheetId="10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7" hidden="1">{"Tab1",#N/A,FALSE,"P";"Tab2",#N/A,FALSE,"P"}</definedName>
    <definedName name="zz" localSheetId="10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4">#REF!</definedName>
    <definedName name="zzrr" localSheetId="5">#REF!</definedName>
    <definedName name="zzrr" localSheetId="11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7">#REF!</definedName>
    <definedName name="zzrr">#REF!</definedName>
    <definedName name="zzzz" localSheetId="2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7" hidden="1">{"Tab1",#N/A,FALSE,"P";"Tab2",#N/A,FALSE,"P"}</definedName>
    <definedName name="zzzz" localSheetId="10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C25" i="2"/>
  <c r="G328" i="16"/>
  <c r="H328" i="16" s="1"/>
  <c r="G327" i="16"/>
  <c r="H327" i="16" s="1"/>
  <c r="G326" i="16"/>
  <c r="H326" i="16" s="1"/>
  <c r="G325" i="16"/>
  <c r="H325" i="16" s="1"/>
  <c r="G324" i="16"/>
  <c r="H324" i="16" s="1"/>
  <c r="G323" i="16"/>
  <c r="H323" i="16" s="1"/>
  <c r="G322" i="16"/>
  <c r="H322" i="16" s="1"/>
  <c r="G321" i="16"/>
  <c r="H321" i="16" s="1"/>
  <c r="G320" i="16"/>
  <c r="H320" i="16" s="1"/>
  <c r="G319" i="16"/>
  <c r="H319" i="16" s="1"/>
  <c r="G318" i="16"/>
  <c r="H318" i="16" s="1"/>
  <c r="G317" i="16"/>
  <c r="H317" i="16" s="1"/>
  <c r="G316" i="16"/>
  <c r="H316" i="16" s="1"/>
  <c r="G315" i="16"/>
  <c r="H315" i="16" s="1"/>
  <c r="G314" i="16"/>
  <c r="H314" i="16" s="1"/>
  <c r="G313" i="16"/>
  <c r="H313" i="16" s="1"/>
  <c r="G312" i="16"/>
  <c r="H312" i="16" s="1"/>
  <c r="G311" i="16"/>
  <c r="H311" i="16" s="1"/>
  <c r="G310" i="16"/>
  <c r="H310" i="16" s="1"/>
  <c r="G309" i="16"/>
  <c r="H309" i="16" s="1"/>
  <c r="G308" i="16"/>
  <c r="H308" i="16" s="1"/>
  <c r="G307" i="16"/>
  <c r="H307" i="16" s="1"/>
  <c r="G306" i="16"/>
  <c r="H306" i="16" s="1"/>
  <c r="G305" i="16"/>
  <c r="H305" i="16" s="1"/>
  <c r="G304" i="16"/>
  <c r="H304" i="16" s="1"/>
  <c r="G303" i="16"/>
  <c r="H303" i="16" s="1"/>
  <c r="G302" i="16"/>
  <c r="H302" i="16" s="1"/>
  <c r="G301" i="16"/>
  <c r="H301" i="16" s="1"/>
  <c r="G300" i="16"/>
  <c r="H300" i="16" s="1"/>
  <c r="G299" i="16"/>
  <c r="H299" i="16" s="1"/>
  <c r="G298" i="16"/>
  <c r="H298" i="16" s="1"/>
  <c r="G297" i="16"/>
  <c r="H297" i="16" s="1"/>
  <c r="G296" i="16"/>
  <c r="H296" i="16" s="1"/>
  <c r="G295" i="16"/>
  <c r="H295" i="16" s="1"/>
  <c r="G294" i="16"/>
  <c r="H294" i="16" s="1"/>
  <c r="G293" i="16"/>
  <c r="H293" i="16" s="1"/>
  <c r="G292" i="16"/>
  <c r="H292" i="16" s="1"/>
  <c r="G291" i="16"/>
  <c r="H291" i="16" s="1"/>
  <c r="G290" i="16"/>
  <c r="H290" i="16" s="1"/>
  <c r="G289" i="16"/>
  <c r="H289" i="16" s="1"/>
  <c r="G288" i="16"/>
  <c r="H288" i="16" s="1"/>
  <c r="G287" i="16"/>
  <c r="H287" i="16" s="1"/>
  <c r="G286" i="16"/>
  <c r="H286" i="16" s="1"/>
  <c r="G285" i="16"/>
  <c r="H285" i="16" s="1"/>
  <c r="G284" i="16"/>
  <c r="H284" i="16" s="1"/>
  <c r="G283" i="16"/>
  <c r="H283" i="16" s="1"/>
  <c r="G282" i="16"/>
  <c r="H282" i="16" s="1"/>
  <c r="G281" i="16"/>
  <c r="H281" i="16" s="1"/>
  <c r="G280" i="16"/>
  <c r="H280" i="16" s="1"/>
  <c r="G279" i="16"/>
  <c r="H279" i="16" s="1"/>
  <c r="G278" i="16"/>
  <c r="H278" i="16" s="1"/>
  <c r="G277" i="16"/>
  <c r="H277" i="16" s="1"/>
  <c r="G276" i="16"/>
  <c r="H276" i="16" s="1"/>
  <c r="G275" i="16"/>
  <c r="H275" i="16" s="1"/>
  <c r="G274" i="16"/>
  <c r="H274" i="16" s="1"/>
  <c r="G273" i="16"/>
  <c r="H273" i="16" s="1"/>
  <c r="G272" i="16"/>
  <c r="H272" i="16" s="1"/>
  <c r="G271" i="16"/>
  <c r="H271" i="16" s="1"/>
  <c r="G270" i="16"/>
  <c r="H270" i="16" s="1"/>
  <c r="G269" i="16"/>
  <c r="H269" i="16" s="1"/>
  <c r="G268" i="16"/>
  <c r="H268" i="16" s="1"/>
  <c r="G267" i="16"/>
  <c r="H267" i="16" s="1"/>
  <c r="G266" i="16"/>
  <c r="H266" i="16" s="1"/>
  <c r="G265" i="16"/>
  <c r="H265" i="16" s="1"/>
  <c r="G264" i="16"/>
  <c r="H264" i="16" s="1"/>
  <c r="G263" i="16"/>
  <c r="H263" i="16" s="1"/>
  <c r="G262" i="16"/>
  <c r="H262" i="16" s="1"/>
  <c r="G261" i="16"/>
  <c r="H261" i="16" s="1"/>
  <c r="G260" i="16"/>
  <c r="H260" i="16" s="1"/>
  <c r="G259" i="16"/>
  <c r="H259" i="16" s="1"/>
  <c r="G258" i="16"/>
  <c r="H258" i="16" s="1"/>
  <c r="G257" i="16"/>
  <c r="H257" i="16" s="1"/>
  <c r="G256" i="16"/>
  <c r="H256" i="16" s="1"/>
  <c r="G255" i="16"/>
  <c r="H255" i="16" s="1"/>
  <c r="G254" i="16"/>
  <c r="H254" i="16" s="1"/>
  <c r="G253" i="16"/>
  <c r="H253" i="16" s="1"/>
  <c r="G252" i="16"/>
  <c r="H252" i="16" s="1"/>
  <c r="G251" i="16"/>
  <c r="H251" i="16" s="1"/>
  <c r="G250" i="16"/>
  <c r="H250" i="16" s="1"/>
  <c r="G249" i="16"/>
  <c r="H249" i="16" s="1"/>
  <c r="G248" i="16"/>
  <c r="H248" i="16" s="1"/>
  <c r="G247" i="16"/>
  <c r="H247" i="16" s="1"/>
  <c r="G246" i="16"/>
  <c r="H246" i="16" s="1"/>
  <c r="G245" i="16"/>
  <c r="H245" i="16" s="1"/>
  <c r="G244" i="16"/>
  <c r="H244" i="16" s="1"/>
  <c r="G243" i="16"/>
  <c r="H243" i="16" s="1"/>
  <c r="G242" i="16"/>
  <c r="H242" i="16" s="1"/>
  <c r="G241" i="16"/>
  <c r="H241" i="16" s="1"/>
  <c r="G240" i="16"/>
  <c r="H240" i="16" s="1"/>
  <c r="G239" i="16"/>
  <c r="H239" i="16" s="1"/>
  <c r="G238" i="16"/>
  <c r="H238" i="16" s="1"/>
  <c r="G237" i="16"/>
  <c r="H237" i="16" s="1"/>
  <c r="G236" i="16"/>
  <c r="H236" i="16" s="1"/>
  <c r="G235" i="16"/>
  <c r="H235" i="16" s="1"/>
  <c r="G234" i="16"/>
  <c r="H234" i="16" s="1"/>
  <c r="G233" i="16"/>
  <c r="H233" i="16" s="1"/>
  <c r="G232" i="16"/>
  <c r="H232" i="16" s="1"/>
  <c r="G231" i="16"/>
  <c r="H231" i="16" s="1"/>
  <c r="G230" i="16"/>
  <c r="H230" i="16" s="1"/>
  <c r="G229" i="16"/>
  <c r="H229" i="16" s="1"/>
  <c r="G228" i="16"/>
  <c r="H228" i="16" s="1"/>
  <c r="G227" i="16"/>
  <c r="H227" i="16" s="1"/>
  <c r="G226" i="16"/>
  <c r="H226" i="16" s="1"/>
  <c r="G225" i="16"/>
  <c r="H225" i="16" s="1"/>
  <c r="G224" i="16"/>
  <c r="H224" i="16" s="1"/>
  <c r="G223" i="16"/>
  <c r="H223" i="16" s="1"/>
  <c r="G222" i="16"/>
  <c r="H222" i="16" s="1"/>
  <c r="G221" i="16"/>
  <c r="H221" i="16" s="1"/>
  <c r="G220" i="16"/>
  <c r="H220" i="16" s="1"/>
  <c r="G219" i="16"/>
  <c r="H219" i="16" s="1"/>
  <c r="G218" i="16"/>
  <c r="H218" i="16" s="1"/>
  <c r="G217" i="16"/>
  <c r="H217" i="16" s="1"/>
  <c r="G216" i="16"/>
  <c r="H216" i="16" s="1"/>
  <c r="G215" i="16"/>
  <c r="H215" i="16" s="1"/>
  <c r="G214" i="16"/>
  <c r="H214" i="16" s="1"/>
  <c r="G213" i="16"/>
  <c r="H213" i="16" s="1"/>
  <c r="G212" i="16"/>
  <c r="H212" i="16" s="1"/>
  <c r="G211" i="16"/>
  <c r="H211" i="16" s="1"/>
  <c r="G210" i="16"/>
  <c r="H210" i="16" s="1"/>
  <c r="G209" i="16"/>
  <c r="H209" i="16" s="1"/>
  <c r="G208" i="16"/>
  <c r="H208" i="16" s="1"/>
  <c r="G207" i="16"/>
  <c r="H207" i="16" s="1"/>
  <c r="G206" i="16"/>
  <c r="H206" i="16" s="1"/>
  <c r="G205" i="16"/>
  <c r="H205" i="16" s="1"/>
  <c r="G204" i="16"/>
  <c r="H204" i="16" s="1"/>
  <c r="G203" i="16"/>
  <c r="H203" i="16" s="1"/>
  <c r="G202" i="16"/>
  <c r="H202" i="16" s="1"/>
  <c r="G201" i="16"/>
  <c r="H201" i="16" s="1"/>
  <c r="G200" i="16"/>
  <c r="H200" i="16" s="1"/>
  <c r="G199" i="16"/>
  <c r="H199" i="16" s="1"/>
  <c r="G198" i="16"/>
  <c r="H198" i="16" s="1"/>
  <c r="G197" i="16"/>
  <c r="H197" i="16" s="1"/>
  <c r="G196" i="16"/>
  <c r="H196" i="16" s="1"/>
  <c r="G195" i="16"/>
  <c r="H195" i="16" s="1"/>
  <c r="G194" i="16"/>
  <c r="H194" i="16" s="1"/>
  <c r="G193" i="16"/>
  <c r="H193" i="16" s="1"/>
  <c r="G192" i="16"/>
  <c r="H192" i="16" s="1"/>
  <c r="G191" i="16"/>
  <c r="H191" i="16" s="1"/>
  <c r="G190" i="16"/>
  <c r="H190" i="16" s="1"/>
  <c r="G189" i="16"/>
  <c r="H189" i="16" s="1"/>
  <c r="G188" i="16"/>
  <c r="H188" i="16" s="1"/>
  <c r="G187" i="16"/>
  <c r="H187" i="16" s="1"/>
  <c r="G186" i="16"/>
  <c r="H186" i="16" s="1"/>
  <c r="G185" i="16"/>
  <c r="H185" i="16" s="1"/>
  <c r="G184" i="16"/>
  <c r="H184" i="16" s="1"/>
  <c r="G183" i="16"/>
  <c r="H183" i="16" s="1"/>
  <c r="G182" i="16"/>
  <c r="H182" i="16" s="1"/>
  <c r="G181" i="16"/>
  <c r="H181" i="16" s="1"/>
  <c r="G180" i="16"/>
  <c r="H180" i="16" s="1"/>
  <c r="G179" i="16"/>
  <c r="H179" i="16" s="1"/>
  <c r="G178" i="16"/>
  <c r="H178" i="16" s="1"/>
  <c r="G177" i="16"/>
  <c r="H177" i="16" s="1"/>
  <c r="G176" i="16"/>
  <c r="H176" i="16" s="1"/>
  <c r="G175" i="16"/>
  <c r="H175" i="16" s="1"/>
  <c r="G174" i="16"/>
  <c r="H174" i="16" s="1"/>
  <c r="G173" i="16"/>
  <c r="H173" i="16" s="1"/>
  <c r="G172" i="16"/>
  <c r="H172" i="16" s="1"/>
  <c r="G171" i="16"/>
  <c r="H171" i="16" s="1"/>
  <c r="G170" i="16"/>
  <c r="H170" i="16" s="1"/>
  <c r="G169" i="16"/>
  <c r="H169" i="16" s="1"/>
  <c r="G168" i="16"/>
  <c r="H168" i="16" s="1"/>
  <c r="G167" i="16"/>
  <c r="H167" i="16" s="1"/>
  <c r="G166" i="16"/>
  <c r="H166" i="16" s="1"/>
  <c r="G165" i="16"/>
  <c r="H165" i="16" s="1"/>
  <c r="G164" i="16"/>
  <c r="H164" i="16" s="1"/>
  <c r="G163" i="16"/>
  <c r="H163" i="16" s="1"/>
  <c r="G162" i="16"/>
  <c r="H162" i="16" s="1"/>
  <c r="G161" i="16"/>
  <c r="H161" i="16" s="1"/>
  <c r="G160" i="16"/>
  <c r="H160" i="16" s="1"/>
  <c r="G159" i="16"/>
  <c r="H159" i="16" s="1"/>
  <c r="G158" i="16"/>
  <c r="H158" i="16" s="1"/>
  <c r="G157" i="16"/>
  <c r="H157" i="16" s="1"/>
  <c r="G156" i="16"/>
  <c r="H156" i="16" s="1"/>
  <c r="G155" i="16"/>
  <c r="H155" i="16" s="1"/>
  <c r="G154" i="16"/>
  <c r="H154" i="16" s="1"/>
  <c r="G153" i="16"/>
  <c r="H153" i="16" s="1"/>
  <c r="G152" i="16"/>
  <c r="H152" i="16" s="1"/>
  <c r="G151" i="16"/>
  <c r="H151" i="16" s="1"/>
  <c r="G150" i="16"/>
  <c r="H150" i="16" s="1"/>
  <c r="G149" i="16"/>
  <c r="H149" i="16" s="1"/>
  <c r="G148" i="16"/>
  <c r="H148" i="16" s="1"/>
  <c r="G147" i="16"/>
  <c r="H147" i="16" s="1"/>
  <c r="G146" i="16"/>
  <c r="H146" i="16" s="1"/>
  <c r="G145" i="16"/>
  <c r="H145" i="16" s="1"/>
  <c r="G144" i="16"/>
  <c r="H144" i="16" s="1"/>
  <c r="G143" i="16"/>
  <c r="H143" i="16" s="1"/>
  <c r="G142" i="16"/>
  <c r="H142" i="16" s="1"/>
  <c r="G141" i="16"/>
  <c r="H141" i="16" s="1"/>
  <c r="G140" i="16"/>
  <c r="H140" i="16" s="1"/>
  <c r="G139" i="16"/>
  <c r="H139" i="16" s="1"/>
  <c r="G138" i="16"/>
  <c r="H138" i="16" s="1"/>
  <c r="G137" i="16"/>
  <c r="H137" i="16" s="1"/>
  <c r="H136" i="16"/>
  <c r="G136" i="16"/>
  <c r="G135" i="16"/>
  <c r="H135" i="16" s="1"/>
  <c r="G134" i="16"/>
  <c r="H134" i="16" s="1"/>
  <c r="G133" i="16"/>
  <c r="H133" i="16" s="1"/>
  <c r="G132" i="16"/>
  <c r="H132" i="16" s="1"/>
  <c r="G131" i="16"/>
  <c r="H131" i="16" s="1"/>
  <c r="G130" i="16"/>
  <c r="H130" i="16" s="1"/>
  <c r="G129" i="16"/>
  <c r="H129" i="16" s="1"/>
  <c r="G128" i="16"/>
  <c r="H128" i="16" s="1"/>
  <c r="G127" i="16"/>
  <c r="H127" i="16" s="1"/>
  <c r="G126" i="16"/>
  <c r="H126" i="16" s="1"/>
  <c r="G125" i="16"/>
  <c r="H125" i="16" s="1"/>
  <c r="G124" i="16"/>
  <c r="H124" i="16" s="1"/>
  <c r="G123" i="16"/>
  <c r="H123" i="16" s="1"/>
  <c r="G122" i="16"/>
  <c r="H122" i="16" s="1"/>
  <c r="G121" i="16"/>
  <c r="H121" i="16" s="1"/>
  <c r="G120" i="16"/>
  <c r="H120" i="16" s="1"/>
  <c r="G119" i="16"/>
  <c r="H119" i="16" s="1"/>
  <c r="G118" i="16"/>
  <c r="H118" i="16" s="1"/>
  <c r="G117" i="16"/>
  <c r="H117" i="16" s="1"/>
  <c r="G116" i="16"/>
  <c r="H116" i="16" s="1"/>
  <c r="G115" i="16"/>
  <c r="H115" i="16" s="1"/>
  <c r="G114" i="16"/>
  <c r="H114" i="16" s="1"/>
  <c r="G113" i="16"/>
  <c r="H113" i="16" s="1"/>
  <c r="G112" i="16"/>
  <c r="H112" i="16" s="1"/>
  <c r="G111" i="16"/>
  <c r="H111" i="16" s="1"/>
  <c r="G110" i="16"/>
  <c r="H110" i="16" s="1"/>
  <c r="G109" i="16"/>
  <c r="H109" i="16" s="1"/>
  <c r="G108" i="16"/>
  <c r="H108" i="16" s="1"/>
  <c r="G107" i="16"/>
  <c r="H107" i="16" s="1"/>
  <c r="G106" i="16"/>
  <c r="H106" i="16" s="1"/>
  <c r="G105" i="16"/>
  <c r="H105" i="16" s="1"/>
  <c r="G104" i="16"/>
  <c r="H104" i="16" s="1"/>
  <c r="G103" i="16"/>
  <c r="H103" i="16" s="1"/>
  <c r="G102" i="16"/>
  <c r="H102" i="16" s="1"/>
  <c r="G101" i="16"/>
  <c r="H101" i="16" s="1"/>
  <c r="G100" i="16"/>
  <c r="H100" i="16" s="1"/>
  <c r="G99" i="16"/>
  <c r="H99" i="16" s="1"/>
  <c r="G98" i="16"/>
  <c r="H98" i="16" s="1"/>
  <c r="G97" i="16"/>
  <c r="H97" i="16" s="1"/>
  <c r="G96" i="16"/>
  <c r="H96" i="16" s="1"/>
  <c r="G95" i="16"/>
  <c r="H95" i="16" s="1"/>
  <c r="G94" i="16"/>
  <c r="H94" i="16" s="1"/>
  <c r="G93" i="16"/>
  <c r="H93" i="16" s="1"/>
  <c r="G92" i="16"/>
  <c r="H92" i="16" s="1"/>
  <c r="G91" i="16"/>
  <c r="H91" i="16" s="1"/>
  <c r="G90" i="16"/>
  <c r="H90" i="16" s="1"/>
  <c r="G89" i="16"/>
  <c r="H89" i="16" s="1"/>
  <c r="G88" i="16"/>
  <c r="H88" i="16" s="1"/>
  <c r="G87" i="16"/>
  <c r="H87" i="16" s="1"/>
  <c r="G86" i="16"/>
  <c r="H86" i="16" s="1"/>
  <c r="G85" i="16"/>
  <c r="H85" i="16" s="1"/>
  <c r="G84" i="16"/>
  <c r="H84" i="16" s="1"/>
  <c r="G83" i="16"/>
  <c r="H83" i="16" s="1"/>
  <c r="G82" i="16"/>
  <c r="H82" i="16" s="1"/>
  <c r="G81" i="16"/>
  <c r="H81" i="16" s="1"/>
  <c r="G80" i="16"/>
  <c r="H80" i="16" s="1"/>
  <c r="G79" i="16"/>
  <c r="H79" i="16" s="1"/>
  <c r="G78" i="16"/>
  <c r="H78" i="16" s="1"/>
  <c r="G77" i="16"/>
  <c r="H77" i="16" s="1"/>
  <c r="G76" i="16"/>
  <c r="H76" i="16" s="1"/>
  <c r="G75" i="16"/>
  <c r="H75" i="16" s="1"/>
  <c r="G74" i="16"/>
  <c r="H74" i="16" s="1"/>
  <c r="G73" i="16"/>
  <c r="H73" i="16" s="1"/>
  <c r="G72" i="16"/>
  <c r="H72" i="16" s="1"/>
  <c r="G71" i="16"/>
  <c r="H71" i="16" s="1"/>
  <c r="G70" i="16"/>
  <c r="H70" i="16" s="1"/>
  <c r="G69" i="16"/>
  <c r="H69" i="16" s="1"/>
  <c r="G68" i="16"/>
  <c r="H68" i="16" s="1"/>
  <c r="G67" i="16"/>
  <c r="H67" i="16" s="1"/>
  <c r="G66" i="16"/>
  <c r="H66" i="16" s="1"/>
  <c r="G65" i="16"/>
  <c r="H65" i="16" s="1"/>
  <c r="G64" i="16"/>
  <c r="H64" i="16" s="1"/>
  <c r="G63" i="16"/>
  <c r="H63" i="16" s="1"/>
  <c r="G62" i="16"/>
  <c r="H62" i="16" s="1"/>
  <c r="G61" i="16"/>
  <c r="H61" i="16" s="1"/>
  <c r="G60" i="16"/>
  <c r="H60" i="16" s="1"/>
  <c r="G59" i="16"/>
  <c r="H59" i="16" s="1"/>
  <c r="G58" i="16"/>
  <c r="H58" i="16" s="1"/>
  <c r="G57" i="16"/>
  <c r="H57" i="16" s="1"/>
  <c r="G56" i="16"/>
  <c r="H56" i="16" s="1"/>
  <c r="G55" i="16"/>
  <c r="H55" i="16" s="1"/>
  <c r="G54" i="16"/>
  <c r="H54" i="16" s="1"/>
  <c r="G53" i="16"/>
  <c r="H53" i="16" s="1"/>
  <c r="G52" i="16"/>
  <c r="H52" i="16" s="1"/>
  <c r="G51" i="16"/>
  <c r="H51" i="16" s="1"/>
  <c r="G50" i="16"/>
  <c r="H50" i="16" s="1"/>
  <c r="G49" i="16"/>
  <c r="H49" i="16" s="1"/>
  <c r="G48" i="16"/>
  <c r="H48" i="16" s="1"/>
  <c r="G47" i="16"/>
  <c r="H47" i="16" s="1"/>
  <c r="G46" i="16"/>
  <c r="H46" i="16" s="1"/>
  <c r="G45" i="16"/>
  <c r="H45" i="16" s="1"/>
  <c r="G44" i="16"/>
  <c r="H44" i="16" s="1"/>
  <c r="G43" i="16"/>
  <c r="H43" i="16" s="1"/>
  <c r="G42" i="16"/>
  <c r="H42" i="16" s="1"/>
  <c r="G41" i="16"/>
  <c r="H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G28" i="16"/>
  <c r="H28" i="16" s="1"/>
  <c r="G27" i="16"/>
  <c r="H27" i="16" s="1"/>
  <c r="G26" i="16"/>
  <c r="H26" i="16" s="1"/>
  <c r="G25" i="16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C43" i="19"/>
  <c r="F44" i="13" l="1"/>
  <c r="J44" i="13" s="1"/>
  <c r="J43" i="13"/>
  <c r="I43" i="13"/>
  <c r="H43" i="13"/>
  <c r="J42" i="13"/>
  <c r="G42" i="13"/>
  <c r="E42" i="13"/>
  <c r="D42" i="13"/>
  <c r="C42" i="13"/>
  <c r="I42" i="13" s="1"/>
  <c r="J41" i="13"/>
  <c r="I41" i="13"/>
  <c r="H41" i="13"/>
  <c r="J40" i="13"/>
  <c r="I40" i="13"/>
  <c r="H40" i="13"/>
  <c r="J39" i="13"/>
  <c r="I39" i="13"/>
  <c r="H39" i="13"/>
  <c r="J38" i="13"/>
  <c r="I38" i="13"/>
  <c r="H38" i="13"/>
  <c r="J37" i="13"/>
  <c r="I37" i="13"/>
  <c r="H37" i="13"/>
  <c r="J36" i="13"/>
  <c r="I36" i="13"/>
  <c r="H36" i="13"/>
  <c r="J35" i="13"/>
  <c r="G35" i="13"/>
  <c r="E35" i="13"/>
  <c r="D35" i="13"/>
  <c r="C35" i="13"/>
  <c r="I35" i="13" s="1"/>
  <c r="J34" i="13"/>
  <c r="I34" i="13"/>
  <c r="H34" i="13"/>
  <c r="J33" i="13"/>
  <c r="I33" i="13"/>
  <c r="H33" i="13"/>
  <c r="J32" i="13"/>
  <c r="I32" i="13"/>
  <c r="H32" i="13"/>
  <c r="J31" i="13"/>
  <c r="G31" i="13"/>
  <c r="E31" i="13"/>
  <c r="D31" i="13"/>
  <c r="C31" i="13"/>
  <c r="I31" i="13" s="1"/>
  <c r="J30" i="13"/>
  <c r="I30" i="13"/>
  <c r="H30" i="13"/>
  <c r="J29" i="13"/>
  <c r="I29" i="13"/>
  <c r="H29" i="13"/>
  <c r="J28" i="13"/>
  <c r="I28" i="13"/>
  <c r="H28" i="13"/>
  <c r="J27" i="13"/>
  <c r="I27" i="13"/>
  <c r="H27" i="13"/>
  <c r="J26" i="13"/>
  <c r="I26" i="13"/>
  <c r="H26" i="13"/>
  <c r="J25" i="13"/>
  <c r="I25" i="13"/>
  <c r="H25" i="13"/>
  <c r="J24" i="13"/>
  <c r="I24" i="13"/>
  <c r="H24" i="13"/>
  <c r="J23" i="13"/>
  <c r="I23" i="13"/>
  <c r="H23" i="13"/>
  <c r="J22" i="13"/>
  <c r="I22" i="13"/>
  <c r="H22" i="13"/>
  <c r="J21" i="13"/>
  <c r="G21" i="13"/>
  <c r="E21" i="13"/>
  <c r="D21" i="13"/>
  <c r="C21" i="13"/>
  <c r="I21" i="13" s="1"/>
  <c r="J20" i="13"/>
  <c r="I20" i="13"/>
  <c r="H20" i="13"/>
  <c r="J19" i="13"/>
  <c r="I19" i="13"/>
  <c r="H19" i="13"/>
  <c r="J18" i="13"/>
  <c r="I18" i="13"/>
  <c r="H18" i="13"/>
  <c r="J17" i="13"/>
  <c r="I17" i="13"/>
  <c r="H17" i="13"/>
  <c r="J16" i="13"/>
  <c r="G16" i="13"/>
  <c r="E16" i="13"/>
  <c r="D16" i="13"/>
  <c r="C16" i="13"/>
  <c r="H16" i="13" l="1"/>
  <c r="E44" i="13"/>
  <c r="C44" i="13"/>
  <c r="I44" i="13" s="1"/>
  <c r="I16" i="13"/>
  <c r="G44" i="13"/>
  <c r="D44" i="13"/>
  <c r="H31" i="13"/>
  <c r="H21" i="13"/>
  <c r="H35" i="13"/>
  <c r="H42" i="13"/>
  <c r="H44" i="13" l="1"/>
  <c r="K52" i="12"/>
  <c r="I52" i="12"/>
  <c r="J52" i="12" s="1"/>
  <c r="K51" i="12"/>
  <c r="I51" i="12"/>
  <c r="J51" i="12" s="1"/>
  <c r="H50" i="12"/>
  <c r="G50" i="12"/>
  <c r="K50" i="12" s="1"/>
  <c r="F50" i="12"/>
  <c r="E50" i="12"/>
  <c r="D50" i="12"/>
  <c r="K49" i="12"/>
  <c r="I49" i="12"/>
  <c r="J49" i="12" s="1"/>
  <c r="K48" i="12"/>
  <c r="I48" i="12"/>
  <c r="J48" i="12" s="1"/>
  <c r="K47" i="12"/>
  <c r="I47" i="12"/>
  <c r="J47" i="12" s="1"/>
  <c r="K46" i="12"/>
  <c r="I46" i="12"/>
  <c r="J46" i="12" s="1"/>
  <c r="K45" i="12"/>
  <c r="I45" i="12"/>
  <c r="J45" i="12" s="1"/>
  <c r="K44" i="12"/>
  <c r="I44" i="12"/>
  <c r="J44" i="12" s="1"/>
  <c r="H43" i="12"/>
  <c r="G43" i="12"/>
  <c r="F43" i="12"/>
  <c r="E43" i="12"/>
  <c r="D43" i="12"/>
  <c r="K42" i="12"/>
  <c r="I42" i="12"/>
  <c r="J42" i="12" s="1"/>
  <c r="H41" i="12"/>
  <c r="G41" i="12"/>
  <c r="F41" i="12"/>
  <c r="E41" i="12"/>
  <c r="D41" i="12"/>
  <c r="K40" i="12"/>
  <c r="I40" i="12"/>
  <c r="J40" i="12" s="1"/>
  <c r="K39" i="12"/>
  <c r="I39" i="12"/>
  <c r="J39" i="12" s="1"/>
  <c r="K38" i="12"/>
  <c r="I38" i="12"/>
  <c r="J38" i="12" s="1"/>
  <c r="K37" i="12"/>
  <c r="I37" i="12"/>
  <c r="J37" i="12" s="1"/>
  <c r="K36" i="12"/>
  <c r="I36" i="12"/>
  <c r="J36" i="12" s="1"/>
  <c r="K35" i="12"/>
  <c r="I35" i="12"/>
  <c r="J35" i="12" s="1"/>
  <c r="K34" i="12"/>
  <c r="I34" i="12"/>
  <c r="J34" i="12" s="1"/>
  <c r="K33" i="12"/>
  <c r="I33" i="12"/>
  <c r="J33" i="12" s="1"/>
  <c r="K32" i="12"/>
  <c r="I32" i="12"/>
  <c r="J32" i="12" s="1"/>
  <c r="K31" i="12"/>
  <c r="I31" i="12"/>
  <c r="J31" i="12" s="1"/>
  <c r="K30" i="12"/>
  <c r="I30" i="12"/>
  <c r="J30" i="12" s="1"/>
  <c r="K29" i="12"/>
  <c r="I29" i="12"/>
  <c r="J29" i="12" s="1"/>
  <c r="K28" i="12"/>
  <c r="I28" i="12"/>
  <c r="J28" i="12" s="1"/>
  <c r="K27" i="12"/>
  <c r="I27" i="12"/>
  <c r="J27" i="12" s="1"/>
  <c r="K26" i="12"/>
  <c r="I26" i="12"/>
  <c r="J26" i="12" s="1"/>
  <c r="K25" i="12"/>
  <c r="I25" i="12"/>
  <c r="J25" i="12" s="1"/>
  <c r="K24" i="12"/>
  <c r="I24" i="12"/>
  <c r="J24" i="12" s="1"/>
  <c r="K23" i="12"/>
  <c r="I23" i="12"/>
  <c r="J23" i="12" s="1"/>
  <c r="K22" i="12"/>
  <c r="I22" i="12"/>
  <c r="J22" i="12" s="1"/>
  <c r="K21" i="12"/>
  <c r="I21" i="12"/>
  <c r="J21" i="12" s="1"/>
  <c r="K20" i="12"/>
  <c r="I20" i="12"/>
  <c r="J20" i="12" s="1"/>
  <c r="K19" i="12"/>
  <c r="I19" i="12"/>
  <c r="J19" i="12" s="1"/>
  <c r="K18" i="12"/>
  <c r="I18" i="12"/>
  <c r="J18" i="12" s="1"/>
  <c r="H17" i="12"/>
  <c r="G17" i="12"/>
  <c r="F17" i="12"/>
  <c r="E17" i="12"/>
  <c r="D17" i="12"/>
  <c r="K16" i="12"/>
  <c r="I16" i="12"/>
  <c r="J16" i="12" s="1"/>
  <c r="K15" i="12"/>
  <c r="I15" i="12"/>
  <c r="J15" i="12" s="1"/>
  <c r="H14" i="12"/>
  <c r="G14" i="12"/>
  <c r="F14" i="12"/>
  <c r="E14" i="12"/>
  <c r="D14" i="12"/>
  <c r="H54" i="9"/>
  <c r="E54" i="9"/>
  <c r="G54" i="9" s="1"/>
  <c r="H53" i="9"/>
  <c r="E53" i="9"/>
  <c r="G53" i="9" s="1"/>
  <c r="H52" i="9"/>
  <c r="E52" i="9"/>
  <c r="G52" i="9" s="1"/>
  <c r="H51" i="9"/>
  <c r="E51" i="9"/>
  <c r="G51" i="9" s="1"/>
  <c r="H50" i="9"/>
  <c r="E50" i="9"/>
  <c r="G50" i="9" s="1"/>
  <c r="H49" i="9"/>
  <c r="E49" i="9"/>
  <c r="H48" i="9"/>
  <c r="E48" i="9"/>
  <c r="G48" i="9" s="1"/>
  <c r="H47" i="9"/>
  <c r="E47" i="9"/>
  <c r="G47" i="9" s="1"/>
  <c r="D46" i="9"/>
  <c r="C46" i="9"/>
  <c r="H45" i="9"/>
  <c r="E45" i="9"/>
  <c r="G45" i="9" s="1"/>
  <c r="H44" i="9"/>
  <c r="E44" i="9"/>
  <c r="G44" i="9" s="1"/>
  <c r="H43" i="9"/>
  <c r="F43" i="9"/>
  <c r="G43" i="9" s="1"/>
  <c r="H42" i="9"/>
  <c r="E42" i="9"/>
  <c r="G42" i="9" s="1"/>
  <c r="H41" i="9"/>
  <c r="E41" i="9"/>
  <c r="G41" i="9" s="1"/>
  <c r="H40" i="9"/>
  <c r="E40" i="9"/>
  <c r="G40" i="9" s="1"/>
  <c r="H39" i="9"/>
  <c r="E39" i="9"/>
  <c r="G39" i="9" s="1"/>
  <c r="H38" i="9"/>
  <c r="E38" i="9"/>
  <c r="G38" i="9" s="1"/>
  <c r="H37" i="9"/>
  <c r="E37" i="9"/>
  <c r="G37" i="9" s="1"/>
  <c r="H36" i="9"/>
  <c r="E36" i="9"/>
  <c r="G36" i="9" s="1"/>
  <c r="D35" i="9"/>
  <c r="C35" i="9"/>
  <c r="H34" i="9"/>
  <c r="E34" i="9"/>
  <c r="G34" i="9" s="1"/>
  <c r="H33" i="9"/>
  <c r="E33" i="9"/>
  <c r="G33" i="9" s="1"/>
  <c r="D32" i="9"/>
  <c r="C32" i="9"/>
  <c r="H30" i="9"/>
  <c r="E30" i="9"/>
  <c r="E29" i="9" s="1"/>
  <c r="G29" i="9" s="1"/>
  <c r="D29" i="9"/>
  <c r="H29" i="9" s="1"/>
  <c r="C29" i="9"/>
  <c r="H28" i="9"/>
  <c r="F28" i="9"/>
  <c r="G28" i="9" s="1"/>
  <c r="D27" i="9"/>
  <c r="H27" i="9" s="1"/>
  <c r="C27" i="9"/>
  <c r="H26" i="9"/>
  <c r="E26" i="9"/>
  <c r="G26" i="9" s="1"/>
  <c r="H25" i="9"/>
  <c r="E25" i="9"/>
  <c r="H24" i="9"/>
  <c r="F24" i="9"/>
  <c r="G24" i="9" s="1"/>
  <c r="H23" i="9"/>
  <c r="F23" i="9"/>
  <c r="D22" i="9"/>
  <c r="H22" i="9" s="1"/>
  <c r="C22" i="9"/>
  <c r="H21" i="9"/>
  <c r="E21" i="9"/>
  <c r="H20" i="9"/>
  <c r="E20" i="9"/>
  <c r="G20" i="9" s="1"/>
  <c r="D19" i="9"/>
  <c r="H19" i="9" s="1"/>
  <c r="C19" i="9"/>
  <c r="H17" i="9"/>
  <c r="E17" i="9"/>
  <c r="G17" i="9" s="1"/>
  <c r="D16" i="9"/>
  <c r="D15" i="9" s="1"/>
  <c r="C16" i="9"/>
  <c r="C15" i="9" s="1"/>
  <c r="D29" i="8"/>
  <c r="C29" i="8"/>
  <c r="D27" i="8"/>
  <c r="C27" i="8"/>
  <c r="D25" i="8"/>
  <c r="C25" i="8"/>
  <c r="D22" i="8"/>
  <c r="D21" i="8" s="1"/>
  <c r="C22" i="8"/>
  <c r="C21" i="8" s="1"/>
  <c r="D19" i="8"/>
  <c r="C19" i="8"/>
  <c r="D17" i="8"/>
  <c r="C17" i="8"/>
  <c r="I42" i="6"/>
  <c r="G42" i="6"/>
  <c r="H42" i="6" s="1"/>
  <c r="F42" i="6"/>
  <c r="B42" i="6"/>
  <c r="I41" i="6"/>
  <c r="G41" i="6"/>
  <c r="H41" i="6" s="1"/>
  <c r="F41" i="6"/>
  <c r="B41" i="6"/>
  <c r="E40" i="6"/>
  <c r="I40" i="6" s="1"/>
  <c r="D40" i="6"/>
  <c r="C40" i="6"/>
  <c r="I38" i="6"/>
  <c r="G38" i="6"/>
  <c r="H38" i="6" s="1"/>
  <c r="F38" i="6"/>
  <c r="H37" i="6"/>
  <c r="F37" i="6"/>
  <c r="I36" i="6"/>
  <c r="G36" i="6"/>
  <c r="H36" i="6" s="1"/>
  <c r="F36" i="6"/>
  <c r="E35" i="6"/>
  <c r="D35" i="6"/>
  <c r="C35" i="6"/>
  <c r="I34" i="6"/>
  <c r="G34" i="6"/>
  <c r="H34" i="6" s="1"/>
  <c r="F34" i="6"/>
  <c r="I33" i="6"/>
  <c r="G33" i="6"/>
  <c r="H33" i="6" s="1"/>
  <c r="F33" i="6"/>
  <c r="I32" i="6"/>
  <c r="G32" i="6"/>
  <c r="H32" i="6" s="1"/>
  <c r="F32" i="6"/>
  <c r="I31" i="6"/>
  <c r="G31" i="6"/>
  <c r="H31" i="6" s="1"/>
  <c r="F31" i="6"/>
  <c r="I30" i="6"/>
  <c r="G30" i="6"/>
  <c r="H30" i="6" s="1"/>
  <c r="F30" i="6"/>
  <c r="E29" i="6"/>
  <c r="D29" i="6"/>
  <c r="C29" i="6"/>
  <c r="I28" i="6"/>
  <c r="G28" i="6"/>
  <c r="H28" i="6" s="1"/>
  <c r="F28" i="6"/>
  <c r="I27" i="6"/>
  <c r="G27" i="6"/>
  <c r="H27" i="6" s="1"/>
  <c r="F27" i="6"/>
  <c r="E26" i="6"/>
  <c r="I26" i="6" s="1"/>
  <c r="D26" i="6"/>
  <c r="C26" i="6"/>
  <c r="I25" i="6"/>
  <c r="G25" i="6"/>
  <c r="H25" i="6" s="1"/>
  <c r="F25" i="6"/>
  <c r="I24" i="6"/>
  <c r="G24" i="6"/>
  <c r="H24" i="6" s="1"/>
  <c r="F24" i="6"/>
  <c r="E23" i="6"/>
  <c r="I23" i="6" s="1"/>
  <c r="D23" i="6"/>
  <c r="C23" i="6"/>
  <c r="I22" i="6"/>
  <c r="G22" i="6"/>
  <c r="H22" i="6" s="1"/>
  <c r="F22" i="6"/>
  <c r="I21" i="6"/>
  <c r="G21" i="6"/>
  <c r="H21" i="6" s="1"/>
  <c r="F21" i="6"/>
  <c r="I20" i="6"/>
  <c r="G20" i="6"/>
  <c r="H20" i="6" s="1"/>
  <c r="F20" i="6"/>
  <c r="I19" i="6"/>
  <c r="G19" i="6"/>
  <c r="H19" i="6" s="1"/>
  <c r="F19" i="6"/>
  <c r="I18" i="6"/>
  <c r="G18" i="6"/>
  <c r="H18" i="6" s="1"/>
  <c r="F18" i="6"/>
  <c r="I17" i="6"/>
  <c r="G17" i="6"/>
  <c r="H17" i="6" s="1"/>
  <c r="F17" i="6"/>
  <c r="E16" i="6"/>
  <c r="I16" i="6" s="1"/>
  <c r="D16" i="6"/>
  <c r="C16" i="6"/>
  <c r="L8" i="6"/>
  <c r="I43" i="12" l="1"/>
  <c r="J43" i="12" s="1"/>
  <c r="I17" i="12"/>
  <c r="J17" i="12" s="1"/>
  <c r="C24" i="8"/>
  <c r="C16" i="8"/>
  <c r="I14" i="12"/>
  <c r="J14" i="12" s="1"/>
  <c r="D15" i="6"/>
  <c r="D39" i="6" s="1"/>
  <c r="D43" i="6" s="1"/>
  <c r="E15" i="6"/>
  <c r="E39" i="6" s="1"/>
  <c r="F27" i="9"/>
  <c r="G27" i="9" s="1"/>
  <c r="D24" i="8"/>
  <c r="H53" i="12"/>
  <c r="K17" i="12"/>
  <c r="E53" i="12"/>
  <c r="E19" i="9"/>
  <c r="G19" i="9" s="1"/>
  <c r="K14" i="12"/>
  <c r="F53" i="12"/>
  <c r="D16" i="8"/>
  <c r="C31" i="9"/>
  <c r="I41" i="12"/>
  <c r="J41" i="12" s="1"/>
  <c r="C18" i="9"/>
  <c r="E16" i="9"/>
  <c r="F22" i="9"/>
  <c r="G29" i="6"/>
  <c r="H29" i="6" s="1"/>
  <c r="F35" i="9"/>
  <c r="F31" i="9" s="1"/>
  <c r="C15" i="6"/>
  <c r="C39" i="6" s="1"/>
  <c r="C43" i="6" s="1"/>
  <c r="D18" i="9"/>
  <c r="I29" i="6"/>
  <c r="G16" i="6"/>
  <c r="H16" i="6" s="1"/>
  <c r="E22" i="9"/>
  <c r="E46" i="9"/>
  <c r="G46" i="9" s="1"/>
  <c r="F29" i="6"/>
  <c r="D31" i="9"/>
  <c r="J32" i="9" s="1"/>
  <c r="D53" i="12"/>
  <c r="K43" i="12"/>
  <c r="I50" i="12"/>
  <c r="J50" i="12" s="1"/>
  <c r="G53" i="12"/>
  <c r="K41" i="12"/>
  <c r="H15" i="9"/>
  <c r="G23" i="9"/>
  <c r="E32" i="9"/>
  <c r="E35" i="9"/>
  <c r="G49" i="9"/>
  <c r="G30" i="9"/>
  <c r="H32" i="9"/>
  <c r="G21" i="9"/>
  <c r="H35" i="9"/>
  <c r="H46" i="9"/>
  <c r="G25" i="9"/>
  <c r="H16" i="9"/>
  <c r="F35" i="6"/>
  <c r="G35" i="6"/>
  <c r="H35" i="6" s="1"/>
  <c r="F40" i="6"/>
  <c r="G40" i="6"/>
  <c r="H40" i="6" s="1"/>
  <c r="F23" i="6"/>
  <c r="I35" i="6"/>
  <c r="G23" i="6"/>
  <c r="H23" i="6" s="1"/>
  <c r="F26" i="6"/>
  <c r="G26" i="6"/>
  <c r="H26" i="6" s="1"/>
  <c r="F16" i="6"/>
  <c r="F18" i="9" l="1"/>
  <c r="F55" i="9" s="1"/>
  <c r="H31" i="9"/>
  <c r="D55" i="9"/>
  <c r="H55" i="9" s="1"/>
  <c r="F39" i="6"/>
  <c r="F15" i="6"/>
  <c r="I15" i="6"/>
  <c r="C55" i="9"/>
  <c r="D34" i="8"/>
  <c r="C34" i="8"/>
  <c r="G35" i="9"/>
  <c r="J35" i="9"/>
  <c r="J46" i="9"/>
  <c r="E18" i="9"/>
  <c r="G22" i="9"/>
  <c r="G16" i="9"/>
  <c r="E15" i="9"/>
  <c r="G15" i="9" s="1"/>
  <c r="E43" i="6"/>
  <c r="I43" i="6" s="1"/>
  <c r="G39" i="6"/>
  <c r="H39" i="6" s="1"/>
  <c r="I39" i="6"/>
  <c r="H18" i="9"/>
  <c r="G15" i="6"/>
  <c r="H15" i="6" s="1"/>
  <c r="K53" i="12"/>
  <c r="I53" i="12"/>
  <c r="J53" i="12" s="1"/>
  <c r="E31" i="9"/>
  <c r="G32" i="9"/>
  <c r="J31" i="9" l="1"/>
  <c r="J18" i="9"/>
  <c r="G18" i="9"/>
  <c r="J15" i="9"/>
  <c r="F43" i="6"/>
  <c r="G43" i="6"/>
  <c r="H43" i="6" s="1"/>
  <c r="E55" i="9"/>
  <c r="G55" i="9" s="1"/>
  <c r="G31" i="9"/>
  <c r="K37" i="3" l="1"/>
  <c r="K35" i="3"/>
  <c r="I35" i="3"/>
  <c r="J35" i="3" s="1"/>
  <c r="H35" i="3"/>
  <c r="K34" i="3"/>
  <c r="I34" i="3"/>
  <c r="J34" i="3" s="1"/>
  <c r="H34" i="3"/>
  <c r="K33" i="3"/>
  <c r="I33" i="3"/>
  <c r="J33" i="3" s="1"/>
  <c r="H33" i="3"/>
  <c r="K32" i="3"/>
  <c r="I32" i="3"/>
  <c r="J32" i="3" s="1"/>
  <c r="H32" i="3"/>
  <c r="G31" i="3"/>
  <c r="G26" i="3" s="1"/>
  <c r="F31" i="3"/>
  <c r="K31" i="3" s="1"/>
  <c r="E31" i="3"/>
  <c r="E26" i="3" s="1"/>
  <c r="D31" i="3"/>
  <c r="D26" i="3" s="1"/>
  <c r="C31" i="3"/>
  <c r="C26" i="3" s="1"/>
  <c r="K30" i="3"/>
  <c r="I30" i="3"/>
  <c r="J30" i="3" s="1"/>
  <c r="H30" i="3"/>
  <c r="K29" i="3"/>
  <c r="I29" i="3"/>
  <c r="J29" i="3" s="1"/>
  <c r="H29" i="3"/>
  <c r="K28" i="3"/>
  <c r="I28" i="3"/>
  <c r="J28" i="3" s="1"/>
  <c r="H28" i="3"/>
  <c r="K27" i="3"/>
  <c r="I27" i="3"/>
  <c r="J27" i="3" s="1"/>
  <c r="H27" i="3"/>
  <c r="K25" i="3"/>
  <c r="I25" i="3"/>
  <c r="J25" i="3" s="1"/>
  <c r="H25" i="3"/>
  <c r="K24" i="3"/>
  <c r="I24" i="3"/>
  <c r="J24" i="3" s="1"/>
  <c r="H24" i="3"/>
  <c r="K23" i="3"/>
  <c r="I23" i="3"/>
  <c r="J23" i="3" s="1"/>
  <c r="H23" i="3"/>
  <c r="K22" i="3"/>
  <c r="I22" i="3"/>
  <c r="J22" i="3" s="1"/>
  <c r="H22" i="3"/>
  <c r="K21" i="3"/>
  <c r="I21" i="3"/>
  <c r="J21" i="3" s="1"/>
  <c r="H21" i="3"/>
  <c r="G20" i="3"/>
  <c r="G15" i="3" s="1"/>
  <c r="F20" i="3"/>
  <c r="F15" i="3" s="1"/>
  <c r="E20" i="3"/>
  <c r="E15" i="3" s="1"/>
  <c r="D20" i="3"/>
  <c r="D15" i="3" s="1"/>
  <c r="C20" i="3"/>
  <c r="C15" i="3" s="1"/>
  <c r="K19" i="3"/>
  <c r="I19" i="3"/>
  <c r="J19" i="3" s="1"/>
  <c r="H19" i="3"/>
  <c r="K18" i="3"/>
  <c r="I18" i="3"/>
  <c r="J18" i="3" s="1"/>
  <c r="H18" i="3"/>
  <c r="K17" i="3"/>
  <c r="I17" i="3"/>
  <c r="J17" i="3" s="1"/>
  <c r="H17" i="3"/>
  <c r="K16" i="3"/>
  <c r="I16" i="3"/>
  <c r="J16" i="3" s="1"/>
  <c r="H16" i="3"/>
  <c r="C36" i="3" l="1"/>
  <c r="H31" i="3"/>
  <c r="F26" i="3"/>
  <c r="K26" i="3" s="1"/>
  <c r="I31" i="3"/>
  <c r="J31" i="3" s="1"/>
  <c r="H20" i="3"/>
  <c r="D36" i="3"/>
  <c r="E36" i="3"/>
  <c r="H15" i="3"/>
  <c r="K15" i="3"/>
  <c r="I15" i="3"/>
  <c r="J15" i="3" s="1"/>
  <c r="G36" i="3"/>
  <c r="I20" i="3"/>
  <c r="J20" i="3" s="1"/>
  <c r="K20" i="3"/>
  <c r="F36" i="3" l="1"/>
  <c r="H36" i="3" s="1"/>
  <c r="H26" i="3"/>
  <c r="I26" i="3"/>
  <c r="J26" i="3" s="1"/>
  <c r="D20" i="2"/>
  <c r="D15" i="2"/>
  <c r="D29" i="2"/>
  <c r="D25" i="2"/>
  <c r="D26" i="2"/>
  <c r="C15" i="2"/>
  <c r="D28" i="2" l="1"/>
  <c r="K36" i="3"/>
  <c r="I36" i="3"/>
  <c r="J36" i="3" s="1"/>
  <c r="C20" i="2"/>
  <c r="C27" i="2" s="1"/>
  <c r="F33" i="2"/>
  <c r="E33" i="2"/>
  <c r="F31" i="2"/>
  <c r="E31" i="2"/>
  <c r="F29" i="2"/>
  <c r="C29" i="2"/>
  <c r="F26" i="2"/>
  <c r="F25" i="2"/>
  <c r="E25" i="2"/>
  <c r="F23" i="2"/>
  <c r="E23" i="2"/>
  <c r="F22" i="2"/>
  <c r="E22" i="2"/>
  <c r="F21" i="2"/>
  <c r="E21" i="2"/>
  <c r="F20" i="2"/>
  <c r="F19" i="2"/>
  <c r="E19" i="2"/>
  <c r="F18" i="2"/>
  <c r="E18" i="2"/>
  <c r="F17" i="2"/>
  <c r="E17" i="2"/>
  <c r="F16" i="2"/>
  <c r="E16" i="2"/>
  <c r="D27" i="2" l="1"/>
  <c r="F27" i="2" s="1"/>
  <c r="C28" i="2"/>
  <c r="E15" i="2"/>
  <c r="F28" i="2"/>
  <c r="F15" i="2"/>
  <c r="E26" i="2"/>
  <c r="E20" i="2"/>
  <c r="E29" i="2"/>
  <c r="E27" i="2" l="1"/>
  <c r="E28" i="2"/>
</calcChain>
</file>

<file path=xl/sharedStrings.xml><?xml version="1.0" encoding="utf-8"?>
<sst xmlns="http://schemas.openxmlformats.org/spreadsheetml/2006/main" count="2028" uniqueCount="1029">
  <si>
    <t>DIRECCIÓN GENERAL DE PRESUPUESTO</t>
  </si>
  <si>
    <t>DIRECCIÓN DE ESTUDIOS ECONÓMICOS Y SEGUIMIENTO FINANCIERO</t>
  </si>
  <si>
    <t>Valores en Millones de RD$</t>
  </si>
  <si>
    <t>PIB Nominal (Millones RD$)</t>
  </si>
  <si>
    <t>Indicadores</t>
  </si>
  <si>
    <t xml:space="preserve">Pres. Inicial      </t>
  </si>
  <si>
    <t>Devengado</t>
  </si>
  <si>
    <t>% Devengado</t>
  </si>
  <si>
    <t>% del PIB</t>
  </si>
  <si>
    <t>Ley núm. 80-24</t>
  </si>
  <si>
    <t>3 = 2/1</t>
  </si>
  <si>
    <t>4 = (2/PIB)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</si>
  <si>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</si>
  <si>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</si>
  <si>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</si>
  <si>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</si>
  <si>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</si>
  <si>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</si>
  <si>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</si>
  <si>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</si>
  <si>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</si>
  <si>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</si>
  <si>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</si>
  <si>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</si>
  <si>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</si>
  <si>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</si>
  <si>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</si>
  <si>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</si>
  <si>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</si>
  <si>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</si>
  <si>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</si>
  <si>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3. Se utilizó el PIB del Panorama Macroeconómico actualizado al 09 de junio de 2025,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</si>
  <si>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</si>
  <si>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</si>
  <si>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Tabla 1. Resultados Presupuestarios del Gobierno Central (Julio 2025)</t>
  </si>
  <si>
    <t>2. Fecha de recaudación al 31/07/2025// Fecha de registro al 07/08/2025</t>
  </si>
  <si>
    <t>Tabla 3. Gastos del Gobierno Central por Clasificación Económica (Julio 2024 y 2025)</t>
  </si>
  <si>
    <t>DETALLE</t>
  </si>
  <si>
    <t>VARIACIÓN 2025/2024</t>
  </si>
  <si>
    <t>EJECUCIÓN
% PIB</t>
  </si>
  <si>
    <t>DEVENGADO JULIO</t>
  </si>
  <si>
    <t>PRESUPUESTO INICIAL</t>
  </si>
  <si>
    <t>JULIO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</si>
  <si>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</si>
  <si>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</si>
  <si>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</si>
  <si>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</si>
  <si>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ABS.</t>
  </si>
  <si>
    <t>REL.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</si>
  <si>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</si>
  <si>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</si>
  <si>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</si>
  <si>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</si>
  <si>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</si>
  <si>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</si>
  <si>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</si>
  <si>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</si>
  <si>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</si>
  <si>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</si>
  <si>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</si>
  <si>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</si>
  <si>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</si>
  <si>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</si>
  <si>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</si>
  <si>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</si>
  <si>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</si>
  <si>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</si>
  <si>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</si>
  <si>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</si>
  <si>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</si>
  <si>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</si>
  <si>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</si>
  <si>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</si>
  <si>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imputación al 31/07/2025// Fecha de registro al 07/08/2025</t>
  </si>
  <si>
    <t>2. Se utilizó el PIB del Panorama Macroeconómico actualizado al 09 de junio de 2025,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</si>
  <si>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</si>
  <si>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2. Transferencias corrientes otorgadas a Instituciones</t>
  </si>
  <si>
    <t>Julio 2025</t>
  </si>
  <si>
    <t>Valores en millones de RD$</t>
  </si>
  <si>
    <t xml:space="preserve">Nota: </t>
  </si>
  <si>
    <t>*Cifras preliminares.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</si>
  <si>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</si>
  <si>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3. Transferencias de Capital del Gobierno Central</t>
  </si>
  <si>
    <t xml:space="preserve">Tabla 2. Ingresos por Clasificación Económica </t>
  </si>
  <si>
    <t>Julio 2024 y 2025</t>
  </si>
  <si>
    <t>% PIB</t>
  </si>
  <si>
    <t>PERCIBIDO JULIO</t>
  </si>
  <si>
    <t>PERCIBIDO*</t>
  </si>
  <si>
    <t>% EJECUCION*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</si>
  <si>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</si>
  <si>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</si>
  <si>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</si>
  <si>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</si>
  <si>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</si>
  <si>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</si>
  <si>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</si>
  <si>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</si>
  <si>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</si>
  <si>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</si>
  <si>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</si>
  <si>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</si>
  <si>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</si>
  <si>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</si>
  <si>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</si>
  <si>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</si>
  <si>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</si>
  <si>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</si>
  <si>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</si>
  <si>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</si>
  <si>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</si>
  <si>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</si>
  <si>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</si>
  <si>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</si>
  <si>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</si>
  <si>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</si>
  <si>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</si>
  <si>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</si>
  <si>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</si>
  <si>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</si>
  <si>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</si>
  <si>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2. Fecha de imputación al 31/07/2025 // fecha de registro al 07/08/2025. </t>
  </si>
  <si>
    <t xml:space="preserve">3. Se utilizó el PIB del Panorama Macroeconómico actualizado al 09 de junio del 2025, elaborado por el Ministerio de Economía Planificación y Desarrollo. </t>
  </si>
  <si>
    <t>Ilustración 1. Figuras impositivas</t>
  </si>
  <si>
    <t>Impuesto sobre la Transferencia de Bienes y Servicios (ITBIS)</t>
  </si>
  <si>
    <t>Impuesto sobre la renta de las empresas (IR-2)</t>
  </si>
  <si>
    <t>Impuesto sobre la renta proveniente de salarios</t>
  </si>
  <si>
    <t>Impuestos arancelarios</t>
  </si>
  <si>
    <t xml:space="preserve">Impuesto específico sobre los hidrocarburos, Ley  112-00 </t>
  </si>
  <si>
    <t>RD$32,396.7 millones</t>
  </si>
  <si>
    <t>RD$17,990.7 millones</t>
  </si>
  <si>
    <t>RD$7,009.4 millones</t>
  </si>
  <si>
    <t>RD$5,596.5 millones</t>
  </si>
  <si>
    <t>RD$5,500.0          millones</t>
  </si>
  <si>
    <t xml:space="preserve">Fecha de imputación al 31/07/2025 // fecha de registro al 07/08/2025. </t>
  </si>
  <si>
    <t>Detalle</t>
  </si>
  <si>
    <t>PRESUPUESTO DEVENGADO</t>
  </si>
  <si>
    <t>1-SERVICIOS 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</si>
  <si>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</si>
  <si>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</si>
  <si>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</si>
  <si>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</si>
  <si>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</si>
  <si>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</si>
  <si>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</si>
  <si>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</si>
  <si>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</si>
  <si>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</si>
  <si>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</si>
  <si>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</si>
  <si>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</si>
  <si>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</si>
  <si>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</si>
  <si>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</si>
  <si>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</si>
  <si>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 xml:space="preserve">Total 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</si>
  <si>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</si>
  <si>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1. Fecha de recaudación al 31/07/2025// Fecha de registro al 07/08/2025.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</si>
  <si>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</si>
  <si>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INCIDENCIA POSITIVA</t>
  </si>
  <si>
    <t>INCIDENCIA NEGATIVA</t>
  </si>
  <si>
    <t>INCIDENCIA NETA</t>
  </si>
  <si>
    <t>5=3-4</t>
  </si>
  <si>
    <t>6 = (2/PIB)</t>
  </si>
  <si>
    <t>1-SERVICIOS GENERALES</t>
  </si>
  <si>
    <t>1.4.02-Servicios de protección contra incendios</t>
  </si>
  <si>
    <t>2.2-Agropecuaria, caza, pesca y silvicultura</t>
  </si>
  <si>
    <t>2.2.04-Conservación, ampliación y explotación racionalizada de reservas forestales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</si>
  <si>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</si>
  <si>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</si>
  <si>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</si>
  <si>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</si>
  <si>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</si>
  <si>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</si>
  <si>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</si>
  <si>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</si>
  <si>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</si>
  <si>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</si>
  <si>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</si>
  <si>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</si>
  <si>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</si>
  <si>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</si>
  <si>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</si>
  <si>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</si>
  <si>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</si>
  <si>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</si>
  <si>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</si>
  <si>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</si>
  <si>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</si>
  <si>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</si>
  <si>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</si>
  <si>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</si>
  <si>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</si>
  <si>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</si>
  <si>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</si>
  <si>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</si>
  <si>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</si>
  <si>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</si>
  <si>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</si>
  <si>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</si>
  <si>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</si>
  <si>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</si>
  <si>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</si>
  <si>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1. Fecha de recaudación al 31/07/2025// Fecha de registro al 07/08/2025</t>
  </si>
  <si>
    <t>2. Para el PIB 2025 se utilizó el PIB del Panorama Macroeconómico actualizado al 09 de junio de 2025, elaborado por el Ministerio de Economía Planificación y Desarrollo.</t>
  </si>
  <si>
    <t>Ilustración 4. Top 3 Instituciones con Mayor Ejecución de Gastos - Julio 2025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</si>
  <si>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</si>
  <si>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31/07/2025 // Fecha de registro al 07/08/2025</t>
  </si>
  <si>
    <t>Tabla 4. Gastos de Gobierno Central por Clasificación Institucional (Julio 2024 vs 2025)</t>
  </si>
  <si>
    <t>PAGADO*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</si>
  <si>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</si>
  <si>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</si>
  <si>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</si>
  <si>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</si>
  <si>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</si>
  <si>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</si>
  <si>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</si>
  <si>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</si>
  <si>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</si>
  <si>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</si>
  <si>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</si>
  <si>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</si>
  <si>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</si>
  <si>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</si>
  <si>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</si>
  <si>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</si>
  <si>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</si>
  <si>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</si>
  <si>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</si>
  <si>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</si>
  <si>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</si>
  <si>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</si>
  <si>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</si>
  <si>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</si>
  <si>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</si>
  <si>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</si>
  <si>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</si>
  <si>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</si>
  <si>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</si>
  <si>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</si>
  <si>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</si>
  <si>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</si>
  <si>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</si>
  <si>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</si>
  <si>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</si>
  <si>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</si>
  <si>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</si>
  <si>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</si>
  <si>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</si>
  <si>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</si>
  <si>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ADMINISTRACIÓN DE DEUDA PÚBLICA Y ACTIVOS FINANCIEROS</t>
  </si>
  <si>
    <t>0999 - ADMINISTRACIÓN DE OBLIGACIONES DEL TESORO NACIONAL</t>
  </si>
  <si>
    <t xml:space="preserve">2. Se utilizó el PIB del Panorama Macroeconómico actualizado al 09 de junio del 2025, elaborado por el Ministerio de Economía Planificación y Desarrollo. </t>
  </si>
  <si>
    <t>Ilustración 5. Proyectos de Inversión Pública por funciones</t>
  </si>
  <si>
    <t>Tabla 7. Incidencia del gasto del Gobierno Central en el cambio climático</t>
  </si>
  <si>
    <t>Tabla 6. Gastos para reducir la brecha de género según clasificador funcional</t>
  </si>
  <si>
    <t xml:space="preserve">Tabla 5. Clasificador Funcional del gasto del Gobierno Central </t>
  </si>
  <si>
    <t>VARIACION 2025/2024</t>
  </si>
  <si>
    <t>EJECUCION % PIB</t>
  </si>
  <si>
    <t>COMPROMETIDO</t>
  </si>
  <si>
    <t>DEVENGADO</t>
  </si>
  <si>
    <t>PAGADO</t>
  </si>
  <si>
    <t>6= (4-1)</t>
  </si>
  <si>
    <t>7= (6/1)</t>
  </si>
  <si>
    <t>8= (4/PIB)</t>
  </si>
  <si>
    <t>1.2-Relaciones internacionales</t>
  </si>
  <si>
    <t>1.3-Defensa nacional</t>
  </si>
  <si>
    <t>2.3-Riego</t>
  </si>
  <si>
    <t xml:space="preserve">PIB Nominal </t>
  </si>
  <si>
    <t>2.7-Comunicaciones</t>
  </si>
  <si>
    <t>2.8-Banca y seguros</t>
  </si>
  <si>
    <t>2.9-Otros servicios económicos</t>
  </si>
  <si>
    <t>4.1-Vivienda y servicios comunitarios</t>
  </si>
  <si>
    <t>4.3-Actividades deportivas, recreativas, culturales y religiosas</t>
  </si>
  <si>
    <t>4.4-Educación</t>
  </si>
  <si>
    <t>5-INTERESES DE LA DEUDA PÚBLICA</t>
  </si>
  <si>
    <t>5.1-Intereses y comisiones de deuda pública</t>
  </si>
  <si>
    <t>1. Fecha de imputación al 31/07/2025 // Fecha de registro al 07/08/2025.</t>
  </si>
  <si>
    <t>Ilustración 6. Composición del Gasto del Gobierno Central por Finalidad</t>
  </si>
  <si>
    <t>Notas:</t>
  </si>
  <si>
    <t>Cifras preliminares.</t>
  </si>
  <si>
    <r>
      <rPr>
        <b/>
        <sz val="8"/>
        <color rgb="FF000000"/>
        <rFont val="Avenir Next LT Pro"/>
        <family val="2"/>
      </rPr>
      <t>1.</t>
    </r>
    <r>
      <rPr>
        <sz val="8"/>
        <color indexed="8"/>
        <rFont val="Avenir Next LT Pro"/>
        <family val="2"/>
      </rPr>
      <t xml:space="preserve"> Fecha de imputación al 31/07/2025 // Fecha de registro al 07/08/2025.</t>
    </r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</si>
  <si>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</si>
  <si>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t>Anexo 1. Ingresos por Clasificación Económica (Julio 2025)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</si>
  <si>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</si>
  <si>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</si>
  <si>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</si>
  <si>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</si>
  <si>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</si>
  <si>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</si>
  <si>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</si>
  <si>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</si>
  <si>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</si>
  <si>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</si>
  <si>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</si>
  <si>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</si>
  <si>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</si>
  <si>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</si>
  <si>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</si>
  <si>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</si>
  <si>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</si>
  <si>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</si>
  <si>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</si>
  <si>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</si>
  <si>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</si>
  <si>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</si>
  <si>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</si>
  <si>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</si>
  <si>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</si>
  <si>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</si>
  <si>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</si>
  <si>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</si>
  <si>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</si>
  <si>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</si>
  <si>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</si>
  <si>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</si>
  <si>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</si>
  <si>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</si>
  <si>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</si>
  <si>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</si>
  <si>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</si>
  <si>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</si>
  <si>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</si>
  <si>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</si>
  <si>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</si>
  <si>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</si>
  <si>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</si>
  <si>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</si>
  <si>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</si>
  <si>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</si>
  <si>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</si>
  <si>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</si>
  <si>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</si>
  <si>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</si>
  <si>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</si>
  <si>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</si>
  <si>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</si>
  <si>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</si>
  <si>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</si>
  <si>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</si>
  <si>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</si>
  <si>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</si>
  <si>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</si>
  <si>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</si>
  <si>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</si>
  <si>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</si>
  <si>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</si>
  <si>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</si>
  <si>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</si>
  <si>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</si>
  <si>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</si>
  <si>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</si>
  <si>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</si>
  <si>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</si>
  <si>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</si>
  <si>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</si>
  <si>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</si>
  <si>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</si>
  <si>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</si>
  <si>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</si>
  <si>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</si>
  <si>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</si>
  <si>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</si>
  <si>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</si>
  <si>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</si>
  <si>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</si>
  <si>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</si>
  <si>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</si>
  <si>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</si>
  <si>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</si>
  <si>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</si>
  <si>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</si>
  <si>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</si>
  <si>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</si>
  <si>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</si>
  <si>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</si>
  <si>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</si>
  <si>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</si>
  <si>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</si>
  <si>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</si>
  <si>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</si>
  <si>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</si>
  <si>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</si>
  <si>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</si>
  <si>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</si>
  <si>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</si>
  <si>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</si>
  <si>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</si>
  <si>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</si>
  <si>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</si>
  <si>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</si>
  <si>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</si>
  <si>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</si>
  <si>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</si>
  <si>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</si>
  <si>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</si>
  <si>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</si>
  <si>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</si>
  <si>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</si>
  <si>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</si>
  <si>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</si>
  <si>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</si>
  <si>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</si>
  <si>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</si>
  <si>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</si>
  <si>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</si>
  <si>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</si>
  <si>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</si>
  <si>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</si>
  <si>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</si>
  <si>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</si>
  <si>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</si>
  <si>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</si>
  <si>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</si>
  <si>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</si>
  <si>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</si>
  <si>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</si>
  <si>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</si>
  <si>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</si>
  <si>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</si>
  <si>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</si>
  <si>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</si>
  <si>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</si>
  <si>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</si>
  <si>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</si>
  <si>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</si>
  <si>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</si>
  <si>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</si>
  <si>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</si>
  <si>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</si>
  <si>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</si>
  <si>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</si>
  <si>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</si>
  <si>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</si>
  <si>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</si>
  <si>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</si>
  <si>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</si>
  <si>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</si>
  <si>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</si>
  <si>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</si>
  <si>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</si>
  <si>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</si>
  <si>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</si>
  <si>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</si>
  <si>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</si>
  <si>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</si>
  <si>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</si>
  <si>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</si>
  <si>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</si>
  <si>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</si>
  <si>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</si>
  <si>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</si>
  <si>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</si>
  <si>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</si>
  <si>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</si>
  <si>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1.9.3.1.01-Ingresos a especificar Tesorería Nacional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</si>
  <si>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</si>
  <si>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</si>
  <si>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</si>
  <si>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</si>
  <si>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</si>
  <si>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</si>
  <si>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</si>
  <si>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</si>
  <si>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</si>
  <si>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</si>
  <si>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</si>
  <si>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Anexo 2. Distribución Geográfica de Proyectos de Inversión (Julio 2025)</t>
  </si>
  <si>
    <t>PRESUPUESTO INICIAL (Ley 80-24)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</si>
  <si>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</si>
  <si>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</si>
  <si>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</si>
  <si>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</si>
  <si>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</si>
  <si>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</si>
  <si>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</si>
  <si>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</si>
  <si>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3.2 - Protección de la biodiversidad y ordenación de desechos</t>
  </si>
  <si>
    <t>3.3 - Cambio Climático</t>
  </si>
  <si>
    <t>4.1 - Vivienda y servicios comunitarios</t>
  </si>
  <si>
    <t>4.3 - Actividades deportivas, recreativas, culturales y religiosas</t>
  </si>
  <si>
    <t>4.4 - Educación</t>
  </si>
  <si>
    <t>18 - PUERTO PLATA</t>
  </si>
  <si>
    <t>1.1 - Administración general</t>
  </si>
  <si>
    <t>1.3 - Defensa nacional</t>
  </si>
  <si>
    <t>1.4 - Justicia, orden público y seguridad</t>
  </si>
  <si>
    <t>2.9 - Otros servicios económicos</t>
  </si>
  <si>
    <t>3.1 - Protección del aire, agua y suelo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</si>
  <si>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</si>
  <si>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</si>
  <si>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</si>
  <si>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</si>
  <si>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</si>
  <si>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</si>
  <si>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</si>
  <si>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</si>
  <si>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</si>
  <si>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</si>
  <si>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</si>
  <si>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</si>
  <si>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</si>
  <si>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2.4 - Energía y combustible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</si>
  <si>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</si>
  <si>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</si>
  <si>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</si>
  <si>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</si>
  <si>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</si>
  <si>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</si>
  <si>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17 - PERAVIA</t>
  </si>
  <si>
    <t>2.1 - Asuntos económicos, comerciales y laborales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</si>
  <si>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</si>
  <si>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</si>
  <si>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</si>
  <si>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</si>
  <si>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</si>
  <si>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</si>
  <si>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</si>
  <si>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2.5 - Minería, manufactura y construcción</t>
  </si>
  <si>
    <t>07 - REGION EL VALLE</t>
  </si>
  <si>
    <t>02 - AZUA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</si>
  <si>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</si>
  <si>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</si>
  <si>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</si>
  <si>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</si>
  <si>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</si>
  <si>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</si>
  <si>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</si>
  <si>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</si>
  <si>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</si>
  <si>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</si>
  <si>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</si>
  <si>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</si>
  <si>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2.7 - Comunicaciones</t>
  </si>
  <si>
    <t>32 - SANTO DOMINGO</t>
  </si>
  <si>
    <t>88 - MULTIREGIONAL</t>
  </si>
  <si>
    <t>98 - NACIONAL</t>
  </si>
  <si>
    <t>Anexo 3. Distribución por Programas (Julio 2025)</t>
  </si>
  <si>
    <t xml:space="preserve">Gobierno Central </t>
  </si>
  <si>
    <t>COMPROMISO</t>
  </si>
  <si>
    <t>(Capítulo - Subcapítulo - Unidad Ejecutora - Programa)</t>
  </si>
  <si>
    <t>(Ley 80-24)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</si>
  <si>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</si>
  <si>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</si>
  <si>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</si>
  <si>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</si>
  <si>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</si>
  <si>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</si>
  <si>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</si>
  <si>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</si>
  <si>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</si>
  <si>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</si>
  <si>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</si>
  <si>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</si>
  <si>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</si>
  <si>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</si>
  <si>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</si>
  <si>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</si>
  <si>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</si>
  <si>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</si>
  <si>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</si>
  <si>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</si>
  <si>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</si>
  <si>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</si>
  <si>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</si>
  <si>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</si>
  <si>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</si>
  <si>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</si>
  <si>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</si>
  <si>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</si>
  <si>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</si>
  <si>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</si>
  <si>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</si>
  <si>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</si>
  <si>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</si>
  <si>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</si>
  <si>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12-Construcción, reconstrucción y mejoramiento de edificaciones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</si>
  <si>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</si>
  <si>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</si>
  <si>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</si>
  <si>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</si>
  <si>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</si>
  <si>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</si>
  <si>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</si>
  <si>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</si>
  <si>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</si>
  <si>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</si>
  <si>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</si>
  <si>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</si>
  <si>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</si>
  <si>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</si>
  <si>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</si>
  <si>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</si>
  <si>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</si>
  <si>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</si>
  <si>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</si>
  <si>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</si>
  <si>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</si>
  <si>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</si>
  <si>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</si>
  <si>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</si>
  <si>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</si>
  <si>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</si>
  <si>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</si>
  <si>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</si>
  <si>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</si>
  <si>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</si>
  <si>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</si>
  <si>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</si>
  <si>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</si>
  <si>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</si>
  <si>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</si>
  <si>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</si>
  <si>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</si>
  <si>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</si>
  <si>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</si>
  <si>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</si>
  <si>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14-Investigación, formación y capacitación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</si>
  <si>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</si>
  <si>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</si>
  <si>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</si>
  <si>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</si>
  <si>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</si>
  <si>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</si>
  <si>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</si>
  <si>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</si>
  <si>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</si>
  <si>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</si>
  <si>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</si>
  <si>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</si>
  <si>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13-Formación y cultura de la P.N.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</si>
  <si>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</si>
  <si>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</si>
  <si>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</si>
  <si>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</si>
  <si>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14-Servicios de salud, seguridad y bienestar social de la P.N.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</si>
  <si>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</si>
  <si>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</si>
  <si>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</si>
  <si>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</si>
  <si>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</si>
  <si>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</si>
  <si>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</si>
  <si>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</si>
  <si>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</si>
  <si>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</si>
  <si>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</si>
  <si>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</si>
  <si>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</si>
  <si>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</si>
  <si>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</si>
  <si>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</si>
  <si>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</si>
  <si>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</si>
  <si>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</si>
  <si>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</si>
  <si>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</si>
  <si>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</si>
  <si>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</si>
  <si>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</si>
  <si>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</si>
  <si>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</si>
  <si>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</si>
  <si>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</si>
  <si>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0031-DIRECCIÓN GENERAL DE LA INDUSTRIA MILITAR DE LAS FUERZAS ARMADAS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</si>
  <si>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</si>
  <si>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</si>
  <si>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</si>
  <si>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</si>
  <si>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</si>
  <si>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</si>
  <si>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</si>
  <si>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</si>
  <si>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</si>
  <si>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</si>
  <si>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11-Defensa naval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</si>
  <si>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</si>
  <si>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</si>
  <si>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</si>
  <si>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</si>
  <si>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</si>
  <si>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</si>
  <si>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</si>
  <si>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</si>
  <si>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</si>
  <si>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</si>
  <si>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</si>
  <si>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</si>
  <si>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</si>
  <si>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</si>
  <si>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</si>
  <si>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</si>
  <si>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</si>
  <si>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</si>
  <si>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11-Aplicación de política exterior y fomento de las relaciones comerciales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</si>
  <si>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</si>
  <si>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</si>
  <si>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</si>
  <si>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</si>
  <si>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</si>
  <si>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</si>
  <si>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</si>
  <si>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</si>
  <si>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</si>
  <si>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</si>
  <si>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</si>
  <si>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</si>
  <si>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</si>
  <si>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</si>
  <si>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</si>
  <si>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</si>
  <si>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</si>
  <si>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</si>
  <si>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</si>
  <si>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</si>
  <si>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</si>
  <si>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</si>
  <si>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</si>
  <si>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</si>
  <si>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</si>
  <si>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</si>
  <si>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</si>
  <si>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</si>
  <si>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</si>
  <si>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</si>
  <si>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</si>
  <si>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</si>
  <si>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</si>
  <si>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</si>
  <si>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</si>
  <si>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</si>
  <si>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</si>
  <si>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</si>
  <si>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</si>
  <si>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</si>
  <si>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</si>
  <si>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</si>
  <si>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</si>
  <si>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</si>
  <si>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</si>
  <si>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</si>
  <si>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</si>
  <si>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</si>
  <si>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</si>
  <si>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</si>
  <si>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</si>
  <si>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</si>
  <si>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</si>
  <si>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</si>
  <si>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</si>
  <si>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</si>
  <si>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</si>
  <si>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</si>
  <si>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</si>
  <si>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</si>
  <si>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</si>
  <si>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</si>
  <si>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vivienda y el hábitat</t>
  </si>
  <si>
    <t>11-Fomento y promoción turística</t>
  </si>
  <si>
    <t>12-Apoyo y supervisión al deporte federado y alto rendimiento</t>
  </si>
  <si>
    <t>15-Fomento de la recreación, la actividad física y el deporte de tiempo libre</t>
  </si>
  <si>
    <t>0002-COMISIÓN HÍPICA NACIONAL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</si>
  <si>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</si>
  <si>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</si>
  <si>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</si>
  <si>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</si>
  <si>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</si>
  <si>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</si>
  <si>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</si>
  <si>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</si>
  <si>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</si>
  <si>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</si>
  <si>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</si>
  <si>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</si>
  <si>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</si>
  <si>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</si>
  <si>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</si>
  <si>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</si>
  <si>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</si>
  <si>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</si>
  <si>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</si>
  <si>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</si>
  <si>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</si>
  <si>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</si>
  <si>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</si>
  <si>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</si>
  <si>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</si>
  <si>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</si>
  <si>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</si>
  <si>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</si>
  <si>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</si>
  <si>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</si>
  <si>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</si>
  <si>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</si>
  <si>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</si>
  <si>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</si>
  <si>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</si>
  <si>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</si>
  <si>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</si>
  <si>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</si>
  <si>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</si>
  <si>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</si>
  <si>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</si>
  <si>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</si>
  <si>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</si>
  <si>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</si>
  <si>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</si>
  <si>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</si>
  <si>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</si>
  <si>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</si>
  <si>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</si>
  <si>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</si>
  <si>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</si>
  <si>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</si>
  <si>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</si>
  <si>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</si>
  <si>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12-Normalización y producción de estadísticas nacionales</t>
  </si>
  <si>
    <t>12-Supervisión y regulación de los servicios turísticos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</si>
  <si>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</si>
  <si>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</si>
  <si>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</si>
  <si>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</si>
  <si>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12-Coordinación y funcionamiento del Sistema Penitenciario Dominicano</t>
  </si>
  <si>
    <t>0215-MINISTERIO DE LA MUJER</t>
  </si>
  <si>
    <t>01-MINISTERIO DE LA 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</si>
  <si>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</si>
  <si>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</si>
  <si>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</si>
  <si>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</si>
  <si>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</si>
  <si>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</si>
  <si>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</si>
  <si>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</si>
  <si>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</si>
  <si>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</si>
  <si>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</si>
  <si>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</si>
  <si>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</si>
  <si>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</si>
  <si>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</si>
  <si>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</si>
  <si>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</si>
  <si>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</si>
  <si>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</si>
  <si>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13-Manejo sostenible de recursos no renovables, de los suelos y las aguas</t>
  </si>
  <si>
    <t>15-Prevención y control de la calidad ambiental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</si>
  <si>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</si>
  <si>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</si>
  <si>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</si>
  <si>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</si>
  <si>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</si>
  <si>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</si>
  <si>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</si>
  <si>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</si>
  <si>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11-Fomento y desarrollo de la educación superior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</si>
  <si>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</si>
  <si>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</si>
  <si>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</si>
  <si>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</si>
  <si>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16-Coordinación de la cooperación internacional</t>
  </si>
  <si>
    <t>18-Ordenamiento territorial y desarrollo regional</t>
  </si>
  <si>
    <t>0005-DIRECCION GENERAL DE COOPERACION MULTILATERAL</t>
  </si>
  <si>
    <t>0009-OFICINA NACIONAL DE ESTADISTICAS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</si>
  <si>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</si>
  <si>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</si>
  <si>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</si>
  <si>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</si>
  <si>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</si>
  <si>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</si>
  <si>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</si>
  <si>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</si>
  <si>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</si>
  <si>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</si>
  <si>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</si>
  <si>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</si>
  <si>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</si>
  <si>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</si>
  <si>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</si>
  <si>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</si>
  <si>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</si>
  <si>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</si>
  <si>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</si>
  <si>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</si>
  <si>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</si>
  <si>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</si>
  <si>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</si>
  <si>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</si>
  <si>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</si>
  <si>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</si>
  <si>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</si>
  <si>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</si>
  <si>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</si>
  <si>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</si>
  <si>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</si>
  <si>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</si>
  <si>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</si>
  <si>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</si>
  <si>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</si>
  <si>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</si>
  <si>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</si>
  <si>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</si>
  <si>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</si>
  <si>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</si>
  <si>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</si>
  <si>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</si>
  <si>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</si>
  <si>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</si>
  <si>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</si>
  <si>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</si>
  <si>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11-Pago Energia No Cortable</t>
  </si>
  <si>
    <t>97-Subsidios del Estado</t>
  </si>
  <si>
    <t>(Finalidad-Función-Subfunción)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</si>
  <si>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</si>
  <si>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</si>
  <si>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</si>
  <si>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</si>
  <si>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1.1.98-Investigación y desarrollo relacionado con la administración general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</si>
  <si>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</si>
  <si>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</si>
  <si>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</si>
  <si>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</si>
  <si>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</si>
  <si>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</si>
  <si>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</si>
  <si>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</si>
  <si>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</si>
  <si>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</si>
  <si>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</si>
  <si>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</si>
  <si>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</si>
  <si>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</si>
  <si>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</si>
  <si>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</si>
  <si>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</si>
  <si>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</si>
  <si>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</si>
  <si>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</si>
  <si>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</si>
  <si>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</si>
  <si>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</si>
  <si>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</si>
  <si>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</si>
  <si>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</si>
  <si>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</si>
  <si>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</si>
  <si>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</si>
  <si>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</si>
  <si>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</si>
  <si>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</si>
  <si>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</si>
  <si>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</si>
  <si>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</si>
  <si>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</si>
  <si>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</si>
  <si>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</si>
  <si>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</si>
  <si>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</si>
  <si>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</si>
  <si>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</si>
  <si>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</si>
  <si>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</si>
  <si>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</si>
  <si>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</si>
  <si>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</si>
  <si>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</si>
  <si>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</si>
  <si>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</si>
  <si>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</si>
  <si>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</si>
  <si>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</si>
  <si>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</si>
  <si>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</si>
  <si>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</si>
  <si>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</si>
  <si>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</si>
  <si>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</si>
  <si>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</si>
  <si>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</si>
  <si>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</si>
  <si>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</si>
  <si>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</si>
  <si>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</si>
  <si>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</si>
  <si>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</si>
  <si>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</si>
  <si>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</si>
  <si>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5.1.01-Intereses y comisiones de deuda pública</t>
  </si>
  <si>
    <t>Anexo 4. Ejecución por Clasificación Funcional (Julio 2025)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</si>
  <si>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</si>
  <si>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</si>
  <si>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</si>
  <si>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</si>
  <si>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</si>
  <si>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</si>
  <si>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</si>
  <si>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</si>
  <si>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</si>
  <si>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</si>
  <si>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</si>
  <si>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</si>
  <si>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</si>
  <si>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</si>
  <si>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</si>
  <si>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</si>
  <si>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</si>
  <si>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</si>
  <si>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</si>
  <si>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</si>
  <si>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</si>
  <si>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</si>
  <si>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</si>
  <si>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</si>
  <si>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</si>
  <si>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</si>
  <si>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</si>
  <si>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</si>
  <si>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</si>
  <si>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</si>
  <si>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</si>
  <si>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</si>
  <si>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</si>
  <si>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</si>
  <si>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</si>
  <si>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</si>
  <si>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r>
      <t>*</t>
    </r>
    <r>
      <rPr>
        <sz val="8"/>
        <color theme="1"/>
        <rFont val="Avenir Next LT Pro"/>
        <family val="2"/>
      </rPr>
      <t>Cifras preliminares.</t>
    </r>
  </si>
  <si>
    <r>
      <t>1.</t>
    </r>
    <r>
      <rPr>
        <sz val="8"/>
        <color theme="1"/>
        <rFont val="Avenir Next LT Pro"/>
        <family val="2"/>
      </rPr>
      <t xml:space="preserve"> Fecha de imputación al 31/07/2025 // fecha de registro al 07/08/2025. </t>
    </r>
  </si>
  <si>
    <r>
      <t>2</t>
    </r>
    <r>
      <rPr>
        <sz val="8"/>
        <color theme="1"/>
        <rFont val="Avenir Next LT Pro"/>
        <family val="2"/>
      </rPr>
      <t>. Se excluye el monto a nivel multiprovincial del mapa. </t>
    </r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</si>
  <si>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 </t>
    </r>
  </si>
  <si>
    <t xml:space="preserve">MINISTERIO DE HACIENDA Y ECONOMÍA Y ECONOMÍA </t>
  </si>
  <si>
    <t>0001-MINISTERIO DE HACIENDA Y ECONOMÍA Y ECONOMÍA (OBLIGACIONES DEL TESORO)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</si>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</sst>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"/>
    <numFmt numFmtId="167" formatCode="#,##0.0"/>
    <numFmt numFmtId="168" formatCode="#,##0_);\(#,##0.0,,\)"/>
    <numFmt numFmtId="169" formatCode="#,##0.0,,_);\(#,##0.0,,\)"/>
    <numFmt numFmtId="170" formatCode="0.000%"/>
    <numFmt numFmtId="171" formatCode="#,###.0,,"/>
    <numFmt numFmtId="172" formatCode="0.0000%"/>
    <numFmt numFmtId="173" formatCode="#,##0.00,,"/>
    <numFmt numFmtId="174" formatCode="#,##0.0_);\(#,##0.0\)"/>
    <numFmt numFmtId="175" formatCode="#,##0.00000_);\(#,##0.00000\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sz val="16"/>
      <color rgb="FFFFFFFF"/>
      <name val="Avenir Next LT Pro"/>
      <family val="2"/>
    </font>
    <font>
      <b/>
      <sz val="14"/>
      <color theme="0"/>
      <name val="Avenir Next LT Pro"/>
      <family val="2"/>
    </font>
    <font>
      <b/>
      <sz val="14"/>
      <color rgb="FFFFFFFF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1"/>
      <color indexed="8"/>
      <name val="Calibri"/>
      <family val="2"/>
      <scheme val="minor"/>
    </font>
    <font>
      <sz val="11"/>
      <color theme="0"/>
      <name val="Avenir Next LT Pro"/>
      <family val="2"/>
    </font>
    <font>
      <sz val="12"/>
      <color theme="1"/>
      <name val="Avenir Next LT Pro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venir Next LT Pro"/>
      <family val="2"/>
    </font>
    <font>
      <sz val="11"/>
      <name val="Avenir Next LT Pro"/>
      <family val="2"/>
    </font>
    <font>
      <b/>
      <sz val="16"/>
      <color theme="0"/>
      <name val="Avenir Next LT Pro"/>
      <family val="2"/>
    </font>
    <font>
      <b/>
      <sz val="18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6"/>
      <color theme="1"/>
      <name val="Avenir Next LT Pro"/>
      <family val="2"/>
    </font>
    <font>
      <sz val="11"/>
      <color theme="4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color theme="0"/>
      <name val="Arial"/>
      <family val="2"/>
    </font>
    <font>
      <b/>
      <sz val="12"/>
      <color theme="1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rgb="FF002060"/>
      <name val="Calibri"/>
      <family val="2"/>
      <scheme val="minor"/>
    </font>
    <font>
      <sz val="8"/>
      <color rgb="FF000000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b/>
      <sz val="12"/>
      <color theme="0"/>
      <name val="Avenir Next LT Pro"/>
      <family val="2"/>
    </font>
    <font>
      <sz val="11"/>
      <color indexed="8"/>
      <name val="Avenir Next LT Pro"/>
      <family val="2"/>
    </font>
    <font>
      <b/>
      <sz val="12"/>
      <color indexed="8"/>
      <name val="Avenir Next LT Pro"/>
      <family val="2"/>
    </font>
    <font>
      <sz val="12"/>
      <color rgb="FF000000"/>
      <name val="Avenir Next LT Pro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Avenir Next LT Pro"/>
      <family val="2"/>
    </font>
    <font>
      <b/>
      <sz val="15"/>
      <name val="Avenir Next LT Pro"/>
      <family val="2"/>
    </font>
    <font>
      <sz val="15"/>
      <color theme="1"/>
      <name val="Avenir Next LT Pro"/>
      <family val="2"/>
    </font>
    <font>
      <sz val="15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4"/>
      <color indexed="8"/>
      <name val="Avenir Next LT Pro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2" applyFont="1"/>
    <xf numFmtId="0" fontId="5" fillId="0" borderId="0" xfId="2" applyFont="1"/>
    <xf numFmtId="0" fontId="6" fillId="0" borderId="0" xfId="2" applyFont="1"/>
    <xf numFmtId="0" fontId="8" fillId="0" borderId="0" xfId="2" applyFont="1" applyAlignment="1">
      <alignment horizontal="center"/>
    </xf>
    <xf numFmtId="0" fontId="9" fillId="2" borderId="1" xfId="4" applyFont="1" applyFill="1" applyBorder="1"/>
    <xf numFmtId="43" fontId="10" fillId="2" borderId="2" xfId="5" applyFont="1" applyFill="1" applyBorder="1" applyAlignment="1">
      <alignment horizontal="center" vertical="center"/>
    </xf>
    <xf numFmtId="0" fontId="5" fillId="0" borderId="0" xfId="6" applyFont="1" applyAlignment="1">
      <alignment horizontal="left"/>
    </xf>
    <xf numFmtId="165" fontId="5" fillId="0" borderId="0" xfId="7" applyNumberFormat="1" applyFont="1" applyAlignment="1">
      <alignment horizontal="center"/>
    </xf>
    <xf numFmtId="165" fontId="5" fillId="0" borderId="0" xfId="7" applyNumberFormat="1" applyFont="1" applyFill="1" applyBorder="1" applyAlignment="1">
      <alignment horizontal="center" wrapText="1"/>
    </xf>
    <xf numFmtId="0" fontId="5" fillId="0" borderId="0" xfId="6" applyFont="1" applyAlignment="1">
      <alignment horizontal="left" indent="1"/>
    </xf>
    <xf numFmtId="43" fontId="8" fillId="0" borderId="0" xfId="2" applyNumberFormat="1" applyFont="1" applyAlignment="1">
      <alignment horizontal="center"/>
    </xf>
    <xf numFmtId="43" fontId="3" fillId="0" borderId="0" xfId="5" applyFont="1"/>
    <xf numFmtId="164" fontId="3" fillId="0" borderId="0" xfId="5" applyNumberFormat="1" applyFont="1" applyAlignment="1">
      <alignment horizontal="right"/>
    </xf>
    <xf numFmtId="0" fontId="12" fillId="3" borderId="0" xfId="6" applyFont="1" applyFill="1" applyAlignment="1">
      <alignment wrapText="1"/>
    </xf>
    <xf numFmtId="165" fontId="5" fillId="3" borderId="0" xfId="7" applyNumberFormat="1" applyFont="1" applyFill="1" applyBorder="1" applyAlignment="1">
      <alignment horizontal="center"/>
    </xf>
    <xf numFmtId="0" fontId="5" fillId="3" borderId="0" xfId="2" applyFont="1" applyFill="1"/>
    <xf numFmtId="0" fontId="14" fillId="3" borderId="0" xfId="2" applyFont="1" applyFill="1" applyAlignment="1">
      <alignment horizontal="left" vertical="center"/>
    </xf>
    <xf numFmtId="166" fontId="9" fillId="0" borderId="0" xfId="5" applyNumberFormat="1" applyFont="1" applyFill="1" applyBorder="1" applyAlignment="1">
      <alignment horizontal="center" vertical="center"/>
    </xf>
    <xf numFmtId="165" fontId="9" fillId="0" borderId="0" xfId="9" applyNumberFormat="1" applyFont="1" applyFill="1" applyBorder="1" applyAlignment="1">
      <alignment horizontal="center" vertical="center"/>
    </xf>
    <xf numFmtId="165" fontId="9" fillId="0" borderId="0" xfId="7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 vertical="center"/>
    </xf>
    <xf numFmtId="0" fontId="1" fillId="0" borderId="0" xfId="2"/>
    <xf numFmtId="0" fontId="17" fillId="0" borderId="0" xfId="2" applyFont="1"/>
    <xf numFmtId="0" fontId="18" fillId="3" borderId="0" xfId="2" applyFont="1" applyFill="1"/>
    <xf numFmtId="0" fontId="18" fillId="3" borderId="0" xfId="2" applyFont="1" applyFill="1" applyAlignment="1">
      <alignment vertical="center"/>
    </xf>
    <xf numFmtId="0" fontId="3" fillId="3" borderId="0" xfId="2" applyFont="1" applyFill="1"/>
    <xf numFmtId="165" fontId="9" fillId="3" borderId="0" xfId="9" applyNumberFormat="1" applyFont="1" applyFill="1" applyBorder="1" applyAlignment="1">
      <alignment horizontal="center" vertical="center"/>
    </xf>
    <xf numFmtId="4" fontId="3" fillId="0" borderId="0" xfId="2" applyNumberFormat="1" applyFont="1"/>
    <xf numFmtId="0" fontId="11" fillId="4" borderId="0" xfId="6" applyFont="1" applyFill="1" applyAlignment="1">
      <alignment horizontal="center" vertical="center" wrapText="1"/>
    </xf>
    <xf numFmtId="0" fontId="11" fillId="4" borderId="8" xfId="6" applyFont="1" applyFill="1" applyBorder="1" applyAlignment="1">
      <alignment horizontal="center" wrapText="1"/>
    </xf>
    <xf numFmtId="0" fontId="11" fillId="4" borderId="9" xfId="6" applyFont="1" applyFill="1" applyBorder="1" applyAlignment="1">
      <alignment horizontal="center" wrapText="1"/>
    </xf>
    <xf numFmtId="0" fontId="12" fillId="4" borderId="0" xfId="6" applyFont="1" applyFill="1" applyAlignment="1">
      <alignment wrapText="1"/>
    </xf>
    <xf numFmtId="164" fontId="13" fillId="4" borderId="0" xfId="8" applyNumberFormat="1" applyFont="1" applyFill="1" applyBorder="1" applyAlignment="1">
      <alignment horizontal="right" vertical="center" wrapText="1"/>
    </xf>
    <xf numFmtId="165" fontId="12" fillId="4" borderId="0" xfId="7" applyNumberFormat="1" applyFont="1" applyFill="1" applyBorder="1" applyAlignment="1">
      <alignment horizontal="center"/>
    </xf>
    <xf numFmtId="0" fontId="8" fillId="5" borderId="0" xfId="2" applyFont="1" applyFill="1" applyAlignment="1">
      <alignment horizontal="left"/>
    </xf>
    <xf numFmtId="165" fontId="8" fillId="5" borderId="0" xfId="7" applyNumberFormat="1" applyFont="1" applyFill="1" applyAlignment="1">
      <alignment horizontal="center"/>
    </xf>
    <xf numFmtId="165" fontId="8" fillId="5" borderId="0" xfId="7" applyNumberFormat="1" applyFont="1" applyFill="1" applyBorder="1" applyAlignment="1">
      <alignment horizontal="center" wrapText="1"/>
    </xf>
    <xf numFmtId="0" fontId="8" fillId="6" borderId="0" xfId="2" applyFont="1" applyFill="1" applyAlignment="1">
      <alignment horizontal="left" vertical="center"/>
    </xf>
    <xf numFmtId="165" fontId="8" fillId="6" borderId="0" xfId="7" applyNumberFormat="1" applyFont="1" applyFill="1" applyAlignment="1">
      <alignment horizontal="center"/>
    </xf>
    <xf numFmtId="166" fontId="8" fillId="5" borderId="0" xfId="5" applyNumberFormat="1" applyFont="1" applyFill="1" applyBorder="1" applyAlignment="1">
      <alignment horizontal="right" wrapText="1"/>
    </xf>
    <xf numFmtId="166" fontId="8" fillId="5" borderId="0" xfId="5" applyNumberFormat="1" applyFont="1" applyFill="1" applyBorder="1" applyAlignment="1">
      <alignment horizontal="right" vertical="center"/>
    </xf>
    <xf numFmtId="166" fontId="5" fillId="0" borderId="0" xfId="5" applyNumberFormat="1" applyFont="1" applyFill="1" applyBorder="1" applyAlignment="1">
      <alignment horizontal="right" wrapText="1"/>
    </xf>
    <xf numFmtId="166" fontId="4" fillId="0" borderId="0" xfId="5" applyNumberFormat="1" applyFont="1" applyFill="1" applyBorder="1" applyAlignment="1">
      <alignment horizontal="right" wrapText="1"/>
    </xf>
    <xf numFmtId="166" fontId="12" fillId="4" borderId="0" xfId="5" applyNumberFormat="1" applyFont="1" applyFill="1" applyAlignment="1">
      <alignment wrapText="1"/>
    </xf>
    <xf numFmtId="166" fontId="13" fillId="4" borderId="0" xfId="5" applyNumberFormat="1" applyFont="1" applyFill="1" applyBorder="1" applyAlignment="1">
      <alignment horizontal="right" vertical="center" wrapText="1"/>
    </xf>
    <xf numFmtId="166" fontId="12" fillId="3" borderId="0" xfId="5" applyNumberFormat="1" applyFont="1" applyFill="1" applyAlignment="1">
      <alignment wrapText="1"/>
    </xf>
    <xf numFmtId="166" fontId="12" fillId="3" borderId="0" xfId="5" applyNumberFormat="1" applyFont="1" applyFill="1" applyAlignment="1">
      <alignment horizontal="center" wrapText="1"/>
    </xf>
    <xf numFmtId="166" fontId="8" fillId="6" borderId="0" xfId="5" applyNumberFormat="1" applyFont="1" applyFill="1" applyBorder="1" applyAlignment="1">
      <alignment horizontal="right" vertical="center" wrapText="1"/>
    </xf>
    <xf numFmtId="166" fontId="5" fillId="3" borderId="0" xfId="5" applyNumberFormat="1" applyFont="1" applyFill="1" applyAlignment="1">
      <alignment horizontal="right"/>
    </xf>
    <xf numFmtId="43" fontId="4" fillId="0" borderId="0" xfId="10" applyFont="1" applyFill="1" applyBorder="1" applyAlignment="1">
      <alignment horizontal="right" wrapText="1"/>
    </xf>
    <xf numFmtId="166" fontId="5" fillId="0" borderId="0" xfId="10" applyNumberFormat="1" applyFont="1" applyAlignment="1"/>
    <xf numFmtId="168" fontId="5" fillId="0" borderId="0" xfId="10" applyNumberFormat="1" applyFont="1" applyAlignment="1">
      <alignment horizontal="right"/>
    </xf>
    <xf numFmtId="168" fontId="5" fillId="0" borderId="0" xfId="10" applyNumberFormat="1" applyFont="1" applyAlignment="1"/>
    <xf numFmtId="167" fontId="8" fillId="0" borderId="0" xfId="2" applyNumberFormat="1" applyFont="1" applyAlignment="1">
      <alignment horizontal="center"/>
    </xf>
    <xf numFmtId="166" fontId="5" fillId="0" borderId="0" xfId="10" applyNumberFormat="1" applyFont="1" applyAlignment="1">
      <alignment horizontal="right"/>
    </xf>
    <xf numFmtId="0" fontId="8" fillId="0" borderId="0" xfId="6" applyFont="1" applyAlignment="1">
      <alignment horizontal="left"/>
    </xf>
    <xf numFmtId="166" fontId="8" fillId="0" borderId="0" xfId="5" applyNumberFormat="1" applyFont="1" applyFill="1" applyBorder="1" applyAlignment="1">
      <alignment horizontal="right" wrapText="1"/>
    </xf>
    <xf numFmtId="165" fontId="8" fillId="0" borderId="0" xfId="7" applyNumberFormat="1" applyFont="1" applyAlignment="1">
      <alignment horizontal="center"/>
    </xf>
    <xf numFmtId="165" fontId="8" fillId="0" borderId="0" xfId="7" applyNumberFormat="1" applyFont="1" applyFill="1" applyBorder="1" applyAlignment="1">
      <alignment horizontal="center" wrapText="1"/>
    </xf>
    <xf numFmtId="166" fontId="2" fillId="0" borderId="0" xfId="5" applyNumberFormat="1" applyFont="1" applyFill="1" applyBorder="1" applyAlignment="1">
      <alignment horizontal="right" wrapText="1"/>
    </xf>
    <xf numFmtId="166" fontId="9" fillId="3" borderId="0" xfId="5" applyNumberFormat="1" applyFont="1" applyFill="1" applyBorder="1" applyAlignment="1">
      <alignment horizontal="center" vertical="center"/>
    </xf>
    <xf numFmtId="165" fontId="9" fillId="3" borderId="10" xfId="7" applyNumberFormat="1" applyFont="1" applyFill="1" applyBorder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3" fillId="0" borderId="0" xfId="1" applyFont="1"/>
    <xf numFmtId="0" fontId="5" fillId="0" borderId="0" xfId="1" applyFont="1"/>
    <xf numFmtId="0" fontId="9" fillId="0" borderId="0" xfId="1" applyFont="1" applyAlignment="1">
      <alignment vertical="center" wrapText="1" readingOrder="1"/>
    </xf>
    <xf numFmtId="0" fontId="21" fillId="0" borderId="0" xfId="1" applyFont="1" applyAlignment="1">
      <alignment vertical="top" wrapText="1" readingOrder="1"/>
    </xf>
    <xf numFmtId="0" fontId="5" fillId="0" borderId="11" xfId="1" applyFont="1" applyBorder="1" applyAlignment="1">
      <alignment horizontal="center"/>
    </xf>
    <xf numFmtId="0" fontId="22" fillId="8" borderId="13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vertical="center"/>
    </xf>
    <xf numFmtId="169" fontId="8" fillId="9" borderId="2" xfId="12" applyNumberFormat="1" applyFont="1" applyFill="1" applyBorder="1" applyAlignment="1">
      <alignment horizontal="center" vertical="center"/>
    </xf>
    <xf numFmtId="0" fontId="22" fillId="7" borderId="22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22" fillId="7" borderId="22" xfId="1" applyFont="1" applyFill="1" applyBorder="1" applyAlignment="1">
      <alignment horizontal="center" vertical="center"/>
    </xf>
    <xf numFmtId="0" fontId="22" fillId="7" borderId="17" xfId="1" applyFont="1" applyFill="1" applyBorder="1" applyAlignment="1">
      <alignment horizontal="center" vertical="center"/>
    </xf>
    <xf numFmtId="165" fontId="3" fillId="0" borderId="0" xfId="13" applyNumberFormat="1" applyFont="1"/>
    <xf numFmtId="0" fontId="20" fillId="5" borderId="23" xfId="1" applyFont="1" applyFill="1" applyBorder="1" applyAlignment="1">
      <alignment horizontal="left" vertical="center" wrapText="1"/>
    </xf>
    <xf numFmtId="169" fontId="20" fillId="5" borderId="23" xfId="1" applyNumberFormat="1" applyFont="1" applyFill="1" applyBorder="1" applyAlignment="1">
      <alignment horizontal="center" vertical="center"/>
    </xf>
    <xf numFmtId="165" fontId="20" fillId="5" borderId="23" xfId="7" applyNumberFormat="1" applyFont="1" applyFill="1" applyBorder="1" applyAlignment="1">
      <alignment horizontal="center" vertical="center"/>
    </xf>
    <xf numFmtId="165" fontId="10" fillId="0" borderId="0" xfId="7" applyNumberFormat="1" applyFont="1" applyFill="1" applyBorder="1" applyAlignment="1">
      <alignment horizontal="center" vertical="center"/>
    </xf>
    <xf numFmtId="4" fontId="1" fillId="0" borderId="0" xfId="1" applyNumberFormat="1" applyAlignment="1">
      <alignment vertical="center" wrapText="1"/>
    </xf>
    <xf numFmtId="0" fontId="20" fillId="0" borderId="24" xfId="1" applyFont="1" applyBorder="1" applyAlignment="1">
      <alignment horizontal="left" vertical="center" wrapText="1" indent="1"/>
    </xf>
    <xf numFmtId="169" fontId="20" fillId="0" borderId="24" xfId="1" applyNumberFormat="1" applyFont="1" applyBorder="1" applyAlignment="1">
      <alignment horizontal="center" vertical="center"/>
    </xf>
    <xf numFmtId="165" fontId="20" fillId="0" borderId="24" xfId="7" applyNumberFormat="1" applyFont="1" applyBorder="1" applyAlignment="1">
      <alignment horizontal="center" vertical="center"/>
    </xf>
    <xf numFmtId="165" fontId="3" fillId="0" borderId="0" xfId="7" applyNumberFormat="1" applyFont="1" applyFill="1" applyBorder="1" applyAlignment="1">
      <alignment horizontal="center" vertical="center"/>
    </xf>
    <xf numFmtId="0" fontId="20" fillId="0" borderId="25" xfId="1" applyFont="1" applyBorder="1" applyAlignment="1">
      <alignment horizontal="left" vertical="center" wrapText="1" indent="1"/>
    </xf>
    <xf numFmtId="169" fontId="20" fillId="0" borderId="25" xfId="1" applyNumberFormat="1" applyFont="1" applyBorder="1" applyAlignment="1">
      <alignment horizontal="center" vertical="center"/>
    </xf>
    <xf numFmtId="165" fontId="20" fillId="0" borderId="25" xfId="7" applyNumberFormat="1" applyFont="1" applyFill="1" applyBorder="1" applyAlignment="1">
      <alignment horizontal="center" vertical="center"/>
    </xf>
    <xf numFmtId="165" fontId="20" fillId="0" borderId="25" xfId="7" applyNumberFormat="1" applyFont="1" applyBorder="1" applyAlignment="1">
      <alignment horizontal="center" vertical="center"/>
    </xf>
    <xf numFmtId="39" fontId="3" fillId="0" borderId="0" xfId="1" applyNumberFormat="1" applyFont="1"/>
    <xf numFmtId="165" fontId="3" fillId="0" borderId="0" xfId="7" applyNumberFormat="1" applyFont="1"/>
    <xf numFmtId="0" fontId="20" fillId="0" borderId="26" xfId="1" applyFont="1" applyBorder="1" applyAlignment="1">
      <alignment horizontal="left" vertical="center" wrapText="1" indent="1"/>
    </xf>
    <xf numFmtId="169" fontId="20" fillId="0" borderId="26" xfId="1" applyNumberFormat="1" applyFont="1" applyBorder="1" applyAlignment="1">
      <alignment horizontal="center" vertical="center"/>
    </xf>
    <xf numFmtId="165" fontId="20" fillId="0" borderId="26" xfId="7" applyNumberFormat="1" applyFont="1" applyFill="1" applyBorder="1" applyAlignment="1">
      <alignment horizontal="center" vertical="center"/>
    </xf>
    <xf numFmtId="165" fontId="20" fillId="0" borderId="26" xfId="7" applyNumberFormat="1" applyFont="1" applyBorder="1" applyAlignment="1">
      <alignment horizontal="center" vertical="center"/>
    </xf>
    <xf numFmtId="0" fontId="25" fillId="0" borderId="27" xfId="14" applyFont="1" applyBorder="1" applyAlignment="1">
      <alignment horizontal="left" vertical="center" wrapText="1" indent="2"/>
    </xf>
    <xf numFmtId="169" fontId="25" fillId="0" borderId="25" xfId="1" applyNumberFormat="1" applyFont="1" applyBorder="1" applyAlignment="1">
      <alignment horizontal="center" vertical="center"/>
    </xf>
    <xf numFmtId="165" fontId="25" fillId="0" borderId="25" xfId="7" applyNumberFormat="1" applyFont="1" applyFill="1" applyBorder="1" applyAlignment="1">
      <alignment horizontal="center" vertical="center"/>
    </xf>
    <xf numFmtId="165" fontId="25" fillId="0" borderId="25" xfId="7" applyNumberFormat="1" applyFont="1" applyBorder="1" applyAlignment="1">
      <alignment horizontal="center" vertical="center"/>
    </xf>
    <xf numFmtId="165" fontId="26" fillId="0" borderId="0" xfId="7" applyNumberFormat="1" applyFont="1" applyFill="1" applyBorder="1" applyAlignment="1">
      <alignment horizontal="center" vertical="center"/>
    </xf>
    <xf numFmtId="0" fontId="25" fillId="0" borderId="26" xfId="14" applyFont="1" applyBorder="1" applyAlignment="1">
      <alignment horizontal="left" vertical="center" wrapText="1" indent="2"/>
    </xf>
    <xf numFmtId="169" fontId="25" fillId="0" borderId="26" xfId="1" applyNumberFormat="1" applyFont="1" applyBorder="1" applyAlignment="1">
      <alignment horizontal="center" vertical="center"/>
    </xf>
    <xf numFmtId="165" fontId="25" fillId="0" borderId="26" xfId="7" applyNumberFormat="1" applyFont="1" applyFill="1" applyBorder="1" applyAlignment="1">
      <alignment horizontal="center" vertical="center"/>
    </xf>
    <xf numFmtId="165" fontId="25" fillId="0" borderId="26" xfId="7" applyNumberFormat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 indent="1"/>
    </xf>
    <xf numFmtId="169" fontId="20" fillId="0" borderId="0" xfId="1" applyNumberFormat="1" applyFont="1" applyAlignment="1">
      <alignment horizontal="center" vertical="center"/>
    </xf>
    <xf numFmtId="165" fontId="20" fillId="0" borderId="0" xfId="7" applyNumberFormat="1" applyFont="1" applyAlignment="1">
      <alignment horizontal="center" vertical="center"/>
    </xf>
    <xf numFmtId="165" fontId="20" fillId="0" borderId="0" xfId="7" applyNumberFormat="1" applyFont="1" applyBorder="1" applyAlignment="1">
      <alignment horizontal="center" vertical="center"/>
    </xf>
    <xf numFmtId="170" fontId="3" fillId="0" borderId="0" xfId="7" applyNumberFormat="1" applyFont="1" applyFill="1" applyBorder="1" applyAlignment="1">
      <alignment horizontal="center" vertical="center"/>
    </xf>
    <xf numFmtId="0" fontId="20" fillId="5" borderId="28" xfId="1" applyFont="1" applyFill="1" applyBorder="1" applyAlignment="1">
      <alignment horizontal="left" vertical="center" wrapText="1"/>
    </xf>
    <xf numFmtId="169" fontId="20" fillId="5" borderId="29" xfId="1" applyNumberFormat="1" applyFont="1" applyFill="1" applyBorder="1" applyAlignment="1">
      <alignment horizontal="center" vertical="center"/>
    </xf>
    <xf numFmtId="165" fontId="20" fillId="5" borderId="29" xfId="7" applyNumberFormat="1" applyFont="1" applyFill="1" applyBorder="1" applyAlignment="1">
      <alignment horizontal="center" vertical="center"/>
    </xf>
    <xf numFmtId="0" fontId="20" fillId="0" borderId="24" xfId="1" applyFont="1" applyBorder="1" applyAlignment="1">
      <alignment horizontal="left" vertical="center" indent="1"/>
    </xf>
    <xf numFmtId="0" fontId="20" fillId="0" borderId="26" xfId="1" applyFont="1" applyBorder="1" applyAlignment="1">
      <alignment horizontal="left" vertical="center" indent="1"/>
    </xf>
    <xf numFmtId="0" fontId="25" fillId="0" borderId="25" xfId="14" applyFont="1" applyBorder="1" applyAlignment="1">
      <alignment horizontal="left" vertical="center" wrapText="1" indent="2"/>
    </xf>
    <xf numFmtId="0" fontId="22" fillId="8" borderId="30" xfId="1" applyFont="1" applyFill="1" applyBorder="1" applyAlignment="1">
      <alignment horizontal="left" vertical="center"/>
    </xf>
    <xf numFmtId="169" fontId="22" fillId="8" borderId="31" xfId="1" applyNumberFormat="1" applyFont="1" applyFill="1" applyBorder="1" applyAlignment="1">
      <alignment horizontal="center" vertical="center"/>
    </xf>
    <xf numFmtId="165" fontId="22" fillId="8" borderId="31" xfId="7" applyNumberFormat="1" applyFont="1" applyFill="1" applyBorder="1" applyAlignment="1">
      <alignment horizontal="center" vertical="center"/>
    </xf>
    <xf numFmtId="165" fontId="22" fillId="8" borderId="32" xfId="7" applyNumberFormat="1" applyFont="1" applyFill="1" applyBorder="1" applyAlignment="1">
      <alignment horizontal="center" vertical="center"/>
    </xf>
    <xf numFmtId="10" fontId="3" fillId="0" borderId="0" xfId="7" applyNumberFormat="1" applyFont="1" applyFill="1" applyBorder="1" applyAlignment="1">
      <alignment horizontal="center" vertical="center"/>
    </xf>
    <xf numFmtId="0" fontId="27" fillId="0" borderId="0" xfId="1" applyFont="1" applyAlignment="1">
      <alignment horizontal="left" vertical="center"/>
    </xf>
    <xf numFmtId="169" fontId="27" fillId="0" borderId="0" xfId="1" applyNumberFormat="1" applyFont="1" applyAlignment="1">
      <alignment horizontal="center" vertical="center"/>
    </xf>
    <xf numFmtId="43" fontId="19" fillId="0" borderId="33" xfId="1" applyNumberFormat="1" applyFont="1" applyBorder="1"/>
    <xf numFmtId="165" fontId="19" fillId="0" borderId="33" xfId="13" applyNumberFormat="1" applyFont="1" applyBorder="1"/>
    <xf numFmtId="165" fontId="27" fillId="0" borderId="0" xfId="7" applyNumberFormat="1" applyFont="1" applyFill="1" applyBorder="1" applyAlignment="1">
      <alignment horizontal="center" vertical="center"/>
    </xf>
    <xf numFmtId="165" fontId="3" fillId="0" borderId="0" xfId="7" applyNumberFormat="1" applyFont="1" applyFill="1" applyBorder="1"/>
    <xf numFmtId="0" fontId="10" fillId="0" borderId="0" xfId="1" applyFont="1" applyAlignment="1">
      <alignment vertical="center"/>
    </xf>
    <xf numFmtId="165" fontId="3" fillId="0" borderId="0" xfId="11" applyNumberFormat="1" applyFont="1"/>
    <xf numFmtId="0" fontId="3" fillId="0" borderId="0" xfId="1" applyFont="1" applyAlignment="1">
      <alignment vertical="center"/>
    </xf>
    <xf numFmtId="169" fontId="3" fillId="0" borderId="0" xfId="1" applyNumberFormat="1" applyFont="1" applyAlignment="1">
      <alignment horizontal="center" vertical="center"/>
    </xf>
    <xf numFmtId="169" fontId="10" fillId="0" borderId="0" xfId="1" applyNumberFormat="1" applyFont="1" applyAlignment="1">
      <alignment horizontal="center" vertical="center"/>
    </xf>
    <xf numFmtId="165" fontId="3" fillId="0" borderId="0" xfId="1" applyNumberFormat="1" applyFont="1"/>
    <xf numFmtId="0" fontId="1" fillId="0" borderId="0" xfId="15"/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0" fillId="3" borderId="0" xfId="0" applyFill="1"/>
    <xf numFmtId="0" fontId="31" fillId="0" borderId="0" xfId="2" applyFont="1"/>
    <xf numFmtId="164" fontId="17" fillId="0" borderId="0" xfId="5" applyNumberFormat="1" applyFont="1" applyFill="1" applyBorder="1" applyAlignment="1">
      <alignment horizontal="center" vertical="center"/>
    </xf>
    <xf numFmtId="0" fontId="3" fillId="0" borderId="34" xfId="2" applyFont="1" applyBorder="1"/>
    <xf numFmtId="0" fontId="17" fillId="0" borderId="34" xfId="2" applyFont="1" applyBorder="1"/>
    <xf numFmtId="0" fontId="23" fillId="7" borderId="36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vertical="center"/>
    </xf>
    <xf numFmtId="169" fontId="32" fillId="2" borderId="2" xfId="12" applyNumberFormat="1" applyFont="1" applyFill="1" applyBorder="1" applyAlignment="1">
      <alignment horizontal="center" vertical="center"/>
    </xf>
    <xf numFmtId="0" fontId="23" fillId="7" borderId="48" xfId="2" applyFont="1" applyFill="1" applyBorder="1" applyAlignment="1">
      <alignment horizontal="center" vertical="center" wrapText="1"/>
    </xf>
    <xf numFmtId="43" fontId="3" fillId="0" borderId="0" xfId="2" applyNumberFormat="1" applyFont="1"/>
    <xf numFmtId="0" fontId="23" fillId="7" borderId="50" xfId="2" applyFont="1" applyFill="1" applyBorder="1" applyAlignment="1">
      <alignment horizontal="center" vertical="center"/>
    </xf>
    <xf numFmtId="0" fontId="23" fillId="7" borderId="50" xfId="2" applyFont="1" applyFill="1" applyBorder="1" applyAlignment="1">
      <alignment horizontal="center" vertical="center" wrapText="1"/>
    </xf>
    <xf numFmtId="0" fontId="23" fillId="7" borderId="51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left"/>
    </xf>
    <xf numFmtId="166" fontId="34" fillId="2" borderId="29" xfId="5" applyNumberFormat="1" applyFont="1" applyFill="1" applyBorder="1" applyAlignment="1">
      <alignment horizontal="right" vertical="center"/>
    </xf>
    <xf numFmtId="165" fontId="34" fillId="2" borderId="29" xfId="7" applyNumberFormat="1" applyFont="1" applyFill="1" applyBorder="1" applyAlignment="1">
      <alignment horizontal="right" vertical="center"/>
    </xf>
    <xf numFmtId="43" fontId="3" fillId="0" borderId="0" xfId="10" applyFont="1"/>
    <xf numFmtId="0" fontId="33" fillId="10" borderId="0" xfId="2" applyFont="1" applyFill="1" applyAlignment="1">
      <alignment horizontal="left" indent="1"/>
    </xf>
    <xf numFmtId="166" fontId="34" fillId="0" borderId="0" xfId="5" applyNumberFormat="1" applyFont="1" applyFill="1" applyBorder="1" applyAlignment="1">
      <alignment horizontal="right" vertical="center"/>
    </xf>
    <xf numFmtId="165" fontId="34" fillId="0" borderId="0" xfId="7" applyNumberFormat="1" applyFont="1" applyFill="1" applyBorder="1" applyAlignment="1">
      <alignment horizontal="right" vertical="center"/>
    </xf>
    <xf numFmtId="166" fontId="34" fillId="10" borderId="0" xfId="5" applyNumberFormat="1" applyFont="1" applyFill="1" applyBorder="1" applyAlignment="1">
      <alignment horizontal="right" vertical="center"/>
    </xf>
    <xf numFmtId="165" fontId="34" fillId="10" borderId="0" xfId="7" applyNumberFormat="1" applyFont="1" applyFill="1" applyBorder="1" applyAlignment="1">
      <alignment horizontal="right" vertical="center"/>
    </xf>
    <xf numFmtId="0" fontId="35" fillId="10" borderId="0" xfId="2" applyFont="1" applyFill="1" applyAlignment="1">
      <alignment horizontal="left" wrapText="1" indent="2"/>
    </xf>
    <xf numFmtId="166" fontId="36" fillId="0" borderId="0" xfId="5" applyNumberFormat="1" applyFont="1" applyFill="1" applyBorder="1" applyAlignment="1">
      <alignment horizontal="right" vertical="center"/>
    </xf>
    <xf numFmtId="171" fontId="36" fillId="0" borderId="0" xfId="5" applyNumberFormat="1" applyFont="1" applyFill="1" applyBorder="1" applyAlignment="1">
      <alignment horizontal="right" vertical="center"/>
    </xf>
    <xf numFmtId="165" fontId="36" fillId="0" borderId="0" xfId="7" applyNumberFormat="1" applyFont="1" applyFill="1" applyBorder="1" applyAlignment="1">
      <alignment horizontal="right" vertical="center"/>
    </xf>
    <xf numFmtId="165" fontId="36" fillId="10" borderId="0" xfId="7" applyNumberFormat="1" applyFont="1" applyFill="1" applyBorder="1" applyAlignment="1">
      <alignment horizontal="right" vertical="center"/>
    </xf>
    <xf numFmtId="10" fontId="3" fillId="0" borderId="0" xfId="5" applyNumberFormat="1" applyFont="1"/>
    <xf numFmtId="0" fontId="35" fillId="10" borderId="0" xfId="2" applyFont="1" applyFill="1" applyAlignment="1">
      <alignment horizontal="left" indent="2"/>
    </xf>
    <xf numFmtId="172" fontId="3" fillId="0" borderId="0" xfId="7" applyNumberFormat="1" applyFont="1"/>
    <xf numFmtId="4" fontId="37" fillId="0" borderId="0" xfId="2" applyNumberFormat="1" applyFont="1"/>
    <xf numFmtId="4" fontId="38" fillId="0" borderId="0" xfId="2" applyNumberFormat="1" applyFont="1"/>
    <xf numFmtId="10" fontId="3" fillId="0" borderId="0" xfId="5" applyNumberFormat="1" applyFont="1" applyBorder="1"/>
    <xf numFmtId="171" fontId="34" fillId="0" borderId="0" xfId="5" applyNumberFormat="1" applyFont="1" applyFill="1" applyBorder="1" applyAlignment="1">
      <alignment horizontal="right" vertical="center"/>
    </xf>
    <xf numFmtId="10" fontId="3" fillId="0" borderId="0" xfId="11" applyNumberFormat="1" applyFont="1"/>
    <xf numFmtId="0" fontId="33" fillId="0" borderId="52" xfId="2" applyFont="1" applyBorder="1" applyAlignment="1">
      <alignment horizontal="left" indent="1"/>
    </xf>
    <xf numFmtId="166" fontId="34" fillId="0" borderId="52" xfId="5" applyNumberFormat="1" applyFont="1" applyFill="1" applyBorder="1" applyAlignment="1">
      <alignment horizontal="right" vertical="center"/>
    </xf>
    <xf numFmtId="165" fontId="34" fillId="0" borderId="52" xfId="7" applyNumberFormat="1" applyFont="1" applyBorder="1" applyAlignment="1">
      <alignment horizontal="right" vertical="center"/>
    </xf>
    <xf numFmtId="166" fontId="34" fillId="0" borderId="53" xfId="5" applyNumberFormat="1" applyFont="1" applyBorder="1" applyAlignment="1">
      <alignment horizontal="right" vertical="center"/>
    </xf>
    <xf numFmtId="165" fontId="34" fillId="0" borderId="0" xfId="7" applyNumberFormat="1" applyFont="1" applyBorder="1" applyAlignment="1">
      <alignment horizontal="right" vertical="center"/>
    </xf>
    <xf numFmtId="165" fontId="34" fillId="0" borderId="53" xfId="7" applyNumberFormat="1" applyFont="1" applyBorder="1" applyAlignment="1">
      <alignment horizontal="right" vertical="center"/>
    </xf>
    <xf numFmtId="0" fontId="33" fillId="0" borderId="0" xfId="2" applyFont="1" applyAlignment="1">
      <alignment horizontal="left" indent="1"/>
    </xf>
    <xf numFmtId="166" fontId="34" fillId="0" borderId="0" xfId="5" applyNumberFormat="1" applyFont="1" applyBorder="1" applyAlignment="1">
      <alignment horizontal="right" vertical="center"/>
    </xf>
    <xf numFmtId="0" fontId="23" fillId="8" borderId="35" xfId="2" applyFont="1" applyFill="1" applyBorder="1" applyAlignment="1">
      <alignment horizontal="left" vertical="center"/>
    </xf>
    <xf numFmtId="166" fontId="23" fillId="8" borderId="36" xfId="5" applyNumberFormat="1" applyFont="1" applyFill="1" applyBorder="1" applyAlignment="1">
      <alignment horizontal="right" vertical="center"/>
    </xf>
    <xf numFmtId="165" fontId="23" fillId="8" borderId="35" xfId="7" applyNumberFormat="1" applyFont="1" applyFill="1" applyBorder="1" applyAlignment="1">
      <alignment horizontal="right" vertical="center"/>
    </xf>
    <xf numFmtId="165" fontId="23" fillId="8" borderId="36" xfId="7" applyNumberFormat="1" applyFont="1" applyFill="1" applyBorder="1" applyAlignment="1">
      <alignment horizontal="right" vertical="center"/>
    </xf>
    <xf numFmtId="165" fontId="23" fillId="8" borderId="54" xfId="7" applyNumberFormat="1" applyFont="1" applyFill="1" applyBorder="1" applyAlignment="1">
      <alignment horizontal="right" vertical="center"/>
    </xf>
    <xf numFmtId="10" fontId="3" fillId="0" borderId="0" xfId="7" applyNumberFormat="1" applyFont="1"/>
    <xf numFmtId="0" fontId="35" fillId="0" borderId="0" xfId="2" applyFont="1" applyAlignment="1">
      <alignment horizontal="left" indent="1"/>
    </xf>
    <xf numFmtId="170" fontId="3" fillId="0" borderId="0" xfId="11" applyNumberFormat="1" applyFont="1"/>
    <xf numFmtId="0" fontId="23" fillId="8" borderId="55" xfId="2" applyFont="1" applyFill="1" applyBorder="1" applyAlignment="1">
      <alignment horizontal="left" vertical="center"/>
    </xf>
    <xf numFmtId="166" fontId="23" fillId="8" borderId="56" xfId="5" applyNumberFormat="1" applyFont="1" applyFill="1" applyBorder="1" applyAlignment="1">
      <alignment horizontal="right" vertical="center"/>
    </xf>
    <xf numFmtId="165" fontId="23" fillId="8" borderId="55" xfId="7" applyNumberFormat="1" applyFont="1" applyFill="1" applyBorder="1" applyAlignment="1">
      <alignment horizontal="right" vertical="center"/>
    </xf>
    <xf numFmtId="165" fontId="23" fillId="8" borderId="56" xfId="7" applyNumberFormat="1" applyFont="1" applyFill="1" applyBorder="1" applyAlignment="1">
      <alignment horizontal="right" vertical="center"/>
    </xf>
    <xf numFmtId="165" fontId="23" fillId="8" borderId="34" xfId="7" applyNumberFormat="1" applyFont="1" applyFill="1" applyBorder="1" applyAlignment="1">
      <alignment horizontal="right" vertical="center"/>
    </xf>
    <xf numFmtId="0" fontId="27" fillId="0" borderId="0" xfId="2" applyFont="1" applyAlignment="1">
      <alignment horizontal="left" vertical="center"/>
    </xf>
    <xf numFmtId="165" fontId="9" fillId="0" borderId="10" xfId="7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10" fontId="3" fillId="0" borderId="0" xfId="9" applyNumberFormat="1" applyFont="1"/>
    <xf numFmtId="170" fontId="3" fillId="0" borderId="0" xfId="9" applyNumberFormat="1" applyFont="1"/>
    <xf numFmtId="0" fontId="39" fillId="0" borderId="0" xfId="0" applyFont="1"/>
    <xf numFmtId="173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5" fillId="0" borderId="0" xfId="1" applyFont="1"/>
    <xf numFmtId="0" fontId="16" fillId="0" borderId="0" xfId="17"/>
    <xf numFmtId="0" fontId="25" fillId="0" borderId="0" xfId="1" applyFont="1" applyAlignment="1">
      <alignment horizontal="center"/>
    </xf>
    <xf numFmtId="0" fontId="16" fillId="3" borderId="0" xfId="17" applyFill="1"/>
    <xf numFmtId="0" fontId="10" fillId="11" borderId="59" xfId="17" applyFont="1" applyFill="1" applyBorder="1" applyAlignment="1">
      <alignment horizontal="left"/>
    </xf>
    <xf numFmtId="166" fontId="10" fillId="11" borderId="59" xfId="17" applyNumberFormat="1" applyFont="1" applyFill="1" applyBorder="1"/>
    <xf numFmtId="165" fontId="16" fillId="3" borderId="0" xfId="11" applyNumberFormat="1" applyFont="1" applyFill="1"/>
    <xf numFmtId="165" fontId="0" fillId="0" borderId="0" xfId="9" applyNumberFormat="1" applyFont="1"/>
    <xf numFmtId="0" fontId="10" fillId="0" borderId="0" xfId="17" applyFont="1" applyAlignment="1">
      <alignment horizontal="left" indent="1"/>
    </xf>
    <xf numFmtId="166" fontId="10" fillId="0" borderId="0" xfId="17" applyNumberFormat="1" applyFont="1"/>
    <xf numFmtId="165" fontId="0" fillId="3" borderId="0" xfId="9" applyNumberFormat="1" applyFont="1" applyFill="1" applyBorder="1"/>
    <xf numFmtId="0" fontId="44" fillId="0" borderId="0" xfId="17" applyFont="1" applyAlignment="1">
      <alignment horizontal="left" indent="2"/>
    </xf>
    <xf numFmtId="166" fontId="44" fillId="0" borderId="0" xfId="17" applyNumberFormat="1" applyFont="1"/>
    <xf numFmtId="0" fontId="45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47" fillId="0" borderId="0" xfId="2" applyFont="1"/>
    <xf numFmtId="0" fontId="1" fillId="0" borderId="34" xfId="2" applyBorder="1"/>
    <xf numFmtId="0" fontId="48" fillId="0" borderId="0" xfId="2" applyFont="1"/>
    <xf numFmtId="0" fontId="1" fillId="0" borderId="0" xfId="2" applyAlignment="1">
      <alignment vertical="center"/>
    </xf>
    <xf numFmtId="0" fontId="2" fillId="2" borderId="1" xfId="1" applyFont="1" applyFill="1" applyBorder="1" applyAlignment="1">
      <alignment vertical="center"/>
    </xf>
    <xf numFmtId="169" fontId="8" fillId="2" borderId="2" xfId="12" applyNumberFormat="1" applyFont="1" applyFill="1" applyBorder="1" applyAlignment="1">
      <alignment horizontal="center" vertical="center"/>
    </xf>
    <xf numFmtId="0" fontId="22" fillId="7" borderId="57" xfId="1" applyFont="1" applyFill="1" applyBorder="1" applyAlignment="1">
      <alignment horizontal="center" vertical="center" wrapText="1"/>
    </xf>
    <xf numFmtId="0" fontId="22" fillId="7" borderId="17" xfId="1" applyFont="1" applyFill="1" applyBorder="1" applyAlignment="1">
      <alignment horizontal="center" vertical="center" wrapText="1"/>
    </xf>
    <xf numFmtId="0" fontId="22" fillId="7" borderId="0" xfId="1" applyFont="1" applyFill="1" applyAlignment="1">
      <alignment horizontal="center" vertical="center" wrapText="1"/>
    </xf>
    <xf numFmtId="165" fontId="1" fillId="0" borderId="0" xfId="11" applyNumberFormat="1"/>
    <xf numFmtId="0" fontId="20" fillId="2" borderId="23" xfId="1" applyFont="1" applyFill="1" applyBorder="1" applyAlignment="1">
      <alignment horizontal="left" vertical="center" wrapText="1"/>
    </xf>
    <xf numFmtId="169" fontId="20" fillId="2" borderId="62" xfId="1" applyNumberFormat="1" applyFont="1" applyFill="1" applyBorder="1" applyAlignment="1">
      <alignment horizontal="center" vertical="center"/>
    </xf>
    <xf numFmtId="169" fontId="20" fillId="2" borderId="63" xfId="1" applyNumberFormat="1" applyFont="1" applyFill="1" applyBorder="1" applyAlignment="1">
      <alignment horizontal="center" vertical="center"/>
    </xf>
    <xf numFmtId="165" fontId="20" fillId="2" borderId="23" xfId="7" applyNumberFormat="1" applyFont="1" applyFill="1" applyBorder="1" applyAlignment="1">
      <alignment horizontal="center" vertical="center"/>
    </xf>
    <xf numFmtId="165" fontId="1" fillId="0" borderId="0" xfId="7" applyNumberFormat="1"/>
    <xf numFmtId="169" fontId="20" fillId="0" borderId="64" xfId="1" applyNumberFormat="1" applyFont="1" applyBorder="1" applyAlignment="1">
      <alignment horizontal="center" vertical="center"/>
    </xf>
    <xf numFmtId="165" fontId="20" fillId="0" borderId="53" xfId="7" applyNumberFormat="1" applyFont="1" applyBorder="1" applyAlignment="1">
      <alignment horizontal="center" vertical="center"/>
    </xf>
    <xf numFmtId="0" fontId="25" fillId="0" borderId="65" xfId="1" applyFont="1" applyBorder="1" applyAlignment="1">
      <alignment horizontal="left" vertical="center" wrapText="1" indent="2"/>
    </xf>
    <xf numFmtId="169" fontId="25" fillId="0" borderId="65" xfId="1" applyNumberFormat="1" applyFont="1" applyBorder="1" applyAlignment="1">
      <alignment horizontal="center" vertical="center"/>
    </xf>
    <xf numFmtId="169" fontId="25" fillId="0" borderId="66" xfId="1" applyNumberFormat="1" applyFont="1" applyBorder="1" applyAlignment="1">
      <alignment horizontal="center" vertical="center"/>
    </xf>
    <xf numFmtId="165" fontId="25" fillId="0" borderId="65" xfId="7" applyNumberFormat="1" applyFont="1" applyBorder="1" applyAlignment="1">
      <alignment horizontal="center" vertical="center"/>
    </xf>
    <xf numFmtId="165" fontId="0" fillId="0" borderId="0" xfId="7" applyNumberFormat="1" applyFont="1"/>
    <xf numFmtId="169" fontId="20" fillId="0" borderId="67" xfId="1" applyNumberFormat="1" applyFont="1" applyBorder="1" applyAlignment="1">
      <alignment horizontal="center" vertical="center"/>
    </xf>
    <xf numFmtId="165" fontId="20" fillId="0" borderId="68" xfId="7" applyNumberFormat="1" applyFont="1" applyBorder="1" applyAlignment="1">
      <alignment horizontal="center" vertical="center"/>
    </xf>
    <xf numFmtId="0" fontId="25" fillId="0" borderId="66" xfId="1" applyFont="1" applyBorder="1" applyAlignment="1">
      <alignment horizontal="left" vertical="center" wrapText="1" indent="2"/>
    </xf>
    <xf numFmtId="165" fontId="25" fillId="0" borderId="66" xfId="7" applyNumberFormat="1" applyFont="1" applyBorder="1" applyAlignment="1">
      <alignment horizontal="center" vertical="center"/>
    </xf>
    <xf numFmtId="165" fontId="25" fillId="0" borderId="66" xfId="7" applyNumberFormat="1" applyFont="1" applyFill="1" applyBorder="1" applyAlignment="1">
      <alignment horizontal="center" vertical="center"/>
    </xf>
    <xf numFmtId="0" fontId="20" fillId="0" borderId="66" xfId="1" applyFont="1" applyBorder="1" applyAlignment="1">
      <alignment horizontal="left" vertical="center" wrapText="1" indent="1"/>
    </xf>
    <xf numFmtId="169" fontId="20" fillId="0" borderId="66" xfId="1" applyNumberFormat="1" applyFont="1" applyBorder="1" applyAlignment="1">
      <alignment horizontal="center" vertical="center"/>
    </xf>
    <xf numFmtId="165" fontId="20" fillId="0" borderId="66" xfId="7" applyNumberFormat="1" applyFont="1" applyFill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0" fontId="25" fillId="0" borderId="69" xfId="1" applyFont="1" applyBorder="1" applyAlignment="1">
      <alignment horizontal="left" vertical="center" wrapText="1" indent="2"/>
    </xf>
    <xf numFmtId="0" fontId="25" fillId="0" borderId="70" xfId="1" applyFont="1" applyBorder="1" applyAlignment="1">
      <alignment horizontal="left" vertical="center" wrapText="1" indent="2"/>
    </xf>
    <xf numFmtId="165" fontId="20" fillId="0" borderId="66" xfId="7" applyNumberFormat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 indent="2"/>
    </xf>
    <xf numFmtId="169" fontId="25" fillId="0" borderId="0" xfId="1" applyNumberFormat="1" applyFont="1" applyAlignment="1">
      <alignment horizontal="center" vertical="center"/>
    </xf>
    <xf numFmtId="0" fontId="20" fillId="0" borderId="68" xfId="1" applyFont="1" applyBorder="1" applyAlignment="1">
      <alignment horizontal="left" vertical="center" wrapText="1" indent="1"/>
    </xf>
    <xf numFmtId="169" fontId="25" fillId="0" borderId="67" xfId="1" applyNumberFormat="1" applyFont="1" applyBorder="1" applyAlignment="1">
      <alignment horizontal="center" vertical="center"/>
    </xf>
    <xf numFmtId="165" fontId="25" fillId="0" borderId="67" xfId="7" applyNumberFormat="1" applyFont="1" applyBorder="1" applyAlignment="1">
      <alignment horizontal="center" vertical="center"/>
    </xf>
    <xf numFmtId="165" fontId="25" fillId="0" borderId="69" xfId="7" applyNumberFormat="1" applyFont="1" applyBorder="1" applyAlignment="1">
      <alignment horizontal="center" vertical="center"/>
    </xf>
    <xf numFmtId="165" fontId="25" fillId="0" borderId="71" xfId="7" applyNumberFormat="1" applyFont="1" applyBorder="1" applyAlignment="1">
      <alignment horizontal="center" vertical="center"/>
    </xf>
    <xf numFmtId="165" fontId="25" fillId="0" borderId="0" xfId="7" applyNumberFormat="1" applyFont="1" applyBorder="1" applyAlignment="1">
      <alignment horizontal="center" vertical="center"/>
    </xf>
    <xf numFmtId="169" fontId="20" fillId="0" borderId="70" xfId="1" applyNumberFormat="1" applyFont="1" applyBorder="1" applyAlignment="1">
      <alignment horizontal="center" vertical="center"/>
    </xf>
    <xf numFmtId="169" fontId="25" fillId="0" borderId="72" xfId="1" applyNumberFormat="1" applyFont="1" applyBorder="1" applyAlignment="1">
      <alignment horizontal="center" vertical="center"/>
    </xf>
    <xf numFmtId="169" fontId="25" fillId="0" borderId="73" xfId="1" applyNumberFormat="1" applyFont="1" applyBorder="1" applyAlignment="1">
      <alignment horizontal="center" vertical="center"/>
    </xf>
    <xf numFmtId="0" fontId="22" fillId="8" borderId="74" xfId="1" applyFont="1" applyFill="1" applyBorder="1" applyAlignment="1">
      <alignment horizontal="left" vertical="center"/>
    </xf>
    <xf numFmtId="169" fontId="22" fillId="8" borderId="75" xfId="1" applyNumberFormat="1" applyFont="1" applyFill="1" applyBorder="1" applyAlignment="1">
      <alignment horizontal="center" vertical="center"/>
    </xf>
    <xf numFmtId="165" fontId="25" fillId="0" borderId="0" xfId="7" applyNumberFormat="1" applyFont="1" applyFill="1" applyBorder="1" applyAlignment="1">
      <alignment horizontal="center" vertical="center"/>
    </xf>
    <xf numFmtId="174" fontId="1" fillId="0" borderId="0" xfId="2" applyNumberFormat="1"/>
    <xf numFmtId="0" fontId="3" fillId="3" borderId="0" xfId="1" applyFont="1" applyFill="1"/>
    <xf numFmtId="165" fontId="1" fillId="0" borderId="0" xfId="9" applyNumberFormat="1" applyFont="1"/>
    <xf numFmtId="10" fontId="0" fillId="0" borderId="0" xfId="7" applyNumberFormat="1" applyFont="1"/>
    <xf numFmtId="0" fontId="12" fillId="4" borderId="58" xfId="17" applyFont="1" applyFill="1" applyBorder="1" applyAlignment="1">
      <alignment horizontal="center" vertical="center"/>
    </xf>
    <xf numFmtId="0" fontId="12" fillId="4" borderId="54" xfId="17" applyFont="1" applyFill="1" applyBorder="1" applyAlignment="1">
      <alignment horizontal="center" vertical="center"/>
    </xf>
    <xf numFmtId="0" fontId="12" fillId="12" borderId="60" xfId="17" applyFont="1" applyFill="1" applyBorder="1" applyAlignment="1">
      <alignment horizontal="left"/>
    </xf>
    <xf numFmtId="166" fontId="43" fillId="12" borderId="60" xfId="17" applyNumberFormat="1" applyFont="1" applyFill="1" applyBorder="1"/>
    <xf numFmtId="0" fontId="21" fillId="0" borderId="0" xfId="1" applyFont="1"/>
    <xf numFmtId="0" fontId="35" fillId="0" borderId="0" xfId="1" applyFont="1"/>
    <xf numFmtId="0" fontId="9" fillId="2" borderId="1" xfId="1" applyFont="1" applyFill="1" applyBorder="1" applyAlignment="1">
      <alignment vertical="center"/>
    </xf>
    <xf numFmtId="169" fontId="9" fillId="2" borderId="2" xfId="1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34" xfId="1" applyFont="1" applyBorder="1" applyAlignment="1">
      <alignment horizontal="center"/>
    </xf>
    <xf numFmtId="0" fontId="3" fillId="3" borderId="34" xfId="1" applyFont="1" applyFill="1" applyBorder="1" applyAlignment="1">
      <alignment horizontal="center"/>
    </xf>
    <xf numFmtId="0" fontId="9" fillId="0" borderId="0" xfId="1" applyFont="1"/>
    <xf numFmtId="0" fontId="22" fillId="8" borderId="3" xfId="1" applyFont="1" applyFill="1" applyBorder="1" applyAlignment="1">
      <alignment horizontal="center" vertical="center"/>
    </xf>
    <xf numFmtId="0" fontId="22" fillId="7" borderId="19" xfId="1" applyFont="1" applyFill="1" applyBorder="1" applyAlignment="1">
      <alignment horizontal="center" vertical="center" wrapText="1"/>
    </xf>
    <xf numFmtId="0" fontId="22" fillId="7" borderId="19" xfId="1" applyFont="1" applyFill="1" applyBorder="1" applyAlignment="1">
      <alignment horizontal="center" vertical="center"/>
    </xf>
    <xf numFmtId="0" fontId="20" fillId="13" borderId="29" xfId="1" applyFont="1" applyFill="1" applyBorder="1"/>
    <xf numFmtId="169" fontId="20" fillId="13" borderId="29" xfId="1" applyNumberFormat="1" applyFont="1" applyFill="1" applyBorder="1" applyAlignment="1">
      <alignment horizontal="center" vertical="center"/>
    </xf>
    <xf numFmtId="165" fontId="20" fillId="13" borderId="29" xfId="7" applyNumberFormat="1" applyFont="1" applyFill="1" applyBorder="1" applyAlignment="1">
      <alignment horizontal="center" vertical="center"/>
    </xf>
    <xf numFmtId="0" fontId="25" fillId="0" borderId="53" xfId="1" applyFont="1" applyBorder="1" applyAlignment="1">
      <alignment horizontal="left" indent="1"/>
    </xf>
    <xf numFmtId="169" fontId="25" fillId="0" borderId="24" xfId="1" applyNumberFormat="1" applyFont="1" applyBorder="1" applyAlignment="1">
      <alignment horizontal="center" vertical="center"/>
    </xf>
    <xf numFmtId="165" fontId="25" fillId="0" borderId="24" xfId="7" applyNumberFormat="1" applyFont="1" applyBorder="1" applyAlignment="1">
      <alignment horizontal="center" vertical="center"/>
    </xf>
    <xf numFmtId="0" fontId="25" fillId="0" borderId="52" xfId="1" applyFont="1" applyBorder="1" applyAlignment="1">
      <alignment horizontal="left" indent="1"/>
    </xf>
    <xf numFmtId="165" fontId="25" fillId="0" borderId="0" xfId="7" applyNumberFormat="1" applyFont="1" applyAlignment="1">
      <alignment horizontal="center" vertical="center"/>
    </xf>
    <xf numFmtId="0" fontId="25" fillId="0" borderId="0" xfId="1" applyFont="1" applyAlignment="1">
      <alignment horizontal="left" indent="1"/>
    </xf>
    <xf numFmtId="0" fontId="25" fillId="0" borderId="26" xfId="1" applyFont="1" applyBorder="1" applyAlignment="1">
      <alignment horizontal="left" indent="1"/>
    </xf>
    <xf numFmtId="175" fontId="3" fillId="0" borderId="0" xfId="1" applyNumberFormat="1" applyFont="1"/>
    <xf numFmtId="0" fontId="25" fillId="0" borderId="26" xfId="1" applyFont="1" applyBorder="1" applyAlignment="1">
      <alignment horizontal="left" wrapText="1" indent="1"/>
    </xf>
    <xf numFmtId="0" fontId="25" fillId="0" borderId="0" xfId="1" applyFont="1" applyAlignment="1">
      <alignment horizontal="left" wrapText="1" indent="1"/>
    </xf>
    <xf numFmtId="43" fontId="3" fillId="0" borderId="0" xfId="1" applyNumberFormat="1" applyFont="1"/>
    <xf numFmtId="0" fontId="25" fillId="0" borderId="52" xfId="1" applyFont="1" applyBorder="1" applyAlignment="1">
      <alignment horizontal="left" wrapText="1" indent="1"/>
    </xf>
    <xf numFmtId="0" fontId="25" fillId="0" borderId="25" xfId="1" applyFont="1" applyBorder="1" applyAlignment="1">
      <alignment horizontal="left" wrapText="1" indent="1"/>
    </xf>
    <xf numFmtId="0" fontId="25" fillId="0" borderId="24" xfId="1" applyFont="1" applyBorder="1" applyAlignment="1">
      <alignment horizontal="left" wrapText="1" indent="1"/>
    </xf>
    <xf numFmtId="0" fontId="25" fillId="0" borderId="25" xfId="1" applyFont="1" applyBorder="1" applyAlignment="1">
      <alignment horizontal="left" indent="1"/>
    </xf>
    <xf numFmtId="165" fontId="3" fillId="0" borderId="0" xfId="18" applyNumberFormat="1" applyFont="1"/>
    <xf numFmtId="0" fontId="22" fillId="8" borderId="74" xfId="1" applyFont="1" applyFill="1" applyBorder="1" applyAlignment="1">
      <alignment horizontal="left"/>
    </xf>
    <xf numFmtId="165" fontId="22" fillId="8" borderId="75" xfId="7" applyNumberFormat="1" applyFont="1" applyFill="1" applyBorder="1" applyAlignment="1">
      <alignment horizontal="center" vertical="center"/>
    </xf>
    <xf numFmtId="165" fontId="22" fillId="8" borderId="86" xfId="7" applyNumberFormat="1" applyFont="1" applyFill="1" applyBorder="1" applyAlignment="1">
      <alignment horizontal="center" vertical="center"/>
    </xf>
    <xf numFmtId="0" fontId="27" fillId="0" borderId="0" xfId="1" applyFont="1" applyAlignment="1">
      <alignment horizontal="left"/>
    </xf>
    <xf numFmtId="165" fontId="25" fillId="0" borderId="0" xfId="7" applyNumberFormat="1" applyFont="1"/>
    <xf numFmtId="0" fontId="21" fillId="3" borderId="0" xfId="1" applyFont="1" applyFill="1" applyAlignment="1">
      <alignment vertical="center"/>
    </xf>
    <xf numFmtId="0" fontId="52" fillId="0" borderId="0" xfId="17" applyFont="1"/>
    <xf numFmtId="0" fontId="50" fillId="0" borderId="0" xfId="0" applyFont="1" applyAlignment="1">
      <alignment vertical="center"/>
    </xf>
    <xf numFmtId="0" fontId="2" fillId="0" borderId="0" xfId="1" applyFont="1" applyAlignment="1">
      <alignment vertical="center" wrapText="1" readingOrder="1"/>
    </xf>
    <xf numFmtId="0" fontId="4" fillId="0" borderId="0" xfId="1" applyFont="1" applyAlignment="1">
      <alignment vertical="top" wrapText="1" readingOrder="1"/>
    </xf>
    <xf numFmtId="0" fontId="41" fillId="0" borderId="0" xfId="1" applyFont="1" applyAlignment="1">
      <alignment horizontal="center"/>
    </xf>
    <xf numFmtId="0" fontId="22" fillId="7" borderId="8" xfId="1" applyFont="1" applyFill="1" applyBorder="1" applyAlignment="1">
      <alignment horizontal="center" vertical="center" wrapText="1"/>
    </xf>
    <xf numFmtId="0" fontId="1" fillId="0" borderId="87" xfId="2" applyBorder="1"/>
    <xf numFmtId="0" fontId="1" fillId="0" borderId="48" xfId="2" applyBorder="1"/>
    <xf numFmtId="0" fontId="22" fillId="8" borderId="14" xfId="2" applyFont="1" applyFill="1" applyBorder="1" applyAlignment="1">
      <alignment horizontal="center" vertical="center"/>
    </xf>
    <xf numFmtId="0" fontId="22" fillId="7" borderId="18" xfId="1" applyFont="1" applyFill="1" applyBorder="1" applyAlignment="1">
      <alignment horizontal="center" vertical="center" wrapText="1"/>
    </xf>
    <xf numFmtId="0" fontId="22" fillId="7" borderId="58" xfId="1" applyFont="1" applyFill="1" applyBorder="1" applyAlignment="1">
      <alignment horizontal="center" vertical="center" wrapText="1"/>
    </xf>
    <xf numFmtId="0" fontId="1" fillId="0" borderId="57" xfId="2" applyBorder="1"/>
    <xf numFmtId="0" fontId="25" fillId="0" borderId="0" xfId="1" applyFont="1" applyAlignment="1">
      <alignment horizontal="left" vertical="center" wrapText="1" indent="1"/>
    </xf>
    <xf numFmtId="165" fontId="25" fillId="0" borderId="0" xfId="11" applyNumberFormat="1" applyFont="1" applyBorder="1" applyAlignment="1">
      <alignment horizontal="center" vertical="center"/>
    </xf>
    <xf numFmtId="0" fontId="53" fillId="0" borderId="0" xfId="17" applyFont="1"/>
    <xf numFmtId="0" fontId="53" fillId="0" borderId="0" xfId="2" applyFont="1"/>
    <xf numFmtId="0" fontId="2" fillId="2" borderId="90" xfId="2" applyFont="1" applyFill="1" applyBorder="1"/>
    <xf numFmtId="43" fontId="19" fillId="2" borderId="90" xfId="10" applyFont="1" applyFill="1" applyBorder="1"/>
    <xf numFmtId="43" fontId="1" fillId="0" borderId="0" xfId="10"/>
    <xf numFmtId="165" fontId="25" fillId="0" borderId="67" xfId="11" applyNumberFormat="1" applyFont="1" applyBorder="1" applyAlignment="1">
      <alignment horizontal="center" vertical="center"/>
    </xf>
    <xf numFmtId="165" fontId="22" fillId="8" borderId="75" xfId="11" applyNumberFormat="1" applyFont="1" applyFill="1" applyBorder="1" applyAlignment="1">
      <alignment horizontal="center" vertical="center"/>
    </xf>
    <xf numFmtId="0" fontId="16" fillId="0" borderId="0" xfId="17" applyAlignment="1">
      <alignment horizontal="center"/>
    </xf>
    <xf numFmtId="0" fontId="16" fillId="0" borderId="21" xfId="17" applyBorder="1" applyAlignment="1">
      <alignment horizontal="center"/>
    </xf>
    <xf numFmtId="0" fontId="0" fillId="0" borderId="3" xfId="0" applyBorder="1"/>
    <xf numFmtId="0" fontId="0" fillId="0" borderId="58" xfId="0" applyBorder="1"/>
    <xf numFmtId="165" fontId="0" fillId="0" borderId="0" xfId="11" applyNumberFormat="1" applyFont="1"/>
    <xf numFmtId="0" fontId="0" fillId="0" borderId="57" xfId="0" applyBorder="1"/>
    <xf numFmtId="43" fontId="16" fillId="0" borderId="0" xfId="10" applyFont="1"/>
    <xf numFmtId="165" fontId="16" fillId="0" borderId="0" xfId="11" applyNumberFormat="1" applyFont="1"/>
    <xf numFmtId="0" fontId="29" fillId="0" borderId="0" xfId="0" applyFont="1" applyAlignment="1">
      <alignment vertical="center" wrapText="1"/>
    </xf>
    <xf numFmtId="0" fontId="54" fillId="0" borderId="0" xfId="21" applyFont="1"/>
    <xf numFmtId="0" fontId="20" fillId="5" borderId="88" xfId="1" applyFont="1" applyFill="1" applyBorder="1" applyAlignment="1">
      <alignment horizontal="left" vertical="center" wrapText="1"/>
    </xf>
    <xf numFmtId="169" fontId="20" fillId="5" borderId="88" xfId="1" applyNumberFormat="1" applyFont="1" applyFill="1" applyBorder="1" applyAlignment="1">
      <alignment horizontal="center" vertical="center"/>
    </xf>
    <xf numFmtId="165" fontId="20" fillId="5" borderId="89" xfId="11" applyNumberFormat="1" applyFont="1" applyFill="1" applyBorder="1" applyAlignment="1">
      <alignment horizontal="center" vertical="center"/>
    </xf>
    <xf numFmtId="165" fontId="20" fillId="5" borderId="88" xfId="11" applyNumberFormat="1" applyFont="1" applyFill="1" applyBorder="1" applyAlignment="1">
      <alignment horizontal="center" vertical="center"/>
    </xf>
    <xf numFmtId="169" fontId="20" fillId="5" borderId="89" xfId="1" applyNumberFormat="1" applyFont="1" applyFill="1" applyBorder="1" applyAlignment="1">
      <alignment horizontal="center" vertical="center"/>
    </xf>
    <xf numFmtId="0" fontId="3" fillId="0" borderId="0" xfId="22" applyFont="1"/>
    <xf numFmtId="0" fontId="21" fillId="0" borderId="0" xfId="22" applyFont="1" applyAlignment="1">
      <alignment horizontal="center" vertical="top" wrapText="1" readingOrder="1"/>
    </xf>
    <xf numFmtId="0" fontId="27" fillId="8" borderId="92" xfId="22" applyFont="1" applyFill="1" applyBorder="1" applyAlignment="1">
      <alignment horizontal="center" vertical="center"/>
    </xf>
    <xf numFmtId="169" fontId="10" fillId="14" borderId="0" xfId="22" applyNumberFormat="1" applyFont="1" applyFill="1"/>
    <xf numFmtId="166" fontId="10" fillId="14" borderId="0" xfId="22" applyNumberFormat="1" applyFont="1" applyFill="1" applyAlignment="1">
      <alignment horizontal="right"/>
    </xf>
    <xf numFmtId="0" fontId="10" fillId="0" borderId="59" xfId="17" applyFont="1" applyBorder="1" applyAlignment="1">
      <alignment horizontal="left"/>
    </xf>
    <xf numFmtId="166" fontId="10" fillId="0" borderId="59" xfId="17" applyNumberFormat="1" applyFont="1" applyBorder="1"/>
    <xf numFmtId="0" fontId="44" fillId="0" borderId="0" xfId="17" applyFont="1" applyAlignment="1">
      <alignment horizontal="left" indent="3"/>
    </xf>
    <xf numFmtId="0" fontId="10" fillId="14" borderId="60" xfId="17" applyFont="1" applyFill="1" applyBorder="1" applyAlignment="1">
      <alignment horizontal="left"/>
    </xf>
    <xf numFmtId="166" fontId="10" fillId="14" borderId="60" xfId="17" applyNumberFormat="1" applyFont="1" applyFill="1" applyBorder="1"/>
    <xf numFmtId="0" fontId="10" fillId="0" borderId="0" xfId="23" applyFont="1" applyAlignment="1">
      <alignment vertical="center"/>
    </xf>
    <xf numFmtId="0" fontId="3" fillId="0" borderId="0" xfId="15" applyFont="1"/>
    <xf numFmtId="0" fontId="27" fillId="8" borderId="94" xfId="15" applyFont="1" applyFill="1" applyBorder="1" applyAlignment="1">
      <alignment horizontal="center" vertical="center"/>
    </xf>
    <xf numFmtId="0" fontId="27" fillId="8" borderId="95" xfId="15" applyFont="1" applyFill="1" applyBorder="1" applyAlignment="1">
      <alignment horizontal="center" vertical="center" wrapText="1"/>
    </xf>
    <xf numFmtId="0" fontId="27" fillId="8" borderId="96" xfId="15" applyFont="1" applyFill="1" applyBorder="1" applyAlignment="1">
      <alignment horizontal="center" vertical="center"/>
    </xf>
    <xf numFmtId="0" fontId="27" fillId="8" borderId="97" xfId="15" applyFont="1" applyFill="1" applyBorder="1" applyAlignment="1">
      <alignment horizontal="center" vertical="center" wrapText="1"/>
    </xf>
    <xf numFmtId="169" fontId="10" fillId="14" borderId="88" xfId="22" applyNumberFormat="1" applyFont="1" applyFill="1" applyBorder="1"/>
    <xf numFmtId="166" fontId="10" fillId="14" borderId="88" xfId="22" applyNumberFormat="1" applyFont="1" applyFill="1" applyBorder="1" applyAlignment="1">
      <alignment horizontal="right"/>
    </xf>
    <xf numFmtId="166" fontId="10" fillId="14" borderId="88" xfId="24" applyNumberFormat="1" applyFont="1" applyFill="1" applyBorder="1" applyAlignment="1">
      <alignment horizontal="right"/>
    </xf>
    <xf numFmtId="165" fontId="10" fillId="14" borderId="88" xfId="9" applyNumberFormat="1" applyFont="1" applyFill="1" applyBorder="1" applyAlignment="1">
      <alignment horizontal="right"/>
    </xf>
    <xf numFmtId="165" fontId="44" fillId="0" borderId="0" xfId="9" applyNumberFormat="1" applyFont="1" applyAlignment="1">
      <alignment horizontal="right"/>
    </xf>
    <xf numFmtId="0" fontId="10" fillId="0" borderId="98" xfId="22" applyFont="1" applyBorder="1" applyAlignment="1">
      <alignment horizontal="left"/>
    </xf>
    <xf numFmtId="166" fontId="10" fillId="0" borderId="98" xfId="24" applyNumberFormat="1" applyFont="1" applyBorder="1" applyAlignment="1">
      <alignment horizontal="right"/>
    </xf>
    <xf numFmtId="165" fontId="10" fillId="0" borderId="98" xfId="9" applyNumberFormat="1" applyFont="1" applyBorder="1" applyAlignment="1">
      <alignment horizontal="right"/>
    </xf>
    <xf numFmtId="0" fontId="3" fillId="0" borderId="0" xfId="24" applyFont="1"/>
    <xf numFmtId="0" fontId="27" fillId="8" borderId="92" xfId="24" applyFont="1" applyFill="1" applyBorder="1" applyAlignment="1">
      <alignment horizontal="center" vertical="center"/>
    </xf>
    <xf numFmtId="0" fontId="27" fillId="8" borderId="7" xfId="24" applyFont="1" applyFill="1" applyBorder="1" applyAlignment="1">
      <alignment horizontal="center" vertical="center"/>
    </xf>
    <xf numFmtId="0" fontId="10" fillId="0" borderId="0" xfId="17" applyFont="1" applyAlignment="1">
      <alignment horizontal="left" indent="3"/>
    </xf>
    <xf numFmtId="0" fontId="44" fillId="0" borderId="0" xfId="17" applyFont="1" applyAlignment="1">
      <alignment horizontal="left" indent="4"/>
    </xf>
    <xf numFmtId="0" fontId="10" fillId="5" borderId="59" xfId="17" applyFont="1" applyFill="1" applyBorder="1" applyAlignment="1">
      <alignment horizontal="left"/>
    </xf>
    <xf numFmtId="166" fontId="10" fillId="5" borderId="59" xfId="17" applyNumberFormat="1" applyFont="1" applyFill="1" applyBorder="1"/>
    <xf numFmtId="0" fontId="2" fillId="0" borderId="0" xfId="3" applyFont="1" applyAlignment="1">
      <alignment vertical="center"/>
    </xf>
    <xf numFmtId="0" fontId="8" fillId="0" borderId="0" xfId="2" applyFont="1"/>
    <xf numFmtId="0" fontId="1" fillId="0" borderId="0" xfId="19"/>
    <xf numFmtId="0" fontId="56" fillId="15" borderId="0" xfId="19" applyFont="1" applyFill="1"/>
    <xf numFmtId="166" fontId="16" fillId="0" borderId="0" xfId="17" applyNumberFormat="1"/>
    <xf numFmtId="0" fontId="16" fillId="0" borderId="0" xfId="17" applyAlignment="1">
      <alignment horizontal="left"/>
    </xf>
    <xf numFmtId="166" fontId="1" fillId="0" borderId="0" xfId="19" applyNumberFormat="1"/>
    <xf numFmtId="0" fontId="1" fillId="11" borderId="0" xfId="19" applyFill="1"/>
    <xf numFmtId="0" fontId="5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16" applyFont="1" applyAlignment="1">
      <alignment vertical="center" wrapText="1" readingOrder="1"/>
    </xf>
    <xf numFmtId="0" fontId="58" fillId="0" borderId="0" xfId="17" applyFont="1" applyAlignment="1">
      <alignment horizontal="center"/>
    </xf>
    <xf numFmtId="0" fontId="2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11" fillId="4" borderId="3" xfId="6" applyFont="1" applyFill="1" applyBorder="1" applyAlignment="1">
      <alignment horizontal="center" vertical="center" wrapText="1"/>
    </xf>
    <xf numFmtId="0" fontId="11" fillId="4" borderId="4" xfId="6" applyFont="1" applyFill="1" applyBorder="1" applyAlignment="1">
      <alignment horizontal="center" vertical="center" wrapText="1"/>
    </xf>
    <xf numFmtId="0" fontId="11" fillId="4" borderId="6" xfId="6" applyFont="1" applyFill="1" applyBorder="1" applyAlignment="1">
      <alignment horizontal="center" vertical="center" wrapText="1"/>
    </xf>
    <xf numFmtId="0" fontId="11" fillId="4" borderId="5" xfId="6" applyFont="1" applyFill="1" applyBorder="1" applyAlignment="1">
      <alignment horizontal="center" vertical="center" wrapText="1"/>
    </xf>
    <xf numFmtId="0" fontId="11" fillId="4" borderId="7" xfId="6" applyFont="1" applyFill="1" applyBorder="1" applyAlignment="1">
      <alignment horizontal="center" vertical="center" wrapText="1"/>
    </xf>
    <xf numFmtId="0" fontId="11" fillId="4" borderId="0" xfId="6" applyFont="1" applyFill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23" fillId="7" borderId="35" xfId="2" applyFont="1" applyFill="1" applyBorder="1" applyAlignment="1">
      <alignment horizontal="center" vertical="center"/>
    </xf>
    <xf numFmtId="0" fontId="23" fillId="7" borderId="45" xfId="2" applyFont="1" applyFill="1" applyBorder="1" applyAlignment="1">
      <alignment horizontal="center" vertical="center"/>
    </xf>
    <xf numFmtId="0" fontId="23" fillId="7" borderId="49" xfId="2" applyFont="1" applyFill="1" applyBorder="1" applyAlignment="1">
      <alignment horizontal="center" vertical="center"/>
    </xf>
    <xf numFmtId="0" fontId="23" fillId="7" borderId="37" xfId="2" applyFont="1" applyFill="1" applyBorder="1" applyAlignment="1">
      <alignment horizontal="center" vertical="center" wrapText="1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23" fillId="7" borderId="40" xfId="2" applyFont="1" applyFill="1" applyBorder="1" applyAlignment="1">
      <alignment horizontal="center" vertical="center" wrapText="1"/>
    </xf>
    <xf numFmtId="0" fontId="23" fillId="7" borderId="41" xfId="2" applyFont="1" applyFill="1" applyBorder="1" applyAlignment="1">
      <alignment horizontal="center" vertical="center" wrapText="1"/>
    </xf>
    <xf numFmtId="0" fontId="23" fillId="7" borderId="44" xfId="2" applyFont="1" applyFill="1" applyBorder="1" applyAlignment="1">
      <alignment horizontal="center" vertical="center" wrapText="1"/>
    </xf>
    <xf numFmtId="0" fontId="23" fillId="7" borderId="10" xfId="2" applyFont="1" applyFill="1" applyBorder="1" applyAlignment="1">
      <alignment horizontal="center" vertical="center" wrapText="1"/>
    </xf>
    <xf numFmtId="0" fontId="23" fillId="7" borderId="47" xfId="2" applyFont="1" applyFill="1" applyBorder="1" applyAlignment="1">
      <alignment horizontal="center" vertical="center" wrapText="1"/>
    </xf>
    <xf numFmtId="0" fontId="23" fillId="7" borderId="35" xfId="2" applyFont="1" applyFill="1" applyBorder="1" applyAlignment="1">
      <alignment horizontal="center" vertical="center" wrapText="1"/>
    </xf>
    <xf numFmtId="0" fontId="23" fillId="7" borderId="42" xfId="2" applyFont="1" applyFill="1" applyBorder="1" applyAlignment="1">
      <alignment horizontal="center" vertical="center" wrapText="1"/>
    </xf>
    <xf numFmtId="0" fontId="23" fillId="7" borderId="46" xfId="2" applyFont="1" applyFill="1" applyBorder="1" applyAlignment="1">
      <alignment horizontal="center" vertical="center" wrapText="1"/>
    </xf>
    <xf numFmtId="0" fontId="23" fillId="7" borderId="36" xfId="2" applyFont="1" applyFill="1" applyBorder="1" applyAlignment="1">
      <alignment horizontal="center" vertical="center" wrapText="1"/>
    </xf>
    <xf numFmtId="0" fontId="23" fillId="7" borderId="43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0" xfId="15" applyFont="1" applyAlignment="1">
      <alignment horizontal="center" vertical="center"/>
    </xf>
    <xf numFmtId="0" fontId="9" fillId="0" borderId="0" xfId="16" applyFont="1" applyAlignment="1">
      <alignment horizontal="center" vertical="center" wrapText="1" readingOrder="1"/>
    </xf>
    <xf numFmtId="0" fontId="21" fillId="0" borderId="0" xfId="16" applyFont="1" applyAlignment="1">
      <alignment horizontal="center" vertical="top" wrapText="1" readingOrder="1"/>
    </xf>
    <xf numFmtId="0" fontId="28" fillId="0" borderId="0" xfId="15" applyFont="1" applyAlignment="1">
      <alignment horizontal="center" vertical="center"/>
    </xf>
    <xf numFmtId="49" fontId="10" fillId="0" borderId="0" xfId="15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2" fillId="7" borderId="12" xfId="1" applyFont="1" applyFill="1" applyBorder="1" applyAlignment="1">
      <alignment horizontal="center" vertical="center"/>
    </xf>
    <xf numFmtId="0" fontId="22" fillId="7" borderId="3" xfId="1" applyFont="1" applyFill="1" applyBorder="1" applyAlignment="1">
      <alignment horizontal="center" vertical="center"/>
    </xf>
    <xf numFmtId="0" fontId="22" fillId="7" borderId="21" xfId="1" applyFont="1" applyFill="1" applyBorder="1" applyAlignment="1">
      <alignment horizontal="center" vertical="center"/>
    </xf>
    <xf numFmtId="0" fontId="22" fillId="8" borderId="14" xfId="1" applyFont="1" applyFill="1" applyBorder="1" applyAlignment="1">
      <alignment horizontal="center" vertical="center"/>
    </xf>
    <xf numFmtId="0" fontId="22" fillId="8" borderId="15" xfId="1" applyFont="1" applyFill="1" applyBorder="1" applyAlignment="1">
      <alignment horizontal="center" vertical="center"/>
    </xf>
    <xf numFmtId="0" fontId="22" fillId="8" borderId="16" xfId="1" applyFont="1" applyFill="1" applyBorder="1" applyAlignment="1">
      <alignment horizontal="center" vertical="center"/>
    </xf>
    <xf numFmtId="0" fontId="22" fillId="7" borderId="4" xfId="1" applyFont="1" applyFill="1" applyBorder="1" applyAlignment="1">
      <alignment horizontal="center" vertical="center" wrapText="1"/>
    </xf>
    <xf numFmtId="0" fontId="22" fillId="7" borderId="3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5" xfId="1" applyFont="1" applyFill="1" applyBorder="1" applyAlignment="1">
      <alignment horizontal="center" vertical="center" wrapText="1"/>
    </xf>
    <xf numFmtId="0" fontId="22" fillId="7" borderId="7" xfId="1" applyFont="1" applyFill="1" applyBorder="1" applyAlignment="1">
      <alignment horizontal="center" vertical="center" wrapText="1"/>
    </xf>
    <xf numFmtId="0" fontId="22" fillId="7" borderId="9" xfId="1" applyFont="1" applyFill="1" applyBorder="1" applyAlignment="1">
      <alignment horizontal="center" vertical="center" wrapText="1"/>
    </xf>
    <xf numFmtId="0" fontId="23" fillId="8" borderId="17" xfId="1" applyFont="1" applyFill="1" applyBorder="1" applyAlignment="1">
      <alignment horizontal="center" vertical="center"/>
    </xf>
    <xf numFmtId="0" fontId="23" fillId="8" borderId="18" xfId="1" applyFont="1" applyFill="1" applyBorder="1" applyAlignment="1">
      <alignment horizontal="center" vertical="center"/>
    </xf>
    <xf numFmtId="0" fontId="23" fillId="8" borderId="19" xfId="1" applyFont="1" applyFill="1" applyBorder="1" applyAlignment="1">
      <alignment horizontal="center" vertical="center"/>
    </xf>
    <xf numFmtId="0" fontId="22" fillId="7" borderId="20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 readingOrder="1"/>
    </xf>
    <xf numFmtId="0" fontId="21" fillId="0" borderId="0" xfId="1" applyFont="1" applyAlignment="1">
      <alignment horizontal="center" vertical="top" wrapText="1" readingOrder="1"/>
    </xf>
    <xf numFmtId="0" fontId="49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22" fillId="7" borderId="77" xfId="1" applyFont="1" applyFill="1" applyBorder="1" applyAlignment="1">
      <alignment horizontal="center" vertical="center" wrapText="1"/>
    </xf>
    <xf numFmtId="0" fontId="22" fillId="7" borderId="80" xfId="1" applyFont="1" applyFill="1" applyBorder="1" applyAlignment="1">
      <alignment horizontal="center" vertical="center" wrapText="1"/>
    </xf>
    <xf numFmtId="0" fontId="22" fillId="7" borderId="83" xfId="1" applyFont="1" applyFill="1" applyBorder="1" applyAlignment="1">
      <alignment horizontal="center" vertical="center" wrapText="1"/>
    </xf>
    <xf numFmtId="0" fontId="22" fillId="7" borderId="78" xfId="1" applyFont="1" applyFill="1" applyBorder="1" applyAlignment="1">
      <alignment horizontal="center" vertical="center"/>
    </xf>
    <xf numFmtId="0" fontId="22" fillId="7" borderId="81" xfId="1" applyFont="1" applyFill="1" applyBorder="1" applyAlignment="1">
      <alignment horizontal="center" vertical="center"/>
    </xf>
    <xf numFmtId="0" fontId="22" fillId="7" borderId="84" xfId="1" applyFont="1" applyFill="1" applyBorder="1" applyAlignment="1">
      <alignment horizontal="center" vertical="center"/>
    </xf>
    <xf numFmtId="0" fontId="22" fillId="7" borderId="79" xfId="1" applyFont="1" applyFill="1" applyBorder="1" applyAlignment="1">
      <alignment horizontal="center" vertical="center"/>
    </xf>
    <xf numFmtId="0" fontId="22" fillId="7" borderId="82" xfId="1" applyFont="1" applyFill="1" applyBorder="1" applyAlignment="1">
      <alignment horizontal="center" vertical="center"/>
    </xf>
    <xf numFmtId="0" fontId="22" fillId="7" borderId="85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 wrapText="1" readingOrder="1"/>
    </xf>
    <xf numFmtId="0" fontId="36" fillId="0" borderId="0" xfId="1" applyFont="1" applyAlignment="1">
      <alignment horizontal="center" vertical="top" wrapText="1" readingOrder="1"/>
    </xf>
    <xf numFmtId="0" fontId="33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22" fillId="7" borderId="61" xfId="1" applyFont="1" applyFill="1" applyBorder="1" applyAlignment="1">
      <alignment horizontal="center" vertical="center"/>
    </xf>
    <xf numFmtId="0" fontId="22" fillId="7" borderId="5" xfId="1" applyFont="1" applyFill="1" applyBorder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22" fillId="8" borderId="6" xfId="1" applyFont="1" applyFill="1" applyBorder="1" applyAlignment="1">
      <alignment horizontal="center" vertical="center"/>
    </xf>
    <xf numFmtId="0" fontId="22" fillId="8" borderId="57" xfId="1" applyFont="1" applyFill="1" applyBorder="1" applyAlignment="1">
      <alignment horizontal="center" vertical="center"/>
    </xf>
    <xf numFmtId="0" fontId="22" fillId="8" borderId="21" xfId="1" applyFont="1" applyFill="1" applyBorder="1" applyAlignment="1">
      <alignment horizontal="center" vertical="center"/>
    </xf>
    <xf numFmtId="0" fontId="22" fillId="7" borderId="76" xfId="1" applyFont="1" applyFill="1" applyBorder="1" applyAlignment="1">
      <alignment horizontal="center" vertical="center" wrapText="1"/>
    </xf>
    <xf numFmtId="0" fontId="22" fillId="7" borderId="12" xfId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22" fillId="8" borderId="14" xfId="2" applyFont="1" applyFill="1" applyBorder="1" applyAlignment="1">
      <alignment horizontal="center"/>
    </xf>
    <xf numFmtId="0" fontId="22" fillId="8" borderId="15" xfId="2" applyFont="1" applyFill="1" applyBorder="1" applyAlignment="1">
      <alignment horizontal="center"/>
    </xf>
    <xf numFmtId="0" fontId="22" fillId="7" borderId="17" xfId="1" applyFont="1" applyFill="1" applyBorder="1" applyAlignment="1">
      <alignment horizontal="center" vertical="center" wrapText="1"/>
    </xf>
    <xf numFmtId="0" fontId="22" fillId="7" borderId="18" xfId="1" applyFont="1" applyFill="1" applyBorder="1" applyAlignment="1">
      <alignment horizontal="center" vertical="center" wrapText="1"/>
    </xf>
    <xf numFmtId="0" fontId="22" fillId="7" borderId="19" xfId="1" applyFont="1" applyFill="1" applyBorder="1" applyAlignment="1">
      <alignment horizontal="center" vertical="center" wrapText="1"/>
    </xf>
    <xf numFmtId="0" fontId="22" fillId="7" borderId="8" xfId="1" applyFont="1" applyFill="1" applyBorder="1" applyAlignment="1">
      <alignment horizontal="center" vertical="center" wrapText="1"/>
    </xf>
    <xf numFmtId="0" fontId="22" fillId="7" borderId="62" xfId="1" applyFont="1" applyFill="1" applyBorder="1" applyAlignment="1">
      <alignment horizontal="center" vertical="center" wrapText="1"/>
    </xf>
    <xf numFmtId="0" fontId="22" fillId="7" borderId="0" xfId="1" applyFont="1" applyFill="1" applyAlignment="1">
      <alignment horizontal="center" vertical="center" wrapText="1"/>
    </xf>
    <xf numFmtId="0" fontId="22" fillId="7" borderId="57" xfId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 readingOrder="1"/>
    </xf>
    <xf numFmtId="0" fontId="42" fillId="0" borderId="0" xfId="1" applyFont="1" applyAlignment="1">
      <alignment horizontal="center" vertical="top" wrapText="1" readingOrder="1"/>
    </xf>
    <xf numFmtId="0" fontId="41" fillId="0" borderId="0" xfId="1" applyFont="1" applyAlignment="1">
      <alignment horizontal="center"/>
    </xf>
    <xf numFmtId="49" fontId="41" fillId="0" borderId="0" xfId="1" applyNumberFormat="1" applyFont="1" applyAlignment="1">
      <alignment horizontal="center"/>
    </xf>
    <xf numFmtId="0" fontId="25" fillId="0" borderId="44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2" fillId="4" borderId="3" xfId="17" applyFont="1" applyFill="1" applyBorder="1" applyAlignment="1">
      <alignment horizontal="center" vertical="center"/>
    </xf>
    <xf numFmtId="0" fontId="22" fillId="4" borderId="21" xfId="17" applyFont="1" applyFill="1" applyBorder="1" applyAlignment="1">
      <alignment horizontal="center" vertical="center"/>
    </xf>
    <xf numFmtId="0" fontId="12" fillId="4" borderId="6" xfId="17" applyFont="1" applyFill="1" applyBorder="1" applyAlignment="1">
      <alignment horizontal="center" vertical="center" wrapText="1"/>
    </xf>
    <xf numFmtId="0" fontId="12" fillId="4" borderId="57" xfId="17" applyFont="1" applyFill="1" applyBorder="1" applyAlignment="1">
      <alignment horizontal="center" vertical="center" wrapText="1"/>
    </xf>
    <xf numFmtId="0" fontId="43" fillId="4" borderId="9" xfId="17" applyFont="1" applyFill="1" applyBorder="1" applyAlignment="1">
      <alignment horizontal="center" wrapText="1"/>
    </xf>
    <xf numFmtId="0" fontId="43" fillId="4" borderId="7" xfId="17" applyFont="1" applyFill="1" applyBorder="1" applyAlignment="1">
      <alignment horizontal="center" wrapText="1"/>
    </xf>
    <xf numFmtId="0" fontId="43" fillId="4" borderId="8" xfId="17" applyFont="1" applyFill="1" applyBorder="1" applyAlignment="1">
      <alignment horizontal="center" wrapText="1"/>
    </xf>
    <xf numFmtId="0" fontId="43" fillId="4" borderId="6" xfId="17" applyFont="1" applyFill="1" applyBorder="1" applyAlignment="1">
      <alignment horizontal="center" wrapText="1"/>
    </xf>
    <xf numFmtId="0" fontId="22" fillId="8" borderId="57" xfId="2" applyFont="1" applyFill="1" applyBorder="1" applyAlignment="1">
      <alignment horizontal="center"/>
    </xf>
    <xf numFmtId="0" fontId="16" fillId="0" borderId="0" xfId="17" applyAlignment="1">
      <alignment horizontal="center"/>
    </xf>
    <xf numFmtId="0" fontId="16" fillId="0" borderId="3" xfId="17" applyBorder="1" applyAlignment="1">
      <alignment horizontal="center"/>
    </xf>
    <xf numFmtId="0" fontId="49" fillId="0" borderId="0" xfId="19" applyFont="1" applyAlignment="1">
      <alignment horizontal="center" vertical="center"/>
    </xf>
    <xf numFmtId="49" fontId="10" fillId="0" borderId="0" xfId="20" applyNumberFormat="1" applyFont="1" applyAlignment="1">
      <alignment horizontal="center" vertical="center"/>
    </xf>
    <xf numFmtId="0" fontId="46" fillId="0" borderId="0" xfId="19" applyFont="1" applyAlignment="1">
      <alignment horizontal="center" vertical="center"/>
    </xf>
    <xf numFmtId="0" fontId="9" fillId="0" borderId="0" xfId="22" applyFont="1" applyAlignment="1">
      <alignment horizontal="center" vertical="center" wrapText="1" readingOrder="1"/>
    </xf>
    <xf numFmtId="0" fontId="21" fillId="0" borderId="0" xfId="22" applyFont="1" applyAlignment="1">
      <alignment horizontal="center" vertical="top" wrapText="1" readingOrder="1"/>
    </xf>
    <xf numFmtId="0" fontId="32" fillId="0" borderId="0" xfId="22" applyFont="1" applyAlignment="1">
      <alignment horizontal="center" vertical="center"/>
    </xf>
    <xf numFmtId="0" fontId="18" fillId="0" borderId="0" xfId="22" applyFont="1" applyAlignment="1">
      <alignment horizontal="center" vertical="center"/>
    </xf>
    <xf numFmtId="0" fontId="27" fillId="8" borderId="9" xfId="22" applyFont="1" applyFill="1" applyBorder="1" applyAlignment="1">
      <alignment horizontal="center" vertical="center"/>
    </xf>
    <xf numFmtId="0" fontId="27" fillId="8" borderId="91" xfId="22" applyFont="1" applyFill="1" applyBorder="1" applyAlignment="1">
      <alignment horizontal="center" vertical="center"/>
    </xf>
    <xf numFmtId="0" fontId="27" fillId="7" borderId="9" xfId="1" applyFont="1" applyFill="1" applyBorder="1" applyAlignment="1">
      <alignment horizontal="center" vertical="center" wrapText="1"/>
    </xf>
    <xf numFmtId="0" fontId="27" fillId="7" borderId="5" xfId="1" applyFont="1" applyFill="1" applyBorder="1" applyAlignment="1">
      <alignment horizontal="center" vertical="center" wrapText="1"/>
    </xf>
    <xf numFmtId="0" fontId="27" fillId="7" borderId="7" xfId="1" applyFont="1" applyFill="1" applyBorder="1" applyAlignment="1">
      <alignment horizontal="center" vertical="center" wrapText="1"/>
    </xf>
    <xf numFmtId="0" fontId="32" fillId="0" borderId="0" xfId="15" applyFont="1" applyAlignment="1">
      <alignment horizontal="center" vertical="center"/>
    </xf>
    <xf numFmtId="0" fontId="27" fillId="8" borderId="9" xfId="15" applyFont="1" applyFill="1" applyBorder="1" applyAlignment="1">
      <alignment horizontal="center" vertical="center"/>
    </xf>
    <xf numFmtId="0" fontId="27" fillId="8" borderId="91" xfId="15" applyFont="1" applyFill="1" applyBorder="1" applyAlignment="1">
      <alignment horizontal="center" vertical="center"/>
    </xf>
    <xf numFmtId="0" fontId="27" fillId="8" borderId="9" xfId="15" applyFont="1" applyFill="1" applyBorder="1" applyAlignment="1">
      <alignment horizontal="center" vertical="center" wrapText="1"/>
    </xf>
    <xf numFmtId="0" fontId="27" fillId="8" borderId="5" xfId="15" applyFont="1" applyFill="1" applyBorder="1" applyAlignment="1">
      <alignment horizontal="center" vertical="center"/>
    </xf>
    <xf numFmtId="0" fontId="27" fillId="8" borderId="8" xfId="15" applyFont="1" applyFill="1" applyBorder="1" applyAlignment="1">
      <alignment horizontal="center" vertical="center" wrapText="1"/>
    </xf>
    <xf numFmtId="0" fontId="27" fillId="8" borderId="20" xfId="15" applyFont="1" applyFill="1" applyBorder="1" applyAlignment="1">
      <alignment horizontal="center" vertical="center" wrapText="1"/>
    </xf>
    <xf numFmtId="0" fontId="27" fillId="8" borderId="93" xfId="15" applyFont="1" applyFill="1" applyBorder="1" applyAlignment="1">
      <alignment horizontal="center" vertical="center" wrapText="1"/>
    </xf>
    <xf numFmtId="0" fontId="27" fillId="8" borderId="58" xfId="15" applyFont="1" applyFill="1" applyBorder="1" applyAlignment="1">
      <alignment horizontal="center" vertical="center" wrapText="1"/>
    </xf>
    <xf numFmtId="0" fontId="27" fillId="8" borderId="4" xfId="15" applyFont="1" applyFill="1" applyBorder="1" applyAlignment="1">
      <alignment horizontal="center" vertical="center" wrapText="1"/>
    </xf>
    <xf numFmtId="0" fontId="27" fillId="8" borderId="0" xfId="15" applyFont="1" applyFill="1" applyAlignment="1">
      <alignment horizontal="center" vertical="center" wrapText="1"/>
    </xf>
    <xf numFmtId="0" fontId="27" fillId="8" borderId="54" xfId="15" applyFont="1" applyFill="1" applyBorder="1" applyAlignment="1">
      <alignment horizontal="center" vertical="center" wrapText="1"/>
    </xf>
    <xf numFmtId="0" fontId="27" fillId="8" borderId="9" xfId="24" applyFont="1" applyFill="1" applyBorder="1" applyAlignment="1">
      <alignment horizontal="center" vertical="center"/>
    </xf>
    <xf numFmtId="0" fontId="27" fillId="8" borderId="91" xfId="24" applyFont="1" applyFill="1" applyBorder="1" applyAlignment="1">
      <alignment horizontal="center" vertical="center"/>
    </xf>
    <xf numFmtId="0" fontId="27" fillId="8" borderId="9" xfId="24" applyFont="1" applyFill="1" applyBorder="1" applyAlignment="1">
      <alignment horizontal="center" vertical="center" wrapText="1"/>
    </xf>
    <xf numFmtId="0" fontId="27" fillId="8" borderId="91" xfId="24" applyFont="1" applyFill="1" applyBorder="1" applyAlignment="1">
      <alignment horizontal="center" vertical="center" wrapText="1"/>
    </xf>
    <xf numFmtId="0" fontId="27" fillId="8" borderId="5" xfId="24" applyFont="1" applyFill="1" applyBorder="1" applyAlignment="1">
      <alignment horizontal="center" vertical="center" wrapText="1"/>
    </xf>
    <xf numFmtId="0" fontId="27" fillId="8" borderId="7" xfId="24" applyFont="1" applyFill="1" applyBorder="1" applyAlignment="1">
      <alignment horizontal="center" vertical="center" wrapText="1"/>
    </xf>
    <xf numFmtId="0" fontId="27" fillId="8" borderId="5" xfId="24" applyFont="1" applyFill="1" applyBorder="1" applyAlignment="1">
      <alignment horizontal="center" vertical="center"/>
    </xf>
    <xf numFmtId="0" fontId="27" fillId="8" borderId="7" xfId="24" applyFont="1" applyFill="1" applyBorder="1" applyAlignment="1">
      <alignment horizontal="center" vertical="center"/>
    </xf>
    <xf numFmtId="0" fontId="32" fillId="0" borderId="0" xfId="24" applyFont="1" applyAlignment="1">
      <alignment horizontal="center" vertical="center"/>
    </xf>
    <xf numFmtId="0" fontId="18" fillId="0" borderId="57" xfId="22" applyFont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6" fontId="10" fillId="0" borderId="0" xfId="0" applyNumberFormat="1" applyFont="1"/>
    <xf numFmtId="166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left" indent="2"/>
    </xf>
    <xf numFmtId="166" fontId="44" fillId="0" borderId="0" xfId="0" applyNumberFormat="1" applyFont="1"/>
    <xf numFmtId="0" fontId="10" fillId="0" borderId="0" xfId="22" applyFont="1" applyBorder="1" applyAlignment="1">
      <alignment horizontal="left"/>
    </xf>
    <xf numFmtId="166" fontId="10" fillId="0" borderId="0" xfId="24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</cellXfs>
  <cellStyles count="25">
    <cellStyle name="Millares" xfId="10" builtinId="3"/>
    <cellStyle name="Millares 2 2 2 2 2" xfId="5" xr:uid="{B94882B1-E7EA-4D0D-8349-440F85CE988D}"/>
    <cellStyle name="Millares 3" xfId="8" xr:uid="{76CD0EE5-DC97-46F4-81C3-BF2F6E7E4EB9}"/>
    <cellStyle name="Normal" xfId="0" builtinId="0"/>
    <cellStyle name="Normal 10 2 2 2" xfId="2" xr:uid="{242236C6-2581-4AC9-90D8-09457F267AAE}"/>
    <cellStyle name="Normal 10 2 2 2 2 2 2" xfId="19" xr:uid="{DD35AB08-70F9-4490-8958-9F375BB53DA1}"/>
    <cellStyle name="Normal 10 3" xfId="12" xr:uid="{79439A08-2C8F-4AF7-B4DB-FEC09F646C8A}"/>
    <cellStyle name="Normal 10 9" xfId="24" xr:uid="{87378674-613A-44A1-8EB5-234C5D3E64C8}"/>
    <cellStyle name="Normal 11" xfId="14" xr:uid="{D095E917-F81C-4459-98FB-C09BD417B155}"/>
    <cellStyle name="Normal 2" xfId="17" xr:uid="{BDA8A9C5-CCC0-4178-8377-5CA70A7E7AF6}"/>
    <cellStyle name="Normal 2 2 10" xfId="22" xr:uid="{230EA743-C768-4C1C-8697-7B5198BCE875}"/>
    <cellStyle name="Normal 2 2 11" xfId="16" xr:uid="{CDCC8AA0-5152-4B7C-9198-289A06DE5D7A}"/>
    <cellStyle name="Normal 2 2 2 2 2 2" xfId="1" xr:uid="{612F3CD7-59F3-4DC6-8CF6-FAE2073D48C3}"/>
    <cellStyle name="Normal 2 2 2 2 2 3" xfId="4" xr:uid="{D1DFB9CF-FD05-4E3B-B680-BC780FC1522D}"/>
    <cellStyle name="Normal 2 2 6 2" xfId="23" xr:uid="{20475501-430C-4EB2-B98E-1DC1AB4C47FC}"/>
    <cellStyle name="Normal 2 2 9" xfId="20" xr:uid="{5C861ADC-F6C9-4477-84A9-4A7370CACA74}"/>
    <cellStyle name="Normal 2 3" xfId="21" xr:uid="{1445A97F-849F-4CF0-A564-EF2C1B1FC6C1}"/>
    <cellStyle name="Normal 3 2" xfId="3" xr:uid="{986980D6-1EA3-4B25-B968-EC22C9C6F649}"/>
    <cellStyle name="Normal 3 2 2 4" xfId="15" xr:uid="{6BEA09E5-22F0-4C34-83A0-52982A26AC09}"/>
    <cellStyle name="Normal 5" xfId="6" xr:uid="{5FBA5BD7-5162-43E7-B051-43EE4A03C768}"/>
    <cellStyle name="Percent 2" xfId="18" xr:uid="{56989E8A-010B-447C-8432-E582E26C19F6}"/>
    <cellStyle name="Porcentaje" xfId="11" builtinId="5"/>
    <cellStyle name="Porcentaje 2 2 2 2 2" xfId="7" xr:uid="{DEB8F380-96FC-4942-ABD0-E97BD755AB9B}"/>
    <cellStyle name="Porcentaje 2 4" xfId="9" xr:uid="{7AAB8486-8411-465A-9D62-A2A3E1EA238A}"/>
    <cellStyle name="Porcentaje 3 2" xfId="13" xr:uid="{C9DD30C6-3240-4FB4-A687-E17F02D3B833}"/>
  </cellStyles>
  <dxfs count="2">
    <dxf>
      <numFmt numFmtId="166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calcChain" Target="calcChain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tyles" Target="styles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Julio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371.9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469.2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1,381.8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5H3JctxIkvaryHQeqBBAIJa2rjabAJALySQpUtTCCyxFphDYt8D6NnOcQx/G5vZf9WK/g4uUCaaY
Ug/NxkaV3VYlZSTgHvG5e/gWUX+/6f52E2/W5asuidPqbzfdn6+lUvnf/vijupGbZF29SYKbMquy
L+rNTZb8kX35Etxs/rgt122Q+n8YOsJ/3Mh1qTbd63/8Hd7mb7KT7Gatgix9W2/K/mJT1bGqnhnb
O/TqJqtTNT7uw5v+fH2xyb/+v89xcLN+5WRJkMIf0vWr16/Wt/AXJ6hUGdwo9OfrxVplr1brPitf
v9qkKlD9uz7f/Pl653evX/0xJfqEwVcxzEHVt/AsYm8oMQ1LN63Xr+Is9R++1wh/Y1gUcWwhfv95
JHq6TuDBn2PmjpX17W25qSqYz92/d5/dYX536GeW6fWroMrs+/W0s3FGztndEvyxi9c//j75AhZl
8s0WpNMVPDT0ryLq1KN0PS7sC6AJoHFqMGSQb6Btg0p1ANU0EaPsfhw/0r4H9TA/+wF9fG4C5uPX
vz+Ql+tknX79j8fVfBkkdZMwi1p7kQT1NE3GLUbN+3FQ33ubcI/kTzC0H8pvD06w/Pb97w/mvckF
W3u6vgEDvY7BFr+gvcVMR5xypN990BOzy7GBdIbwPa7kkfaDht5tB1u8PQ7vE7n9CD+Z3mSnARP6
lMjvj/rlOn11vrkts1e3G9hlb7Ly6z+r51b3lzdaTBDVOUB/92FPgDd1sMzYgp+Mn4lp/mX29oP/
g9c8Ufa9a/H7C8HJ+tW/x2rtl6D56xcFnyCDckb4vdYbE/DBC0OIM4Oa9+PmI+17rf9ptvaDPnl8
AvZk9PcH+d+HenSvX9KkW+BCM2u/SQeni5qGyRn87+4zAXdk5zlu9mN6/9QEyvsvf38ExVpmZX2T
Pbdsv26eKQclncZBFL2B/dikCJO9qvkzrOxH8PuTExS/D/wVkCwBy/RZBfhlJMF/QqBtEyMLSML3
honxg8vMH8Xn3siel1kTpGD3X4n1Yab2Y7rvHRN09/3k98fZjV9Vm+Dzy2osZC64CfvqZDPlb3ST
GtwAR/vuMwmNgJXLQ6zsR/f7kxNMvw/8/kiCu3CRQbT7siqLDWpQZhn3iE00l7A3nJrYouaD5k6C
op9iaT+kW49OMN0a+f1Bddbh+vPX/04fLeK+aPIXzTB/Y1k6MhmeqCeYYaqbEP4y494dgkBoO3Px
M6zsx/L7kxMovw/8/ki68dd/rqtX58HX/3pZDWWUEE6t73vnTmJxBNXSKUMPAcwkev1ZrvYDu/v0
BNzdwd8f4FWWqs2rc0jhvzC+4BxhKAV8U8ptfCHdSMfUBKXWXi/4J5naD+/OwxN0d8b+KuDaJSTg
vv7z0S6+iDFmmJmQdPyh+hJsEcL0B/gnG+wdCjcjV8FzTD0D7+PD++B9HPv94XWrfB3EoLrPreIv
77MmxwR/qxNAVLOtuZB9sAyCLNN6KCTAdry93f4US/uB3Xp0AuvWyO8P6jK93eQb+McYOz4u7gvo
LHuDuQmuEnvQ2UnCGPwoZumYY/MhzEGPtKfh7E8zuB/m7wHr5EUT0H/4u99fBMas+lFWff3PsXZw
dpO9rBhYoN66RR9SxwDzVL/10XRDLHz3mZjuX2JtvwDsecUE+j2/+IuAXq9fMmZib5hOoHpvTI04
emMYlHBEHqqCEyN+t/4HWHkG27sn90F6N/D7IwmhfrPxX1JpoQ/DMCmGbXdvQuNuU2ZYx8YkTgJO
3h/gZD+O3x6cwPjt+98fxffruNmUty/bTmNZFqGQZLy3rU/VUge/S8ewEd99Jlvwz3C0H87vT07w
/D7w+wO6WkMJfv3qXQktcbfr21eXX/8jhca94SVrd9BGQzHlWH+ouk8QhriXgQ5bOpjku89EX3/E
4qMrts8N3I/4j980kYAf//D3lwjoz9iU0JCzecnGDPqGM/CgKH+AeCIC4GdD8GRQ/bF2PxGBn+Np
P+jbz05g3h76KwBbrpsXjp4MSqF/FYo/E3fZNA3IYz1mOp6geZCRH0H58OATHB++/81A3LVwO5P7
1RZkqNdxinVoN36KlW4w3dTBPI+fyfa6t2/6Ob72I/eD1+xM6QdN2v+3u4/PoYcdOglfOpU8poo5
tLugqSHV3xDYaC2T7PeWfpad/SjuPj1Vwp2Z/v7ILjblWKGtXq2Ccv15He8qxc7i/LqyQhoZ9NF4
algxYoahP9ZwJ3mIX2FpP8JP37AzETg78GTWvz/SY+R/Vy7IXhZmSD4iii0TNsq7z6QiDwEsQrpp
kkkv2zd2vv73AX72Yzx9foLwdPgvga8K1n4GPRe3EA359WZ4UWXG4CNBAATKuuMloTcmHkNbY1Kc
BwB+hZ0fgvz0JU+RfvqbvwTcdxHuxTr5+s/yhbHWLYYJZVOsQZXhTBCFlql7VZ+0S32Lun+Gpx8A
/hi4f3/FFO6nv/hLgH0n4y+r0HCUj8PBoXssnxYLIIrlukEfWpWfmu+DHP0A4gfD8OQsyaPFeP1T
Z+T+bzvU41yz+zOcYLFfENa7UiCxoHd1L6xjlgrKhBRBsHT3mQS1O3w9x9aPsf02rb0Ab43+/moL
zRDV5ut/ZeWr06zevKRvDW2O4HUBhvtPiYDThRFg/K0Ha1IF+gXG9gP95AUTK/1k/H8T7B+f3v12
3tmBHin37qD01gHe50fvFgbOeU8efWiZ2JfOfRha3sJhaoKIYRCqbwVV44sefnJfl9/tV7tvxZg8
vFlX6s/XGmQeTUQpAw9Nx9CdZcHO3W4ehxiDlh1uWrCrw7/AT0uzUklgAmpP0DJgQP87hhZLpIPr
XmX13RB7A0aEWzBkEh1+xL6daz/P4t4HwX6c/8PfX6V1cp4Fqar+fI0xBPT5/e9Ghhk00ltwAJVA
nAB99WCBgL/8Zn0Bh+fh5+jfgsJKUBSGuqti64QnVeDUdegvvLQp7CyqdTvBgSdqjR4ZNUrm4IKU
NrW0z1k8+A5DTSpkyC8Qazo7iPtFIMOThtWLqM+O8wJJJ07old/jj33F2lnUaUhQbZBvo6aVtvIH
LHxUcVdPCZ1rATnS8xyJLjICB2XklhXyOooqX0Rtmgk+RMZcl0btoMpKXWYS40hJeW62eSasrCod
LaHXPsmiRe7VXMjE6p0Gdfi6LgbplB4/l35zEhDjVPL0nWoREr7vnw5l0ouwDplI+2juWZqTVf4q
q1ru+B0J7KiyPhtFEovKqo7rwDhDcb1UvlEJ0oeFwyKpXzUYrzSvZYKTdI4aJJgZygWO1K3ltZFT
lZ10E6Rd5Kn6mNToSzzEJzzUsYNg4g3XYxHFfmlXrLmWtV+IOjRbu5RpJTw13JiyPGdEvSc61o5T
v0hcGnXJKo1RI3LFv8R9m18UPLry4vYkCutO0Fw7z/qeL2RUJXYYMhPWePBsUsehkEhetjT/BIJX
CC01Urv39XxRxlHjJn23SBsW20mWVKKpY18EAT3tCLrxE9QKWaDAyVMUiYqho9pPT6ws+VxoOp6T
Uuczv/E724ji81BZH7QqWOthiu2ADussbqUwyHDaaBk6SpvUXKYJUUL30lSUZSYdmRatTf34s1l1
2A09LXCHMM+XsmX0gtWmcklPiShrrRJVlX3A2P/UqCxaZqX3qaRZ4BKuzRRDb+MWC9YaJ2Vrznor
X3BLrjjRPipE5kDdMZvINfXOoXr2SWbyIh2qM6SC6yEIdDFQ/WQw1XHeajeGT64CK5xlcaiLSmXX
tMo3dVjN9QH5wiLoYzGUtl8lG2WhZZqWlwbNGmF09Djm/tvI865Y3Ed2YGmzLrJcXA9LIw1PSYND
0bKAClTCWpZWUdk8bq50b8hFyLz1YPWZ3bTZOfeaTnQyPwkQuYwS70M3aMeoSI4CQh3iF/PMTFdh
hRd+EAdCtl4hYqNchYzN06QrRU+b89j3BlEYPXZo5B/VFj7rCznrrOg0bflbFshz4htM0DYb7Koq
IpGkXJixF8IfhkA0je+0XnnC0+4jLrRUWFp41LBgFqDOHZh3kYXlAvXFWZpQsOWFS5vh2guLZeRH
c82Tq9zLZoZeXwYyXWlRuWCm+sIzZgqfBSvOuotEDZowG1zbAzxCam1R9d6VByoEW+mVZdGjIvWO
swotsyCZFToWRlR+KM16WRXdKWXdGddLzQ5N/yge8DqP6lnYFqEwi4bMzcFXC8m1SMgymjdJFTlm
oeV2l8Vf2tTSBQOpaYvgpONJaaeMr4I2nsUk/xCzOJ9VdRYLHfTeVlVS25lmUBG2TSaCWuUi9nkq
YsVuchNfV35xjDqauEWarbqhvigHdUXSeuW13hIXeJ6zzG3bYtUboWOkfiN0s8/nnuovrd5fFr3R
2rqujos6yYTOa8/hpaqFHupnZdUvQqNPRJmZJ5oW5SeR0m6TOlllpR+KgoRva6U3wjetWqgmUoJp
/TXIDLKJn68KvbvwZT+XofzYt2yhWfFyiOvcKWh8yTtdirwOj1BobEpf/5S2/VJW+jq2YsdIQicY
KjCFtXR4rvcC3vVxINqVrOPT0LNWNfXOMetuay0/q1vrU1oFt5WmSZfQbhAoiysBxblPVsM/1V04
83yibJOQFaPJF6MnJ94AFt7H/hyVXNmVZSLR+P0g/FYtLFzNKitawVkxOxtYK/KSLjBJDLsw1Mzo
40VXZIXIu/Qdzg1YT1ad4rpwI40sg4EvdZrpNqTIlM1Rf26YuRLSbHthIO8itdLPOQuV8PXqY+eX
tUBmeEVLrxW0U4Hj1yoddfSamUHYCKmKVvTSSD/pedWIAeNYkCAY3JxqV71RpEd5p9IZMSxlx5ZO
3jZYo1iokNFQaEhFud1aoT9rB8AL0bRx8igKBI7LVEQoDpwyHU2rkRLbDwZdaB0KnR6sh4jzLPjI
NNiRWaM3J5ZmfMZFZ9heZLU2L+i6a7RW6LClO2kQtQL7OHJiy1Qn29es7LgPN1nel4EvH27G+fbX
f6wer9u5u3rl+/fj3Trf/3aWb9JLVW42arXOp78cvb5vP/1+h8voZX270GXiu93f0vPo2PzK4I7X
t+PrPgZRox9EIGHy7c6dJ+7eD6pL3/2+8fEHhw/OOZkGNA3pOrPA2zLGCsqjw2e80RH058MRDA7l
akxg6LvDBw0qFuY6BefTAhn57vDRNxgK1zon0DiG4E4Y41ccPjT6czv+HhyERXC9DEcYQzs5A0Lb
/p7HQ63XQyNzS6n0uRwUsdsqMRK79XSki8ZQ+TrTh+ATeCmkccve6045DdNZDPtrKnBrNXMj0ZJo
ViICRptlwWDaBIzZcmuJ97im4P0+YdRAFFqekY4pTHyXUdipKalZlLtcnlSeJbzsRgWmnaTsEzKN
VZnUn58nCJHXcwTHCGB7ZTQaSMILIBjLY5x9Sbp5E3SC9ceWWj1PCUGK5ikpC1oSMIOJwSx3SRV1
FpAgB1Jgq9Olv6jm5WclaseYhaembSyqxfMEx7Wagg6H26H9dPw/BBu79BofBZVe5LnbzfxFOlOL
diYX0ewQmfE1T8gwDuesoeUKRGwyLULi3GriIHcpKRe8Ty6oGc4hmjn+1dkYpkGwCZoEV17BFV+7
s4nMIQtaOhSuhQaHJrmtdbUd4UCk4eCksrdhI7DrkNjPk92jOrt0ISjbFpBeM6nm5zrQ9V1zBo7B
yn/bh8eNuKHz1OWtLd/STgQz6jxP+OmyYgPUnyNuQB0d/rhLNyURrgLTLNyw0dQxqMzwUY/U6P6Y
6eZ5Uuip1mEDYku4NQySUQh613dpFVXQBkZglG7l9q4m2khoojzBtrlQCzQPTwe3Oo8X4ZF/Fs4P
kB5h25UeCEYxhYBXJ3CI/y5S3YpEeZcYGQBeuXhOP2K3W6gjPg8Xpa053gEoIZc2JQWhErT8mWg0
1XgiQYXPBhK3tXIzPXVI3l/HMrjfK+9vJDu/53s7st6zkDskJsKSRV4WxKpRblPQyFWR/oFy8M8b
2bxPpfceebnpcsxuDyziU8uCCRybNjBcZgEHvab4GUOkOi+Ia7eZQWB8kp91x9IpbgbbsqtU+FIc
Ek5jD2wEiohgpTkar6GbrGVFQ43FRl0DbOYMYzEsmBOsIjebR3Y1I8s6F5092KUIRXAWZic4tGvx
/KzH3XGKJxTA4OiiASkMSsmEh1CDYFsbstptbe8tW2UuPoJwvXf5LJWCLatP3KXX1E5OovPSjhzd
KW3p1ot05bnPc3KIkQnqzMSZSnRghEe147dnDBIrQV4cEN9DVEYh2NIUWUBUZozTLcr4HHclEXUu
HSOGUO356ewxeaCQFC7PYCBOoJQT05OnoEDSLGqXItG6pmP082wTzKNl9M4DQDPwjy+jWXtMD2jP
Uy9lNAQgUmDuYCcZ/avtGZZ9X2Z9q2q31+cDnxXqE5Hzujp9fnr71hHSXqN3Ba6QTifrWEK7oFak
be1qGnF4S2ZtHc+KTLnPk9m7ihb4gxT8PjCuUwPOzM6SNOpBKpTtXfsXulscFVeeAwFqFtvDEbLb
ZRmJdsHfPU95/wS/EUYTl2ZodelpELi5YyTTNMm8DBaZZR09TwWNUj2x3BScVvB7GVyOBdZgF63a
67O46GUD6tc55on52VtCtLY07dKOO3HIy9hjvIEap5D9BBN+11G2LRu+nnpl10GqSs8Hl1ZKFFn7
r8j9No2JHmNs5TmkR8YZZe/xkVqaJ7ED4a/d2d17WgrLhmBuER7Q6z17BiWMwjIScA3h2s7JOhZV
jRXPGpdXENL65wWzRNEmdoXxrIOMlqYf8KTGowpPkKMW3CcJUQHkkp9sF91AM22UzPBkmHGxquzB
sLtlOAODGdrczt1+Fge2svtjKchCnSZOPh9C4a0PiNAoiVMR2mZkXJotk8Z7CD+0BBjBc7WMnXAW
zJOl4egLujxA6akvDP0So9hAJMV1xiZ7hYxo6Vc5rt30JIDEBCRQzxM3dLzz8pic+LBDu7rDFgES
xmftvF5YzvP096nkNvmJZGVl00VmZdVulEAmEzWQlmYiHPQDorQnxNid5kQn/QiEhydk3BI7x/dF
x4R0NDtats4Q2PpCbg5JL9orTFsrO45vYehzqGmHGZCUJ8rpXQQqk2DB3ViYR3IxpvqdQzv/QZoT
lQnKSJO5Ny5nLxqHC8Ot7Mi3paMEEbQX3fVh7/EQhJOSCfZR1IBvWbvE6+cDJKo03oi0e/u8oOxb
TQYnVxAyLRNzOvHEeTqoutJp7VpR63pyXZneISt3iMRE6eo2D8syYDU4++myc6RtbBprji6wqJb1
Gc9mCXhP7vPT2iuY2/OauBSGJjuqKZCScBmMO+Hb4Jq71rx779u6iCNRL/5nBNlkEyRmUzWKjgsJ
Lgw6aaTwlgPMsVjq70qw4r46sK7GqMNTY7Y1xamJMaOGx7UG6xouw9v8Nlr0p6NBIyfFR3Zm2t3p
UbgwhL5I59WH0FbOoTXet49s05/YmCCw9F7zxhl3CBLUUkhtNTByxvIVHdA8bvCBGe/TiG2CE2Oj
+1UnFQFMkTpqaWNjf11ACvJ5IA8RmZgXSFfmQdoDkWRYss6yVVPaQfnheSJ7fZntqYxcbBkxVffm
UBBYO+86LVfNO7TgLpp36qQCYckuD0nnXhUksOObJuQGIereJZfgOIgUBlEpCcDENdHF+b+yblsk
Juvm1YZZyoKDl0suCu8iD1bSOj+wanux2aIxWbW4QbVmVt4Ydmo3WiDKd9iOHd/VbGrXDv/ScLuc
HxLzfaEntMJ9X7yJIWaxFWqFBlSNeePIxs6XhlueWYGobKhZbKAmNdcgM1NcVu/a2/Iimh3KWezz
JbYZmNhoaXUZ1G8APeoNLi7MedvwFbOkSFkzy9htI/myj/gBQA/JzMRsxwyCIzIA1YBDsXKoBcEH
nKRDFCY2Wk/7IpE1LKwM1zovbGyo/9kcjIlRrmJGNdODOXi65/hQMeHa++dlcq9IQlTHx0w3pM4m
fl5mIWswmQY2CQp/aXgW0ducHJD7QzQmhlav44JFFGh4+qrpK8G8SETJx+cnstfHYXDvKDT8cQSx
8ETKMsO3kDL9Brbp1pV2OpOQxnGxaJ1SpK50+Xl2YM8c3/hkA9uiOJEwaZVWTjoI6JgshWwqAU0P
UbNMNQb59wOydojWRNY6lhldFASNmxsndb/KsH+aaZAr0k1hUXbILd6XWNhaSzKRO88PE63wYGZ1
dBSfSzBS0qGnqney1u7PaseEWAdKIgWyu/Bf2SS/L+o0SUWgWO57FsAYJ2ey+ODXS6iRHqCxz7uC
GJzCZbUgKDoUonb3E02ngUZrq3G9lTdv5/4Rdkp3sD2hIO8V24dicTS+byIpO/QmGjAElTl4Euj1
RwhS4tl8mJtH4NsIzTkUX9wlm56jNdkruax6M1BAq7WDaAG+nJPb3NEWaDZmi7EzRm6hk8xTYCOy
zbcQ6bhFIMJTBNnP0PVO/xVp2pn9aEe3nIXIatBAEXCkKRu/NaDZwk3HXc9VVJirUkLe0xPVpXYu
r563CXvEGGJXw7AwXM8H991OlqJKsCR+GSg3rMJT3LBZggsHLPY65+khlRnfNVn2HVqTSWaw5Ele
SwXLzubJBY9gc4V93TUu20AEH0MwefoBMd5jV3dIjuNb62plQUT9Fkh60IuC+Ftq5cLsmgNU9inL
DpmJ/5AZXgRdBECmmaXL/Nx0IGBdGUuIkZfDVX98KFW+Jw9owfkqhuADhQ5j7Orbnlat9dA057fd
uJJvvbkpReAmdnPEXSKqk/L9qKXBzK8OITi+dwdBEwoC0HEAh32g2AGZ3F26VBWFkcRlCzWqJrOg
hpvmn6shaI9RQguXNb512vVhmwpehfIsx0bpeFbgmcKoZDdDXJMHOHoivsAQFMAhJ0rGCHdqCvu2
Y70Rt607tFx4MhQDpPE6NSPN++f15CnEE0qTJe/YUBtaUrduXOnHZm4uZNzNNDWIpurg7/mnCsVO
YZabQDUXJGvXbUccXU9nz/PxZJMDJSUMOn8ph00LqiW7CDSKEWlmDaTQhz4TrSRz8EpWPh6OSV2s
MjM+sMBPfQZIxsLqwn9EhnFo7ryrmGxpUJLgXus7OYpa62I7cqtV8wFkzebzbFaugrPiQCoRPdHZ
CcWJMoHxgdbM4Y6ibg9OJYqrKhKe00DO1BP9ZTmHQPRQCECsJxsQkIWcKYa7WhAbyxS7K1ub0DXT
q7h1NWiwVWAsauhlYl6pf+5rbUhmEYWabJwzw+FmbXgiqAx6nWY+vtTMtjtjcZXNhhRqc6K1Oqbs
Rrdy9TbXZbSqqyI+Jj7WDAguuqo7QkQj/ozRAM3M0CKpDT0D9SejKnvi9E0T1E7dUvpJJmmyUFSj
H6mG+6tUthyyxWUIsh7EFVTGPE2970yeH/EINdDnKNuzqgiCBWSE+RKqhFUveATdglDWMY1FUclg
WSFkQatPV7zzEjMWpWeyi7j1ie5UfW1+gpYOaK7swj6ADk1U1pENtobdpn1fzL0oHDo3jRPosop5
YLk9pJilML04wIKmSX88JH17wqls8FFjtVzO2iTWE9FXUnoiilApRYZTtlJGSE7j1KuPLKYHnWvo
frDGWWIcdSRixqrzWPmFQ4Lb7ZWRH7VmEcwSQlFs95o0AAuMIzcNoKdNMFT52korDXQq29wsRZtQ
lYg28Gun8Qe+1lRFF5mfdtCM2EW+AV0qNfoMGXIJmz3GQ7Ssoc62SiS3hAn8X0Zek9B5aHYJ9KAa
4SyFqR3DIlIlmq7xK/AmhyQVDLehZyfgHcTE5kpLL7q2N260MPWcrvZLATkG0xc8x5+J4o2dxdjW
qXqniOYGaX4ealYXu3DRcXvSm3X+OaKJ0l2iSVk6beEbFylPJfSYWswmdJyMUVYLZjG+yKHH55ga
ynxbpLWRCkMN5FT3s7wS0YCa933WV8RpU5JCKa9VK5qW8irkEbHl0HvQGWkFOnHbKMTQ4QkMeA6O
iGc5bYeglzSyvGphhUmYLGRL+y+yr8J5kUbQThrB9TeWyKQP4bmKcQ0HjuXgiyZicrB7vTWcou3Z
Shv0/krzVJTMxhSIf9GFsdc4FurN5EgLI3LR+pF1XJVaXggPm+2JFqXyws+oAf20hM3ipA2uwmqI
LmOEh9OAJVAH9hK9EaWRJePKwlZbsKyeSd620IiXS92JcaC5XtNEC1YR7xPx6s7WeZ8tPKSgmgwd
43kugqYk0GiOU5k7Vajg5vci0sHHhAbyi6Zsq1YMntkVjjUgPRp7++hxakADrPKy6Dj2yuASswEt
oH8UvJW41TNo3sz8TSm7TtmGlevXss/pvKutbAFtdskSWo/62KESkjJlSnQ3T8tw1QxFb0MHn3Zd
0Kocm5Hz1iFDG1dOT6x02augWOhZ382rNE9mg99LZdO21UXf5+CsNi25Niroppd+yle+Z0roQwxN
7PgmMpdZhuhGTzToM40HpkNLNPJLV5YIItjMo+8b2EdPKo1nxwrkJxRplQbD3KhNKMlYebbIrbB/
j1svckPdqmZ5n8pVQaz4Ev47Rcm1gq6OE08vQcfKJNAWcR9EbhOWUNKF62Q/Bh4jRzHKgvMuCzq7
kn68hP6kxHdJbkFTexSzdzKNoNGrhqb5OunQaajpGYLO8rx+C4vRDHBGQHmB20AjK3LNRmsC6Mkn
zY0P269086LIUxuDH/lOJRIcR11FwbnCPFmEPN0w5PlXWlL686qUEWwbSosvvS5louMNFGW6LuWn
vaxy6fp+qn002pbkNgO1s+wokmUxh6MEyVWTWnA8AellXdlaEZQnjY/zcCZrYjkemJzZQPRMF4WG
vbXF0vBiQMONwiiZeZRfynDsGGZ9aGt5u/FgzxHQjHMB5VtD8DQzlzluUtvQWPbW0CJ5XPZadGSi
qJ8RMDB25qursm0+xA00sJIkzE458kJoxVfg4Q2wQGAublCmvytI8xH6ZfNrsHPvxuWB1mz+vi+a
FWuqai4LS7PrAo0TwbAHFFluw/kBJXpUHjckzV0pM3XWZywSxFCWKGWykXnxVsMZEE7lIKLMj45L
lBRum3jp3GyQgl51cKKxwUqhZSFU8AYlhdLAjmYshO4lpikHigGWaDJaH8eNWlV6oL9LdCaX4LPm
85Z7oR3r6XHJZQCPV/pcK3rQamghhEMEcSlUVBKnG4L3UO6G3lhfDRT2E47OmqGKAQ8rVSIfHVAk
6wr62kk3l1IN57Jpy2sconjGG0W+VIXijjIplEBbMNiA2IaayP/ALM1a+azd9GEFRq1NS1FhKJ55
xNREVra5kwFx20q9TGQ0txwVhNzGadefIC3WhSmDT3GCPAd5QWQ3uIgqkK68hHYxeUTjInES2Vwn
JAb/gSdHUTcmsit0Dq0cpqMYL9alpkNDszFUwaKuU82pk+Aytng+982UnVZ6xo80LI+CftAV2I1B
nycFlbGI4XTERdxrbBk2SXOu5xCV1lWDnOr/s/cly3XjWra/UlHjxxsEO5BTNqdV30sThi3LbAES
IEEC+Ppax1lZtmVfK/KN3ouoSToibYmHPCCw9+p22L/SKvbSVXrzroQCI+uh7SimxcOTFPqKLsuT
GGl8GVduv8N6ia6rVZHd1K9t1rkT6tY2WK9RevWZK3qTpHwl9Z7M8HQMZeVngXTKHCdwm7kGiEoS
8/m6F0l5FkEjD26gG67ayuuygXFx7QcLPRCckvu51+MuWtQbFO/dzeDO0GVDge3Xj0I5mzApEnnr
B/UTC/36U6hc99iFSmxcXeemmVQGyNl5dngN+X872vO5XMVuUhO5g4IdoCVRQ3DdtNJJmZroWemX
DAK+qPw6tiYC2jR4rch0o0WdMtsaPKcGlbtqutwjiqWJb3W/ibD/gh8fozVPYBvKKqZQz3QzK3jn
8bxFWtRBzRDeh46128lEo4TXBCqzrDJReTvbmWc+Csr9FFmeWcdM+TLO2HZMSfejncc8TAKx+WYs
mLp42H03EywlXXarGzVHaPTHje8Pw/6bQ4BZY/YBqcXR7bxo880LAEQGTO8PRgA4Oy5sbe3LROem
KOkENwytk5Q2oZ9/k/ZDr466XXsTVhYkosTD30bUzLmYzZxaBTlsHEh1UUHBnUE2V6ZCjWv6q1R/
cYIQQLQIgFDyGQ6fOsyrEdp2+BflPq5DelW6i1cgKgTLOfGcPGFtnH+T0jc1VMLf9POAAtvNN+38
NMURzEIy3K+saw5k9ROWxRNMBGk/uEPxTQ/fqCQa8zWuWn/zg+5d6Tg5034MgxcKtrBNvT7y7xuP
VgePMtun5eLDEza3qMpFVXaZoia6wcfrILbvtFtUxIwwLlTLPUXl+1URjpNKjY44dkuD1zpsxGeF
b+ATjoIa/xxg2Nbt5HouzUTuq8kk+8ny1dtKtka3slokz2gjowfXracoc33tZFBV6W0TtOY4wP32
2vS4VW8mU25jMn+eUHbloo+n3BUuHlOwkvM6atndWJdWpx312ItMRHlLu0E9Nb7qaN7iE5gUgg/n
nlqP7CQvHZFOUYWvs6OLe5UwVu9Eu9q88RN6G8pO3MUDIdctzuxmJ4K+vtRSqDKVzspviUfsWLCT
jHL3f1bS4g5mxy/WZr2Oa75z47VgIgbbrx32QVf5Cy0AUaF3EmZFSABCif+ui9V1l/ijbnWBVjar
PC81yweKrJM6/j1UASoMKW4uhN/wuPs/t3PuLEZRl2YtvOu1O0g/W/uU31kgM/WGZkHyyb8eSYbd
tZj23hH7uH3+c6f+m3v86QO8Q7tGSN95pe1auM5t5932vP8AdfoNFPDTBd41rLpjfsl7XGCq2xFW
Ji/rRItZvx3EYP4MEjwSH4jpfuU0gQb/+FDfteZju+IFi/FQpzUvZRpl2HXQl/eoDAB3fyyQ+B3q
8tMF3wFOg8COPju4oN7onOPY+VxfJtlcQK+lM/7Cs4+w4Q9v8R1jEUt/qgeKK845ffUKu8P2salv
fKDeeMnzP6+R332FEdAGyF2BPODPnxfp2OshbDhZixClU+Y0fp2HfVnnKPsL4o2bEcfRB6vmty/G
j9d8d4M1yizTjLimRf1dsJs6m7aRSMX2JHWZUHZl8BLpjGTDxtn7z/X2z7fsfXTP7979cBj9MT7d
s7sNtieAx7v3gtT/3HdZyNKxUDkY+Ww+Hzaf/iIcWA4KYFu/OHcVT/+xgPvEb2Di9Yk3B5H3HtHs
llDYrsKn4bT6EkSoTuePeKnf4Fk/XeLdA6eBdv06cdeiMk7K/SuHltli7j54rL/bbiIPgx0C3wU3
9O2x/4DTjUkrAzGdbuRshsyeHciun7OqiK/cZ52pIVUb/yLcYu+Hu8C/Mo/hHg1jfa4+2Np/88rC
oB4CRcIEJ0huv62/Hz5ILypW1Ql1QeTIffR2ou6bPb9Q38TS6NyqDxb0KYXo3U7/0wXfM8BQbJeD
o3HBet/erQdVADPM2luWBTDCBBvIOjP4F/ExXgWewvO6IQXbOIDLzv002MYfHTwnIPhnjBwfB19A
RPBdAKx9t75tLEINOyH5phI6nTfsHOdN6m14UW2Gj8DS310N6nykgXyzAL23sLSVJLz3VwJKN0nS
DsDciYfMytvyNbxvNh+9Lr/ZHkEew1UBDjnCfNL43d31fdjBCJ6Qgl72d994jkwe3f3Jt8Jf6g/s
Tb++OdgYXS/yoBcHYvmeeQ9t6yez3/vFzKssDM4mO8MR/FEx8hvAmSI94TRgGx6qkL5XyzaDawJU
ej5enXJr9/Qze4Ml29v7eFtIMVzyIG3fvJs/v7C/Ep7+twFJqE58Ckn8e4+TCCtoL0oU1Cc1mZf5
OSq6XbiNNmiYd3++1m+eYwxdLnKLocHHXLV3X1pd66AZShXATFDfTqG3aer1wfTsg6X/684OhgBS
6ohgL6Xh+5XvjKwW5djgjiaRzvKuWc+BxMFyfh3xD+7o190Ol0JyBTYYH9lz79npoG9b1KksKIKZ
ndnO3pch/0iMfmLwf36REzAtWICncA0EWL6rIGuz1k7SzkHRzTcNrHTNS6OnLCCPpb3rrJ+v5AZG
x/+LZxiD38EWeoqlfX9jMIGjL618XFR9Gm0Nii0puiFOR1R1Jn7+87r43VOMYwruF9PZUIu/WxdJ
50HQyL2gGCEfppUtbOTs/3yJX5ce/GYRNP3IiYSz530ZrlStF3AZQRGPBh71KqvcOrfy5c9X+c2N
nGajUO80ExBxV+/FCi2SYyeOqyRkyAcI306K+z9f4lTavlsNFJ5b2FQQpYJ9712pVnbLFJduEhRL
8tqvIOq5Bc3inbkR+eBKv7sZ8HsYrkXh74WJF5/khwMUtMzUc1oGBancje9Vn2jPug8Ozd98LTBX
Eox4wjGFd/bdA1MzYwQRFWEhK+Ct4lNPdDbG5q9a4L/Ddq7+ejx/pcT8aMP+0ZX9/7fN+6fIox9t
3mCav4X74Ln9e7f390mD3w3eP/zg92AfsKpw80BdBhvhiXf82+aNOXrfpoAToCZ+4kY4/L/bvCOY
wmHihm4DKtMAy/HvXB9E/mDQBHzZSOPxkG79T1zeONJ/WfcIY46wE4X4D8KXTwXID6vRn9aVV7T3
ihiBH8Tog8vVJijthQPe8Hk959Vr4LVvdexkA9I0sKyKEUB+PV7M3lU5wZYM7J2zEmJhCX2Hyp3p
3Gnnu3XFdsOaSymnwtePAMTTaOnhAn9l8biJk3wwMLzJbY1wktq9ddsor08mAM/mI20hfSofPX0v
NJKC7H3UqayfKBhL8FfirYtYhqeddaVzpBw23lpsWiou3BJgTlSf+3F9VnLk8diXhJBnyCkKdOup
bXU++GrjjTL3wyTnDPc2+DkrkZBQtfna0C0Aoqs6UYdFsV0YR0VA76SKzyrW70wXFqKqt0HrfPZY
uUeqB6DEOI1bb6cQ9QHaLDXo0h126Qb1ttWA4gYJAIalugKFOFR5CHBe+hcrAnPKuCra+sVHOFCc
NPkyzOlg2SEwMEJHAqhzeyKjr2tcAE56oBv9rtYMcNyy81mfg0bdJL7ZIwoqjcEREgf/FFWoHora
GCSWiLxsy5t+AFXaH6jgWe8J5MWY1IDr5n23T6Yhl7POQS4i8sIWK032jcFvD+tMWWEzVo5PiymB
OXcASY09NpV57dE+dT2iJmRQvflRdzkscz6O4O6Ne+nAiAAY/hL18TUHeSq6NxWq/RARCMvdA+9Q
u7f3vAW9uLAduL+MI5BpgIDOq6PUH519yMGOVe0BuM9mKdeN9kRWtvM20nBpcueCuzZzx/MyglZY
tTeJ8PNFkXQOq93S4MnVJG3BXvqD3vBS7Dm+7Xa+loPdtxYoKGxS64hvKZE7rPSa3zc4S0CNPgX1
bhZ+6pszWe5BBWURqB7juFlSOiDXu1yEtyPo9DUAB9v5KWjsQ6LgYVt5EVVV0cG+5kDdJMPh4Af9
zi8/Q9CStbFzomgPdC6fHQbXAvp+1Gr5SMqUxiqfgbImrckimJm78ZMRbg7abIuAgaPXkr1fD4em
a25xQCCDxz+fYTaS9Ek4OhW0PIj2q6HTYQXy5UfnJQKY5kpctwuQ3tK/GDmyoqwXn7kIrYLxNo1I
s8O/x1ILU548u9CXRBr8iO2QnBBnNSDsunaukCvyGOs1nxJkzfTk4RT1E4v5FKWVN1H9VI/yvgnm
rTduW4pEgsE8LK64tkRkclwLUzZn0iOZoW7qEi8jEXCH+DCrekNGciGhnAhOv3FsMiFkzkNdzPV9
IN+UVIVmbVGhrVVOmYVetaOV3PXJehv69lkZg3dMOzfCsfeyl5eLwJYko/tWjF3attEXscQLbHD6
zgMiC2mH2oEqPXRzc8bsgmdcP1ccv6Nb460v+s9tX+fEa23WNA22KIJi1t+3k7xT3EtPdaFRNGVe
UjQS8LHuM2qwzYzN1ksEiOiucOg5R66RN3lnlZV7xJ9tVImnnzR9YUsKus0+c6dvt3HZZ+Djcr/m
G1OxzGfVToA47Xmz8bvgUTfk2nD36IB0VTGCx+Y1p2tzEyiQ4a393E/1fhX6njn8vqMid6c4nZcx
p0pOKXNpDgNsHiJGofKBDwxTFhJ/a+NruTxFzloMFulmMWy4AT94tZvBB5yRMXxIOj8XYE6W2iu8
xhwXFmYwH2yGekrHtuxTIddX7YQwNRrs4oSWBoFe4mz0h7Rcly9mxBsgXVWnnTRbPrGcOv25GokD
doVkDhcaqnP9UgGOyuqYgKPR3ZWZSepW+CoRPpZ4YjMYth3gOqU8KYweELbjXrlLmXGoUGJ9jm0U
cpYuKHoxV6nqm21LugKFD/a5e7D74DEpfs7NHFUi2QoiD+ZJmn0jkqoyKguLzD28dIP5XK8KPA49
aA1XGzUFTqzzylQrdkio+roAu0v/VNXx5bCqbQeonFK7h77tGLddbpjIosSmrTfCf1FGD1K+9KvI
IBJIWezex110NVY7i/yfmPVZwKYNG6oNFAo5BwguLN1XUoA0na+RyXSnvf4OqAb2R5lXYufPwStb
1BUf72cs0Yb7eaP1Fp5kBOx5uxIZFXUgL7RmIIRV5gwgYSZ+DZZuG4XYtwLsNfOrRsticDoRadPE
rbOW2aPPKByiT+7cpKuLeKHgGTqoovEDCJiCvGz0Vjo8kzOirpLhqm9YYVWzWyGGSeSQWdZeBuOS
Gj8uJoiiYnFi6+cXO03ZVFUnlm0XV8EReBCCtgDgXfrBdUA/KfA8sVoQ/VZnMLrvRnwHXTTns1JZ
NMmC1nWGGjyVS5tZcHrVGuHj3fvYRgMWFcK+tYSnMO1lJTKgehXtWNRlRHjnoksO2hvBv1PkQGEX
HOx6x2a8+aaxn2D3uSk9RACyKt7P5bJDKlne9nKrhhnrukJ82YJHOY6oV8Yk85a4KFuWNmtUjHOZ
o1k6eJHOwRXhPAmyGvoocKKpSA4jEsPamm4XYjZaVMh+m7Kq7pEdZURWu+uZIoi/gAXC8Z4rNWx0
1Bc6nm5sXaVtDbd4kxxcZLfZ+mXlT8vqH/12zHk5ZR67r6h3aKorK3lORrRqNb5iF2a3gKdi1gWp
u0ysbNdwniUVrD/eAxU6M32/KZPPU3Kw/tGRyVk1d/t+nFMWkou46fccIYqwMpgQgFHpbtYA6Qql
Oh/1uXVVqkK6d2eNlY4zDQl6OpDXxEwZWboNWL/MjbtHv7F7LdxCqSodqjZDFYszEGre6oHMy4vf
IWtkSHakhDPdX3duB2AgKq+Xps9n920k3naqktRWNwmcyY6JMw7FSdtcxare4415dQJ/H0Q4QIa7
usWlSZ0ZrLC+QVBZMmQ+NC7MfwmTejclcN57/Rkb5W7sQbajoBws3Rk/yagPN5EL1VxC1lyDuIjt
kIlKF4nXQJzW3CE9cBMv0DBBab3q6QBBE+LlhiIp8d2h+ULvt+1nmjfcblgVHvjoPS7Gu5D9fOdE
JDdwN5i2OmLc6/nsVEi8W8512533otnG1fIXdPS/bdV/RhFAuJNB9Q9NFeYOQ48+/MfFp9dmwPin
H9uy//n5vzO0kIUMPA/dNJqh740VIpIxvwsz+aBkxjzNb3/1d2MV/wvNFLBriKsBCgIW+d5YIXgZ
CBqWMBKJfICgwT/prJCJ+r6zAu2AMdrgP9Gl4Ze+6/OpJqUcKRJWlFsdKHOPDPR7gOqGlEFGmE2N
CL6MJDpo84TIPBQ+6ItitR9xTDCFTd3SLSESB9+as1P13jMkz83IBQVMMRYrt49l4BySEgqHam9x
vMrprjHjY1nNzzaAxMSJPrtd++wsEADJJMwD26JGk/dL7ew6JDHqFooiPWydZdrGEdCohQWbdYEJ
vDPrhS+hEZ1Kc8c797AO7pVP20vFQSA5dLwCPHhSCUUSSZ3qul8axPD1yKuLK/weajrUl8FxcHxU
eeQQ9IhDmOftYsNiWSFsG0Mwi3Ws83C09zP2JWeGx7arYLBxzlZIj6AtQZ1YoveQWbBMyOUs80ay
2y5YCh+VQWjPBgYh1mW4oupiBCLUOdy66IwMf14puRtEnJ66CDvMZ+MA/4xI7FYkwY7pacO9EPkF
4VPS0ed4cbauV69w8yS7eZz2A4svm5Ufo+5Tjbokpl8stAbXbjuA54Dm1cQQ4jVus5UapcC0DGeJ
s5wrdTstgOe78hz8AUkHD9IS3aHyC6BNGtxyF67hX2Lxf7RR/DFA7/dIDWaIDOsXwAny9e3LfxRc
Nq8QfiH29/+d/L2PgBm8m3/YQ/5nDuYvuMzp5/7GZdx/IRkf4DJM8xHgyxOc/Tcw4/4rARriAqHD
fFa8t39vHqcBghS4DNLEAM8Azflx8wCYDF4Is60i1wU08E82jyA8wS4/w5HwI2DQ9wnSP0VQnEDE
H2CZOnK7iQ8j5NhVw7A0Ya0jnRWIgQkKKSE28oHBt810cGZx5NOwbtYWB2bnr1dLOzwkAX0qbSBT
zQAeMLoGBXwyBK0JyQOTfBGB4rn13HO3JGPWt5Jldgy6ba/5kAWlOXr9cAuBCrR9EU1tz+fDMMRN
0a8RS51o3A2nQGcbNX06dPa2EZFJK7k+ki7exgN9TEJ5z5toOQyLvtL9fKx5Qs4miUBRKWMHDTsR
x2Ym8GGF/o2L4nrDhLm3cf+2BPRLNYmtQmlZGvVEBwjjRjNVWZIsAGS08QpEL5NcV8HL6gRVprCR
XE8BMblm7o3woYrnXlTvKFi63GqjsVsMMEQm0QHwFXYni4BSimTWPQ3KqRgTPaJFZVUmuIbTXooe
sDy5RogrPbZ98NKBowKyAhUgpwQ2sYUR6NaqO8915GvfDFeqTPqsgrY2HWGeV2732bZ0hElmRrgw
etptPUN0tUQUzYmWkKq2Blt8TAe08RwR0FMJVV7YGHeT9HE2xJ7YJaz72nuQlBOLgilcIVz0UcID
kUY8dKW6i1m5j7Vr9z0bIYlzgy8B9889o/fTXAMKgipOV9O+nJy7gfrhxhp2X1shs9abrselhox/
aMTW71ixCv/M1HFORLOjSu+GaDraRN/Wnn/bPJYtPAZoI2Zv3XHV31lJNkqiqVBNsEDKu5w5VXtv
dfNMCT+f4/6L0vXW9OombobCr9mxjC0SZIMHHpor27ZF6LYHJ/bnvBwR/d31+2mq41S5TR5SLgqx
NkjocLH0e49dJRFEXQipfWFxhGDveaNLAqMuOSzBeIwdppEqjmRpy+5COuQV93edgEwM68dqksXe
AH0zlEAMenJeooaV7YNQ1r9IZjMd21lEO0LFeUVFl828fzMTACZF6QHi4R3e9p1ZUFaurne3tMxP
S0qqQlXepWHaTxffvakVREdYJ5G3IrUpSq6k8iKE1ib3zdw+KAW0lLmZv0BSOUfVVzmtNIfKDOWx
qM682puLvjNu0dPwSbe+B6HqtHMnHaXespRpSIIbaBrOXFF+kjX+h7IdYnEHxAw0n8KKfWFJt7N+
e9UL0C4wjpJLOYxvWMdrOptBZiyJUAo4ySbsDM2oipP9vM56k3RJmy1jc1dKEhex6K6aPhzSScbb
pHHRdU3VleL00zpD7d3WakOUi167dIAbuoDjUCzvnFnjHA5rtu9nF7hmB/l1JJrrjqo2a9z4dVjD
cSPhU0jtgq9znbwutY2/iXV1ML288bzykfIWYIJq53wifnSIOh+ZPm51C/kghKlJe4EgRYWY28pN
le4eNDoj63INiXTUwIo77DxQn+noTcCKaIKw7+Z6QaR5GtfelnH/jvbNGeCzY5fUey4HBxZ4/+j5
5mrqdJuPDsjMMDhHFvmuEt6ODaiwSpQ7kiP7Wc7msibhFWXsZenFfV8HgMxWKzZWw/wVdUOztTjv
udVnsMGcDSq4iKyLCJ1gufAgoM0CG09pj5xo72RPGVedLdV4tywxUM9u3DhyPC523NWwA8ApEBaz
WmzBoBMfDMyoS6KQOBwh+YeX1+1osAPO7Wf0WffTDIMB4ZW3CdEXpZqPX7xwJUe2aJmPYpI3WgO4
JaOBuMYqUiyg+1MXidaZPzQvi0XAIE6AADn2cGqvaqm2qDyv58C5CfAOYS+q+zyx3ojkmsjfLCby
shrh/FmYSEQNE80hXcLmNGvHu/QT3u9Aqg2FQtxrWrJKZJO3ouEaPgdzC5EyJDjY44TdrmNSZkM7
oQB01ZlHUZeCa8ZredrIRAdxozEIgx6vW9F9HV2nGNpya+aVZQrTUvI5NBdsqfdyYofZQNXXdi9K
uiNOpGrvkHjj+GHBnVM2eac/z67Z9f6pAwQYniB7MGVNcmNCjnBmWEZg1oG1e53CajOjL9jwKmYp
scYvSlt+Hhlwp34yb1ww1sDfGAFFbOs5pYrYdGrEVR+03S5ChP5VF9tqOxB2x1eNvEb7UneIrBlW
B6LqhaZBiDp68NsjOk+eTe1Ac+0CQLUdYHQ6AMo4RaVlmkNFy0NxTavyL/r0f+vE//y3deIpAxkM
+5+qxFx9kvPbz+3lf//Q9/YSvwbsdgw9K6bLnuq97yUiRvBgVqkfQAQUe6fonu9VYojaDboPFxGr
pwrye5WI6acBfgY9MFJ2TyzeP6oS/V+oZPi6gwSiMCwQBEK778g7j8u5mVqkL9fIgocxN0xDxBQe
6SDvh25t08DWdVFbxwHBgvT5OlDbkzwQEw+Uk/uU3xFOb/sAQf1l47xQMQOySYAfYa4AtvKkSfH+
IXNc+BdBZHixcEjomQM8MBmgvebdgSfVgEJMzjeV8N3NhBkECGRQN+56cuphe007AKa5jQC6RHyC
72aEhcJTh06Vm8ZDRanjbgVUeKrxekPypraPnZYvXYQsztEZssaD3C2B83eB5j0JxVUrkicnQt5s
5Pg7d04whEIcRoN7tJ5zvShZpSsy56eZbBZHPKqyfvH0umnr7jh5ce7Fzq5e1M5vkweK0M2Jhxt/
EXtt2zvguQekp29ZA5SKt8FXYz4DUXwzoTw0BPYbngxvnsYxRnQdPASObvx0IlVzH4DFyQMnErse
3pORLvCA+adhFd1tHeF5oVDxjrRd1DX2FQfR74ELcrCUW2TMVecIvEfnSMf7Tq3JDo0BO1VvX0NE
w6ZOuDx4KII2mi+gBAmAeM/tzwxXh0lGu2bVqCVWwzdL4oDjl3AmoRqqUuc01cDp9JPsG1in1dSm
VejfYWM/wD11wyM4bZppevYYObBhHVPA9kOuAvZSLa6Tu5QZhCewg3IdQL+1TzP4FKZt4HUYToD4
+70ba2crk5HnnJfRwT+h7k6ChTPYwYJ9gSMOMb4N+KV400UoMOYB5gnSDacUfcQfBP0Dx11midtW
GUKuq9Q4003o+LBtLPMWXduR9sFtuSYHhM+DJZXGB7kYyUy4pD20jT8Am4VNbx3Ll0XDhjojYTb1
IOLIYO5S2ZxAuiFKDk39hDN7IX10qKthPavjaNokM3MOspJB2oSw7ZgYMW3jAkgzVPFWR61XrD1Q
dsgEMN4Gyv18aIBbL7r92hkkOHPZbYgL+juZ9XmVyIeeIvSft2uuxHzAgINHNnuXMCtcVW7yjNdl
q61fsIXsQSIc2xVPx7gNS9uSFjZUX0ITY7l0sc6CGt9sLy/gYMUgGb98TsL+ymV63ofzeD2NfMqE
378uxHvmYXcPjRkH9I3ygiOjNJsVw8kGv1VG4bU4ggDVqSuH3KvYwUSYuIE0QZsGmj0uAg9mhhU5
8eSmMvhTg73jEg5Oc8QRfT6aEaVv7Zwx2RzU2udkQbRzC7hUk+lgRPTFoXLvGLaHLWvjYqdxF32u
nOTeKFCw47qF5W3XcvccXNZODPwuMc0Z+GIQrBBfA4pZQLgtCuMO6Oxmqupz5aIOLBkst2qrRXmW
NOOGgGpg2kVNL3deTYp1Lq+Q43dZwjGShiN4biIxr4Fug4DCc+d8MpKiokDFn6CJo+gAUKdnBB1B
i87AYf5uKfvLWXsByusxU4a+uCFcZtKFTWNLL3XbyFSh44hPrUeHHgTWmKYYnZfx1JkEpx5FBSA1
J4xSCMtqb7za5msivlZTdVjItA118tSi407s9KYG+ALqeNmqVcLLZYDIk2F9Yqhc+dAtcIuAuXXZ
NVkx0WOciFNEGNuTabdNLudRXrWTnkG+I4hNUmPPPWYPaukfkt55nGLva9tWh9CKnY3rY8N60D7D
stWsXNO2Ky+qPtgPI6epg4RhGVpQxV2hAUkNEb1xp+mcuObWn5bP89DeMetedAIKCDceU8PcfVVr
BDoRWKUpIop9xNEMLcjtEqW+9m6dwDuEQbJxKLyltkNqrKq3RCYp3HCfYwKcrxSbUCVbT4Izx7bz
pbXlQ1BXt1FrXwmFz9pB/bvhzYIFu55CUEI8T21GOLXEtfSgEoid5ok3cuvw+UvCZ5j2ByzaofOv
Xax66Dfc9Z4xjB2hTpTA78vDLKqnKQ+b+auMJwhAQkgj1CwwmCOhV0vQIIrRQf0GLSU/j9XaXThy
cnKh3CSVLXbSxqzJOfflkxxbdacQ7+DE60vjLA+VMRdrnYBTk1ni68tyIeixprHdYTOkWaz507di
5H+Ltn9ftP0tnkIZ8+8JgvRTjS7sdfixcPvhB7+je6iL/mcSBsJUvpdu5F8Rcshh6wbsdhJxo6r6
u3Q7zUxDc47oASQU05Mk9G/V1WlaB8SoUF2R8KTICv9J5QaB86/4HsrJMIY3Ch8ERMXP+B7VYoHv
zdM4oGi9aZXjpglDDQc3edHPDGFw5dUwO9ca+sDyxAN2a/NZB/21ACoEcnBBQqvp7oYY4bCRmd8w
/u0tUJ2brWPdpbOyNtUdePy1hyQmsmAAQ/DGCVNVhkSV+441U9FQZTKxYLrV6IKSQFrclEeLfWVy
vpQOBKk9T3SqZXkZWnSh/SDC3A5TAGZ/vfGU6ArkLE55M063UpN7U4OVQGEzZh26u9RHgFbqrdOF
5faJW3LOlD23sHJmASYVaVs9Q0wVZf9F3pklN5KdWXor2oDLfB4ey90BECAIcCYjXq6RQdLnefbd
9AJ6FbWx/m5mRsWQmVKlmbqsu+pFJqUySAYI+P3v+c/5jtPWOSplhPOhJRuNC+fQp4QpepGXgSrG
hg9mv/eyyNo6xjRh0XGP60SdWRq7zk5MCjazOX2qzXWL2pJQdeN8LtiM+kPZ5iz2NNO3yR0GUU+z
mBymg8jlZ5hj0s92pshnh3ufReVbrHU3SqQgCvLl8T/owyYyuE7ng3enFc57bfJFR5uodEpY9FMP
ISMo5LiV8hRlg8zTi7NQYaCMmFrnUi7L+UZqUmabRaksFpkk90YxvM5aq/lOlI7BymLxeuS1ftbH
NO/RF602ELnj8eWxXYzCymimWvZK1GJ8K8Sl3c47b8KnEScdvXUdZibXU9FsFtKVsoJtHer7emKq
wXdXXE59jeCjaB2eD15JwCgGszb3fjAKKql7crJ9iwGiFfaDZ85c1dX4sW7w6yQq5pwZB7Hur73+
CEiw3kQzeua4mLK4z7xGtNlEZqFz/nLK2GZ1WaTaa2Xad5bVx9dlN2NqcTtxbsr4tc2MHi5FiwOg
raxjKjwe/7FqbfW51qPt2MTVq+G6z6XaXCJ4rdRo1eoOpe3GrpXlXhFrGw7ZEvkm4aLLeIjB0I6I
osxzqT9PbHMUL1gTZp8myaCKzcqXxMsfCM2xBVvxHc4mom0Tu594uHu4eAxC4V5hPfDfEDejnmWW
s86fyKM/O6P7JV0QkfPK2loLBBQpE3YifcuZJpDh+b5ZInOg8fSQD5rFO4BJrs8dRFwlNa/txtAw
1CAbmAi/v2Ym/tKx8P91tdKfXtm/PsR56P750//f1uHlj578/KFvT37TlpkLm856Il/SVfv10q79
nW/CQpjgkuzRlCvjr09+buaYYB12LWxd8LLzp749+nXTlSxA/LGICqrxVx795h88+skamGyhyb1g
N/85khbp4AZywvjScGFvF+StjTd0NGJAgxim/ugkAiOhTdZTAzGysxdrPrdlz4Vm1vZ5xgyTONNw
HDIWA8JG3srqL4YyvWpGdlS85MWJsIi4DpCL3Nga0XILz2GPl9j128R791Qhrx4Mo97UndeheW3y
tsOks7Js7eybNPeubb0+0Wo5HFoLD6Ex22LfONNN4ijjaRbFexrFBf7FpcEoA3fIbcc9sKRLva1P
hVfdW0N7kxrJFbch6trSFXiJSC5mp9xzOIClVK37zq3DOhJ3s+femu2qElb0yCprSxJyqy0gD7k9
xXLjIVlFFJaZlSI3DxiUlQZPXuUebQuDDwwi9yLLvWw7a+Pd6jXsu9KpDciO4wFpdNXPXEbhwSvd
oHNQ4dKWWblyhPALsz07uUPTiZvGm1ZxvC1buC99VubbRMz9QXGa+KL01sovzRRJwU3wjGqlcRKD
Vn/WxVSQFBD9LRMrrYms57KBwkqPzdJcFTdebHATVEzvckpXx3ehvgSlDQ7D9MrMd1r3oxoyHK7t
bdHVYDjiZVtb8WnsJ91PFOVoQg4PYsoq68Fu6LfDgbvCggntHHKHpVVvUeRdYYHGddronw1nePRa
zqO6Kw+m1lw4uIO1FJ9OXOWUnTo6/YC2UMOp65+Ag2xbVb+pyqEMRsU5NROLaRCoNlwOuvXaVX8c
1KGBvVA7frVonCyJrgYqCAcfx8P1NMcc8diV8B9rVMiNW1vpXmOd+SKWvYOpQTud0vDGMnvinktx
7HREGZvqEX8w3Rz1EysQLqs44xKQZSaNm4sRClttw6Vx1xB9P/a1hAZEdcVAoJRoF4pWYV2Wsqnd
LBTiiXYKoBtc1Q3cIkvKrKkUXL3CPY6re29OTR3AaEBgkQqtCvrlsmhN8plSw13KRTsgr3O6Fki8
jdR6FURfXaq/ldSBB6kIz1Ib1qRKDGjL5PhCORa5ciuklmzzwhZSXZ4j9aIz19dK6s6pY28EQnSL
V6CXynSzFp87pGqC8I9wjj6NUsdepaKNw3LXIHFnSN0OkneSmwuB/Oyiwvlbr3aERRwgbS66Yy0V
c0Vhe7fmC5WuSlIHY+JmCFl6AcJEf9M4bjZWYVchzvx1k8mZieoCvOFtum0t7rqCJ6MvLDcJ3Go9
W/nSXgyGYW5p6Vz8rnLb0O77xndSdw0ir9Z2ZDz5wNTWSzuLV5pkod+tTGmQwoq9UYmXZl5DmCH3
quq8Ni7Ry65KxguP58eZxqS3tQJAsQjrfi7jkw6r5JJBD2trR3PDShKlt9eeT0P0hZ6e3VDzitYQ
PLDVOcWur12xc2usk8Rk2r3usreYFB1IjeaxjYxjGgLW5GTl7vqwaqRuR9vEbTdX1aZCoPKdCZ2A
xfoDOWQ8wo0FF4eMgE8mj105lJ0kivb2kG6nZsHNaukHMbdqkIpxF+XiPh/HfVFUH3nRf1Ic9X0l
R8NHeWYHXITASSypIMQbS0DBQCiQPjTAZwO7dyw9OWgR2BAY3kV5sHSMbB0YqaDoSv6bnBmXUizP
YlH0jWfJvlBGy4wRM0KGCSs5dSqVym9KTqJkxW5SRlObEdWSsyrFxpQIOIyVFAG4gdIx01pyuk3V
GfN/ztfTJ3byCkOwh7oXVHPLW8hV0iOTP20OcnBOcpWno9mdSXxY24Z3Sse+1B/kwK0NyF3d0h47
5vDJ0Pl7OOa5VamE8qYyDtDZDq3DnB7F6Y3LtjuYRjvzF13vg3mqO54ASURRlvY2UDm1G2IvDhQy
byeRRUrQ9YUVunZNg13aUcrZe8UuypbQNpRXwmXTldORTXeE87yAq9h2witDNNtllyYye2HmD2Nm
cZrUHeXlYvArT9+l4xJt57xodkUv5gsldhygZ8TqnbbvDr0+Ax5SCXj0EWYDPeeJY/Vm8msQ6k87
vGQ47Ee3huQmcMfCHqJyp/zJ6vV/D9Xw7Vv+dIH8M45BRJXOP+cY/EHo+8e/oHwBvrOjfOM0kAPY
/p7T8J/o6/j9BfnH7yjddd99x59RFACYt7+hKPg10p33T8EQMgz5j36HP4Ul1f6/BijyH79R6yfi
9J8CRf7S1eF/mF0McQcABB9KE0+kx4Qv3Vx/fru4bqsxKb8kL3/zX2ADYj/9/q7xh1/s260DT5VD
px6DNJaB791kGr5SF4eqZcNY/dU19vXWgeUUx5irGp4uA3ioSv9x63D+jkeVaYB03m9f8Gur7Q/B
zOi9+u1/f18yaHBJ+d3b28DbQLOOpVuW9nNpqTTUWMkKSRcEVXeRJaYS2JOhXrjzMIGIK45GgmDr
trMJg1UY5XnpG8bCHDPqMrC0iRdKvuPVvoxn+8ludD2MlAiEoikjO2VUBtY8rGxrcFrq3qAcNRxE
ZduezLb6UgLfQEbolINRU3eepPY1g/a740XWZQ76Luw68QKQqQpqjVqZyVIOyCZxmJYV8S1nrwnW
SqYzfCRGciirJSgx/2Cv3bmxGzE3YJWvclvxvUTZ6U17nS94vdWB0gCjtE0gVRZphhzRJRrqw6pn
whc1cshcZNNZ60wXw3k/ai9tV4K2c9MkzFTtrkaUDgs18TAzJOtW9/KPWa+SoAUk0BF9gahNnoKc
vLKJq+bWikm31T2c1aZODdwSGsz9WO8OsQBCFyUcS6U8oBZ5VGXy0DILNmnyGBvm5mqSB1vLCZfJ
o66Xh14vj79VHoTGZD278mhsRDTf4Gi7G8as3BX6AgmZbvIZrNxGRDmw7bHUT5RJ0NBTKM7O4SD2
ljIKF3k2L/XCKS3P62427ABf3U0/aODhKmsv5OmujDWb4AauXYPuv81z8Wz80irOwDFo81Vrr1cq
al6hN6c1SxTGQ5kjGCfycvlSb5B8EFS6OwixXajrGYRJfGDlUppBokzQhER0iYt2hXEroEdHi69g
3wnsZn6bdY85zwNs7VlmwOZlZopgi5VLodJrPG8jcy8Rqcyl6HGESVmzjqP0ssnFwUSbC5zMfrdQ
QiveXn6KNlpmMB+rOnue1vaol+wxIsisHisF3pP+hLAK3fa279ZbKrnvSqtKyQ5UgMU0x/XVpJJl
BqK5KvKUxU29rFu3Udp9q0RGyGeJH20ysrtRa6h0yleuXHb1oNSmgSA4WTRKspHjKuuR/JHt3KVt
EI2o9Vus0Y+1ZaXHJa0/t6JwGE2z59lt63BsLG7cY7rX6DjnkkKUrCowbUYRGRhv1j47SbWL+ny8
GA370eydsx15t6lYz55FkKx3d1pNwtVMN8bCqzoY7GC6nSNIsGWQ21iPpd3wCidiP5WmI5eGt21T
b82hIybu8ZWXXRYLg/ecW4Xctgfc6kIEioF3SIlIZfWACkjPEfRHur4U6zpe4nGA8VgMya4ULHrz
bD7gXMM7We21lmE1IQPDVDmj4GK/y5QZAgdORiynAv+qPVkPhWC5O/ck12ytskI9o9F+ivhZ++QZ
xidBYTU1MFyX48Wc2PY+m7vu3amWC3gHwx3r9oeOu2egWXUaxEpyD7i4wk7ePqNlulTZZLc4X0lu
dprn1+ty1U7dRT+Xt7i7Am9yttWQjGGjqWRr5f44yYnDrAi7hMpI4LHSJIerjmz6xhsUhgeu//hE
B1Cn1O36Yznft+14cmLloPAw9/mILxDtVqhLVjeGipvizmzzf1YO9wcikqQUOGAEZC0tWdIfx6Nv
2G7LvyLQdM7P49MS5pv/FLH792yEH7/ZT9PfN2K35aMI7KoHSn6vFX9PqNIn6fkDsftfN63Ir/Q9
luC3r/xf0A7/zyRMefj/+ZCxyf929568/tECS/7Br94j9+/005p0cZPPN8xftMrfZEziLQw1jAwE
VVzaQqU5/OtAIQ1GBhOF3FDJyoJv8wTBF0xJcAh02D4aXTd/RcXEyvTzPKGbfDmKZhzJ/TDtn94T
KytfUFVru0lU70tTlsfa1S9gd7/psMC3OWExtt35Uxvn3j7VrCwoNW29yQXkHWXkAkow9dpyl+ek
yJBbwCAELSGYkG8Uby1lavdObHMYLaN2LTCE7pIK+7MChtsnQfvkrcORv/+9hRkSxhDPT/SSPqmU
0xTl2ESKTqXDmHPYiMQNxsXLdVBk+HmXZua5jufLqly+NJaehWNc4jsQeLGnjG0KhnL6XZws31gr
+XRnUG6EYl2WsYKBF3bsZWIP91bSKX6XWZ2M1HJWdETmMQTxd5wV+z6JynRTJag50VzfaHUxbW3q
yFDRmhc9s27UyuHfjPPRt2dBs3Crw71GKPbX2gXxhEshbDqMzU2e3BWLsYVNfbS7pCQ0g0nGiqHj
j4W6Xclj4zTDuFnsI8MNxYTC6w0GEcN6Zk3hFUmgpwl48+JCVcatlhHMzm3sIIYetCbJ4sbIHgUT
BdlWJbQbe5fN9TZdeYkhTnEYNuxIxjK2cQVZATB2OHnWeJgjz70EgM1qC88nSUBSOh0uzGNlGthC
E5e8qVs1qJRixqIkGeDdlDfHBhXTb1xnweUBk9aZY5IGCxEnSQRnTltxOM1nJfHuHB1bkNqvDFC2
QGBT60+1yWuaaNYeO0l0GbNm2Whg7qiq1qZt3VfIxikeHGzWF/wiGgTn5tFVk2g35+I4JW664V0j
o1St4SscXn7limpT1wStzV6z932j56Ew2TtWaFuIaHMRJH2xnCp9UJk/0pgDpETtdPKz642Vn6fu
QZmb19Wq71c3e1fi9UtrWcO2qrx3eyLElCvzNnabs2rMH7E7PLmaEj91Xt6Ek6klH61VlMdcX5WL
oZmyW1pb9yymr6LBnE/WgEW7cjCXZZMgKm7QNKzBYg+Vxan3ZEEKNo9UcRjZBwgtPmgdC1AULl/N
7WPlRRe92rw3mNysPIOJnqF3p3lzIEbJ21aD+KsbADUkNgrYc//Q8+4O8bq+YnbHIJznIGUFl4TO
Q/pUMfzsSn2asRAlrKOLyYdJKa47k8xDUSt0hq7WFyLxlAgKa78ayxpWNTGJZPXaqwFIgo/LytkW
fXY0LDbIDq4cS8tY0M7zsdOkC5v0ZTFmR+x4n5e6Vn2aGPi1r2nO1Dk+GGYGMbDULhVtvPRq87qH
nBglBCWaqec3HT0aCh3p9YLInKXdFOSaxmdSuZjwKfM5wFuXwsvXiOhnnYmJUb/suuzOzRC/rHmn
RvahjOLnWqgf9TwP4Wo49NnaqblBBf/QzOIpaS2sWObcoPRpL0NDcHmeJ/sCm8EAk005qen4yny1
R3zd2aP+GjntR2Q1gEiSfR7b/IDYvCZLR1q0bBmkJeZsKe8KhPWAdZQNzy/3HMxVVe2XagV5KG06
nmdjGpY5r2BvaMrFL2fOv+54/f50/Ub5+e+QHfuHC8arl/bf//fL3+7bpEzeXt7+dvfv/6v8Er+v
3wsBv20q7W9LR45kxzRcHOsaB6ypSyri16UjOTOMwFy+SetLDzFn8rfT2nYxA3sw23S5c/zuuIby
w7+usY90Oehd7y85hdlX/u64ph1dQv00mU+zflYoPR5/WN+iaTM4FosN/bqdp3sOFAWyDJbSriJY
MY5V8ujZBVS8Gv5w3RQ3sYV27kbcbEZm47qzry0pQQ/SRMwh3W96GXokYvAQNRRXlD3De8fi4JPo
B/VQtfpZIwlC0ifuyP2TGJgrtbvmJ0UtNsAAuCZlGvSy4INfhw+0h4oGEZDHgWNzxMb2gu3BdL80
nkJK1bVfoiojnNLHgJ5Vyf8u1E9KjzphC+NNiTGD2moNy2PepFzRjrRh6AGsgD2RgzAF470p2fY7
S/HaW9kc2Ip4Beff+FM6Jpf5QPAcgboP1TalXlYdnMLP8a90SXU1r9Z5Yp1EHiJ/y6DLNPEw7XCu
7hO7O2g81BcreVTHIQkpdPoU9dptjLvVZx9246YpPQ+l5I7nl3k5H2uttCRCAhOiuQR6b39Krebo
zca2VIi2NCSggnboj66iXBhmzakj3MBblVtXzbmkz8pbM7GApdOFVto+SnflOoWKpVxaU/s8J+Kl
NPIdRz0pi7E60TjwlFZkc4rVu141cmnlWhxjlWmgYa/b5nfGIIUMDHKGOd86DtQbN8Jdp1VXVpW9
e020MxLOFM06u0I/65FxExO874gdaStP41nsoa+851b0kNrGKffSY++0dzifHoFi7TyvPpeFd16G
8Zx5sA6y8bRExjsAlHPTqwSOe4aSOAPX3/L6ZGLTNNWtl69PyrS+JJMRbzP8LUTNIsN3cgQH9ibI
M/h2ri1p7LXHlvDhJFilRYC6BfU5bHt5u7L5K/wRd7AtbcIGNPWgltbhpdZbfEfYiSNpLFZwGCd2
89ya6SVW5t1Sau8zVmTb40BxpTuZKHcU1NV8O0Oi2CzSw8zYyrdqbH6hK+bS+GqyuQi7sYnrOcKH
KaQT2vG43rctEe9G+qRX6ZiupHfakC7qVPqpO7PvQnOOSEA31ZMHXCRUsFyHRZV97mf2eQUWEl/D
pI2x8dOqTHmQY99e5uIQLdp9MWAKH5MChzdWbyE936xtI9+xMQwN0hHeSW94LF3iLXZx2xwPGvZx
a5mRVQo+Xpr0ljtj/2hKt/mE7bzlERCk0okuIvNTbhky/IRJXdrV2SSqmMmzaGdLM7uQtnZj7vgI
OfNHpWMD/e5m9Ae65R88tuCeOlxnSOjyLPzploHO5g6raJcNXujmVGzoJQh+q1v8Syfhf2tHjc2r
+g+uo139Arfipf+jE44/+U3gVqnNAmWtA1HlFENx+HbC4bWREWoSy6A0vzdUci5y4oCTdX4l3H0n
cHOLpX+S3y6aOOVuRLP/gsDt/nLh/HF/g+gNGxKh3SPY/zNMVsxOagylujDVu+xXhw3u/P3iCSJy
6y1HDMgp9RjBndHxi+gArqayuZ+V+DgWes41BviOSC/Uxb5KVjKKnDMxJrUVMM1opwBRlnBV8T50
PIlhuA4u8JiaNSwlAJYKqeW987xzZAh0JXVD3dUF6Y0dHBJfchJKvH4ZZayY+jgBJ59AD5my5C7L
7xQoZIqj7TtF2a+zxRnbU4JV3+fR58IBoEMLc0F1Qp1woXXik5lAfIpbCjZIo6Sp7lsDhuwsHcPM
OLQNDqI2u56A3qzJvGV7HqgEVVX5+BqeEoZQPvho9uUFWYvJr7WGOAL4vn72uzS6iBubv4nJisA4
qBHpTlB3+EEoIRyhGlEVUNbcCEfbjwyuUUN+Z2KFWywzZFXvz8yp7npjynnA/pJY7plqss99Hz8l
CRa6PNrlmA8IZbDlNk8JrUmDyytBrqCMW26o9n2rJDdxnh/aFSA4J1BMVZIyFq+FgEWlJOa5xE9C
fcimcvixUP4XSi00tzy69Qe20E3VrlfWnO27woKuDm+dBr8qTYIEWyhQvo6rCxdyYIihWG9is7/L
hU0pEL9hHumfcB4cyqQ6WREXYXtB851H+DcCEL5H8ZkI6sajhGo5aWi/wiSU76C3txNlDvNxNo3A
Ke27xiLV0CSXXEn91iaB6Tz2qdgTMb+cHGMbYZjPsnv4XkHrmWSpIyR6ApiWuG1WIwsjNWXdoosZ
lkb7nKhIsHNWwaSDlmR41NgMX8aEK0PyZBYHJ6s3VHF9igxH+DgQqI6jstYfBnpPwRHqbR8Uw6Li
iNSvm7QB97VyoVavTDPvfDy41GC3APEqiCT94vpNhGu077WH1R5GP29EIGLnfeQlzyvE6TYbsD45
wYp/E521+Fht9ZL4GC137g29iFfaZOMtyPLPFA+FOQH3JemvV33epvL0rovsyq2MzawKOB/jYU31
l3jRnhQH8XUFuqHV4UyFZN1t1FIEZiPOhmMEbsY4plSvLumYlDhGPDYh4YXKp8NmW6BPLHpNCG0P
Sm4Xa9C4neYUW+5e02XVUHs9ZZgHuEUlkteIPpL0j8agyKx9WJXXapQCcVO2cRlvdXtmvZD7Wf2a
Jy/Eo4+jZp2GedhyPQ0c7xbjLjgBK3qKlb3iuO8zr5lNWtzq0iuld329n4MKzGrnsSyb7njjgmXp
9jmtgkvz1no3ZqLuiSfPiRpYaxTw9dI+vohcktHjuTGBeat6mAzMN+5n/OuXbsYHqtTOZk6JF0MX
84eRDPsG1BW06euZMoG2iB9tR92bnglPzbiw1mvAJEdMKBfxyn05udaj6mJt4Eni8lUd3un1DfcQ
IrkOFTl2c+M51g2rKpLP2WURdy3KUHdIdW1XEdn3e3PaKhOYL0NcTgPGklnORE1tXRlLfjHZOnJR
dXLyaCuW+Kxk5j2LDCwIzKKq9hQ51keupDuNeVzw/SASXpWE/BBP5lPRe3QFtjclFWb+YGifInX4
nKv9Tao2R1Ezw6hVq6LfGPhJrGq9nVseB3FljgDgcmeXSzpfljjttouxqIGra0J3XdRQjby9gn5X
rCB2ErsIE3iHnQs8Ti9iLgDNnaIWm5Z2LfBvAvCFVXyYzTKwi3pm3jhpPOJbJzmSgzkZyfOaRJtI
T640Xv6s4aNSDkGCwXIh/J2tzls1WmGtO1SvOZ9B25yLzOyCwZqvRpW7/+I9rxTCcW0JDPx3jfkR
6cN1h7vOgnfAVByrgAKHTLlPsss4pjWO5VtB7jpbud5kqTR6V0gX2l7E7J7m67EuroZW7NJO21n5
qS+AVQz2u1fg2sr0fczTVyRT2OjKRl/Xc+PMTw2yY/o0U45b1LsqvbLMTFqhllOSPCtLc2U5OuWF
+WHN1VOFs8ytzU1M0WjMYyLPABgkAj3iftEZRrVwyN/0SQ2AMd7V+FFtdkOItyEWNb+AuzZR+NM5
70VkHjp7wN3ThXGdb7XyuVi8G5Wcsxq3W6V2w0Q7GbjH+cTDIMoCFV6op3QXijiC5wg6wgO0Nt10
1l0exyFOrNGdKHzMb0h0kDHSQZnY1xlqclRC+ujfqdWkcGvdKl7N8Iy6lRdBp90NQr/WOm0/cdR5
lffEFJ8EWl6/obhicdTcNCgNOogWffFjXQ/o3va1NjrEib3rRE9hofJRLuZzl86WHNHhivXdR611
FNM1jr2jAuostCzIii5kbXdPu+N9xm/ay6ZHoaNrTTwl9E8ZimymZpsJF1nq6Rcj4E+mI2gm9M+p
B1NadkfjAR/cNlVa1tYkEjuFB0kbfzby9JNTaJ+HlL8o6A42gyX4dah5LaH03I5CbxJkZAeacYtk
01fD7doplyPCLi2/17FbBF507xjFlqL7Z+GNT7r2DpiAUFdhfwJA6CuzAYuWCmrMUhZ7TyMdXkSB
GzBJPmt1HwCO22nVeztONGIpYRtZv/Tw4u4LC8JdDhY40qmh5JdQ4pGeVPnae1kYa/bVVB71Copb
5KG8pT565tYao8Ng8RxhBKlIytZkD9PaZ+ftm3O8Vcc8NIDxVTy2yqqH9U0SRXcPQhwSZ92Y0DcM
RMX6dhneFe2cOQw7lbIzXeariPoxXraiv5sHmkCRfIGM0J2Iwp6ZLPiqcLJf3Yoitvihq0zu92wv
OT45gfepqH21PMykZhIPBuHk8fhtfGx9QZY/9NMbD6cmhQ5MTWMybj0AhZStcFN3iK1d6Qxo3ni2
uHLiTIfHe8RoTgwx3Xj8HYT2IZonO/vsIfHTUee7FuImn5mZW6iRPCnt9RKRYlh3gCGP/B8AD8DW
WNBpK4/DuAsriIp86JmDWnxvLDtWnYU+Byqw0h6jqW0C6h2v2YCYcLdK6qSGDBNiGbhYK81R93Ve
l1Q9JTEwSrov4dcYw8OsgwZ07wSP2zpz8MzFvifKIGlSxpu7VWdGWB4A9MLYuVDSPapw0EMmTo0b
BVfBxCgrmFjaDNakbQUuB8v4pQPV00zcq+uzaeza9qnAg1gZV6556AXFkOxdp+hh4ET3cEbY47sd
FTtmDlIZFp5XAr3Ga6sCFZxg5qyvcUUh0Ew1MOSUWRibJr7DOBKq4yclN7flJDaKNfsJI6KJS7zu
k+0asx8iWcW7OfPs60hx35vq82iWIabZjWOr/ooNMs26zcLgLQb9ptO1rchVOL3ZadFuXUlHSXmE
FgzRJU6IvmuIy/Taq5vUm5SwdNEDXuvLx9WpLkyJVul0/VNve4dGw2WZTtBI04uqwcidgQ2dwawV
9QPm5P3QEVLV6hM0oV1ddTthEtBZ3TNp8SHM0ryELVFc21lCIJuhorZwtcxOwPiERHZitIT7Vp60
CYawhQuT7dNo3QkQzk77RhZ/18G/ZI6bnFcnjTYAZiFuMy3NH3NXbyc+C9h9t5Na3qu8pZN3O892
kDRuNUmbmYzxkK3KAyMAJMcPlhDNr9f5v3TV/h/oQDMkXwwPmuboXJ3RMP78Nv7NgbYv397rd/5D
+tG+v5tLG9rvvuLXW7r2d13TDIsNr02M8QcdWv+7SsEB/9gh38jGFon6qw5N7NHD1cIF3lEdSbr4
fm2sYUkkomgbpu44ICj+wi1dN6Qv4adb+g8vhhR8vrN1Jly4B4fr0EaTFpJcmklcBmyWter1urAc
oR9LBDGufS5l2FAo/6HqsFt2YyN2Bk4VaA9bCh9vq5RFo4KXRZHRF+ltweMyUhGsFN5lY9KvixfG
xBMTi3SrRMt5yZTbqfXOE96ZKevHC/hUuzg1P8fSXlPZqhYkNHIEmJojv5M2HLLZh0Uaczq9eCY3
5kA1AvpbphkBuOIR5MRl7SynoS/ZbNbS5oPEBo00cfut+MUJxL9WPxDLBgvMncqiJ/nOS8SCPaWg
X8RQ1oMtA2PDL9ExjSZDb7DfMkBoVHvbgS6TZnUM96onfDYQQuvHhfGQWJqRUhXoju4XOzafXYJr
5i8RtjIZ1stY6A9THi0Peqsr98tsffKyRIOVkJCDI/lxSEnGaTIhZ3J2ZDXfZFKjoMxAvmJFpKuP
f5LIiJ0lw3ZFzUwZKQTw4Cot92Ok3yAxqnCHiek5UX2JGeF5+iXA90uWDzSitc1kwG+QUT+F1GA4
zg6qhp2+LrYhzuxDtJscyNXVtPZwC4gN1jI/qBAkjIpOD3G3bVLXvm6jJDsCwYPRUA7Eg6L0mhBK
f7QiM4PHADikix1CIyNJ/Ng0XwpNnQKrmXWkff0185pRohkb1pQVg7wLbgfNNA2jYVT9Ri/tYKx4
kKosNqlla2HtZnjsdJBsYalTV1Ziawjzsf5YI0e+v/JmozdRd03hxuel4FUxFEPnesr1y0fVToOp
pCHBzeMaSidfru6LdmsV40vZkBvUE+dNOEOJ+MMiedIX78SW/bz23p0d9fVFqkPUg41m3BgKMK/B
dHZKwRGQG9q7oWHkQvx1COxM2W7Bd+EDq2gvf6m7HAbn0bPKnd5FIY3R4NzV5WUs+2tvMIcA3vY+
d8dbtaZ5dy6dNagpJr/581JMuq3bt8lI8p3RG8Xdt3bMxGjH0J08bn5JeePSwP19TWYx2jfZqKrn
eMnTj2FNxTYCuA/tPO+qYzbp1uMw2JcIFaTC2rTVd/gRObALr+UEr/OdENN1lhrjzktL7qOes7Gp
y6GdYREsoFX4p7aignXj1V57Axmb2l2FR92vDT3/ujNKfqX/R31HPG3//GiBivlvef8StYB1fzhQ
vq4z+dPfzEdQZjg+HMqkdBp3eEx/NR+5fyc4CaqQtbRKs7XcdH47RnADSW+Ra6P5GlKi/ZahxCrE
dUOHf2Q7nCN/5Rgxf28+IjnpsDnVsEbp/Iw/niLCS5VFTeFlEW2i5G0iYhjTLs2cnmc3pEzq+yjH
qquqprIfKTNBbVueJqXHmgDHh8Jji+t+Wnvb6v+wdx5LdiNZEv2V+YBBGRABuX1appbcwDKTSWgN
BMTXzwG7ayibHJrNqmdWZTRW5uNTwI3r7sfnVZzqHEZa6OfjwL6D77C8gpTbykWMvhM4HbEu4mfr
uE3Y3mak6ji7V3subtVpFsvqudcC1h1fcTTWZAPuC9xumCZrpDJzNeWccEuzEmuzEfalp5nV2pAw
F526eab221599ab+jyQTQwrM5sSlPZOXaTaCf3WHxc1CJ73LbtALTw39v37x1kZymeXuMz94rrPu
9dcPaPxQIUOOVaAPOqRqkWi+fzdUYESNXpVUW2zog9gm234T7pJNs/v14/wwOswPQ0uOZ8LcYppC
LP/6idl2WloqZQBH3Np5Y3bjSBo/LPGbyj06b/hF38woPBBWfdxtMxgWRsS3DzQ2fPzreijXPgQq
xFcqyuOk2Ispvw6QZHs+epxToAsMugdrYWxnkbm/t7rxrI3eG8tXzrYt2/Ggukcjv8fzdCeH0uZX
DXeOaOU1eq/D1lfNJxqKCMYa4IPUAW+V3nMkHIJfeN/6xPyoxnxvTOxgDGtXTkDYU1Wt7bZZuyI7
FKw/Dp1AS66TI9E+EC/1TdOJM35p+yQqGsxtXZf7KEhYbMJhzOcykvbs1tZBxSNLhMqiR3wYKQ/w
EntJOjd4FJ5fLgmCJhQEZ+pg+XV8XVhCf3DFdDu5ELTSzLpx2uyhizVxnFxXUi1W+rehQ++M2dfT
yaJQ4zIwzVtNcyjUIMBq6OOnwCZu6Uf2utV7c2vnfcHRxWwPjp1kK7/1LrO4ySBFtixkYEzUJV3j
vjnexZ2W0i5mmidWYepMb87WS9EfjGQwLst6spZ5BOuxjDltB+x0dGV/qI1BXXC/EztznIajHlZ8
D8vW2gC0WCJCPxihuSPhzJ2kIm+IxiuX4xxNbWl8YwDqrHsLO/Rq9LK3QOj2m56PctnBy77OqR9/
6Sw4oEalQb4MdlxSeAsm01h48XSu+tE9G+40LxHm+x6rKtbBOAsHdkzcomVwq1IP6VlRjj7VlnfS
TGeOeLL466buqSYSvZgsqV8wjg8Lf9KMhzQy6otUlwYnRO74i6FQj1Xik74Y6l3h5Q9x6T7GjZS0
JbBvDWerHn4T5hHMe22YcA6eDX1sqTleNgX1gNZ2wvOnzeY/GFAPoMUQFzyDTgiBPoRTMO7k1rSm
vYGDcHDQHFINT4ShEKozbKmcFZ2Vh/NwwoGoWnPVs3rz0nkvAf9xYc12xQ7fIubGTYmPsZwNjfFs
bUTR9Raaz0znzcZHa7ZAZrMZcpptkRnjj9vnL9ZsmNRn6yTy9yEblL7pkiRex/5o33nuRJ3zbLrU
iKsyqxvoGZ6WreoyYqAqHcQpPJta411THkNwd7ZzmorZcJgtnpmJbbGfbZ+2OdD6ixO0bXGyZ+Jy
wCGqQn+nDeZR4Bw1awwk0VRgSav5rVaRQwcK8H0msgESxWu4NKIKqchgV4XR4UM2WU9SpfvAQ+mz
FUzh0OnzjdTqA9r8CZt9u5K5qvFOuvUy6tX1qNiOsZkOFwKjYImTHl3e3MJNPsnSfw6n9DIeiLgG
mnGjOc6txa8papmQjGDtOMSUcMADeQjL7qnq3IuR1xgmWQW+0wT05KSThDnM8Kg39xhm9wTai80o
JC7MMm233IzKteImuxpkfKkcdahMTHOFn4L7Cvk2pZ3WrVsM79hX64pdR/imj8Gqrqb1mIHwFKMP
ucujpDHXqnPIcmwtWmMVut6a28XWEdGmSbRdkfN0NRb6LHWb6nUYYv8RwTa7CyLgYgD/clbYmnpq
MczsndjQ15/vHf97Q93XM92/h9sNQR25nnv1LyfCmyJ7+Tbl9t8/92UWpOcWaAZVgmjrDrflv0dB
7y+GPZwZzGEMd/PffJkEgWbiP8cCToWdMQ9wXyZBgrJsHzyoprNnwPuTSdD4IZoghMR1MJc2sjpl
t/HdvVqTDoRgvVpbwVpuyk1zDq7T8kC3FVzLxdxMuhh3zyvnN0PWPGB+OyJ8+7DfrTESORVR70w8
LKIjugqurG6ZMBrm8YSePdJi0i+Jsyy/ent+MtvJecb59nFNgeWeoKAO3or/fvt0iZyYTSRltUb/
pM0kw78ljmGBhDnmF7JEWPBJt5mkb5qqvfMmQHitvEUBjld0MOyz+LUwvDtXsw81WAQjFZdd5z/G
Af00E6vOPjglYPbcwNrpKR3wU3mtkrdUjsuYpUOeQIEshff+6ydFgfVPnhXGEuIK0FbxKH43zuOq
nJLOSeq1B49iVVKnRJyH1y8IrozMo/c+andunN7Z5bG25VVXxK88yN7Hw+6xKGr7bR5fBOa9QrIo
Q4cD/zAdivJTrVCe+7i4peXrbJceaOjLiLqzhKRcY2tbF6pmZLKb3RForBZg6A+eB6doyNcAyq/J
bS68qr3EcwFECl3EVG9pzZ461taYz/etRa1hcMrr+L4f3hkvzmkBfI6t1QjZC5N1j3InTonlPBn+
beEecsDMKTz3RiLHPFrmpyTfKQ/HV33N88L5i+cksjaeCZdCXMcmEfjEOo3swoV3hBGtJzsnvRq4
5Jvq4xREj5nTn9g+YckO8ys1eiulpQ+tMk/Ap/FRDteDaT0TQNyIuF4B4bgCSrAgpnSwQdqhYugf
erwZmTke8UhcTAZ0RkXGxzVOvW/gbE6pvnrXguqa+o010NilXTh3ZjFcK8tZJaGxsSkgG4U4jYW9
oqmaJTpzUU+CIAbf7VbN0WzcldcIIFT9dgqdlbDaLbDJxeDSDTZYu2K0t2bNrqpnO19pa+Ahr36V
PWlQyVLKo+BGbQfu78h72861r01IBMXgPHQ92ADiCjZMwqbxmGlDqJ3+2tTc26YbDwn8pi5Nuc8y
XjN72GTV4lle4Y5PJO1a+TD7+huRdx8FE7gcy3MCrNRoP9+a99SSbAJAOVWCnbxkwm3zy0amp9L2
V1lUc0OnONrNlz21lZ2DtcYj8GjYz6Wq6bbMtwGBAU4wpBKSZVDp6bIP7f1UWquUN6AaKYyzi8PE
1gz7BXZa8RA6tyBXVwldLxqigxFJzpCY4xH+Qa0a4Y0gDBo4F8wVIBmqEzT6Q4PsM0qoEPKDXo5P
mmUd+kws9QJLRcGhpWjChV2bB9fpj4lhPHBm2kaJt2tiubEDHVXF30GFXBhViy7XHhNeY2nLrW75
hyyJl+X0pkksSJ2/baq9HnyqGuj96D1Dzld19Laxmx18ECgatlfcLxRsjoxGWncFeofTET1i7HSW
hsyBBvtQiyKElnzN2LTqCn3XNcmRIeSUD9keVBDSq7YKOdMTvp3xPOsqyu91S2IaTTc1Fh5TH17y
wiHggbwSaTeOb1xmQjuTFd2mqn+yA3UFvmNZCX9LUmZjGMO+dYJNVyI4hePtqG61GUGTzqi5ZkX+
dC0YGhvlzZ57/BjRtnAMnhzlnPopRiSvQfiOmdi403tdvhHHwxBxJwHOiDlZGkVbo33NdOzSVnNh
l2D+yck0aIyDZZ/mghh9iDeZ3y0t+yLxL930pS8pwcjCTTox0BXhRkYZeWok1KBCaYs/FcBdnbLa
aXqAV4j00hQhh3pwxI4xlaKJ2R67iN5UtNW0lXcgmleZ9ZGM5Vonv+giPdOeXqlbd7yl4+d+itol
cHK+lXIZ0wCp+u7SicP9mF/WkG7SSiKQETsuWAPH5XLqzB2tWzutp7qr1o7ZpC3r9BDY7k6WhHYb
tC/oyBIte7DJrZCEHLNNZRLRzK0tFUV0wBnQ/AGwoVCsRig+mQdkRc95T9gal8k5t2KOr922tMNN
3wSX/uBtKS451IbaqtHZ9NRzKOoGYmRRYD8rU2RbX/rrIXsuk35VeCBN4DilaYevdtxguDjhZlv2
wriwqZebFC4jjl4O+NoWlwIgm2uh1JqDlNtHjyTWdy2ftN7uNkMp34RFKywQoi2L60trbFb1YC8t
aeGOCIidhEtH8/4xOPz/IPpbqqfNDPivR1GALe37Wx01bfS11vX3apKf/aJwQWd1sJt+mTr/OY86
xl80xhseF1ZWll+Po/SBGTQlYyOeN5af/+rvcdQjFiktWsUZcaVEA/uTcVT+uJmU8vPqTQcvJ1zr
++2bHjpuSV6axgX8dAtVpf2qHfOYNsHWWnA17Tg+Z8VZG/KzOZHxH6cHy0uficgfELm5OnHvQi2B
hqQFuD7UDjf6NhuKR86e10YwbhwzgvJOYQVorujk4R7MdAzcjvwQ01hp1k64rGpozo7GzaVvcGKY
oI91p7yUQv+IrnUkL3EKzBlRNOl3OtW5rNPdnWsbT6M2PBChG/dm1toE+NV9YBUvITS1U5GGHOtn
CnTq9xbaVWLcuWOQbtsuVix5dIr07BGneh3tUXws9HVLYWjItQ9mDj6AAYR0Vh9CHrLCchWmuVjj
C60udCt8mjqg870hbkQY3FV5BgLM5ZJHV8bWm+/Zo3x0jOypa4NtM+pHMw1pdQnOjUYVhD3hePE2
QaEu1VjhgYAgkYkYgV2dhljddVlzcODMV769TuPmg9tZh0ZxW69D86zhwBcYX3rwyUKkG30IiOMV
ihkJwBOu1i3GKu5evrbhWPw+6MkjgfLqnTxBsrLsbsRHkr2r2HxgKX7osui2rfmbvjJunCnFNWo3
tK+m7Bx0je0erMhViJdjTJtDE7WASsuaO0bhnVrJnEIVRP7Cv/O5KQZ5A79hWsisMVbw2IlM1PHO
5VK4cA1aIhsrfWskFjqEXlTDcUixsdiUMKZttTREeW6UsElwYhgz9evBw1UJbn6nt7iYOJqhgcVB
fRP0nbFrUtKYqU1Lcc0aaRNBJrwWc02vG9LmBO/LuC5T/SqKO28VeMFJV8HLGE6HketvZWUrwwKy
ZqhLExgY/Lbuxsjtj1ZkbU2G0YXy+RpU7fSxrPt7Lsf8weNdmrTwrc7024lPKnVuxnKoqBGOp52l
ZTvCFxCtJvFk1M22171t0TSfTM08t6b37qIDGxZdykWWV9d6kH7yfP8ydezbyVEPrgWzbsqdC8pK
oW64NS3lHJYS50nV+Wtql5/SoYKipx3Syj2arVldYay9MsqJaqZsKDEKenirH6tO27CfYykqLWS5
Ihi5j8TbrMIEHQ5aht0iujLG8FpOab3TUh9aaMCyPTF1PtbpuFcRAL9yEFtbwxzZBieKdndTIO+k
Ux/iIVgXRXysO3PlGuq1FvZeMUE7U/6gWkQuTJIXYc94p+VhsrUio1vZfFaQq2No4j5E77zsxxsX
lDwVL1v0jF2CmyylXjeYe3ZtLcVaMvfvtnwn8Cy6r3E9cpsbur1Gc29XlffzEf2qzXCU5gRQ11ba
xJtQEw8yUR+iDKl4yhpESetosmpXFAwb0VQtyx7JDrEXJzW9qbpqxWLsKvKLeQ8CpsLDZOr+Oaqs
6z703RPiyYka1pBJpnkzGnHKKEz2aA+tlPE4lNk6bIZ9KdW5KMMX6ZMVpqKIrXiCoG/aOV3sOZ/v
2NWDNVgPck94G4NagWMJYPNFgaWtzDK4bwuMz8p1jm4kIXp02L2y/IpE0oNTDrcDHUQYyb0exVxj
3O3x3SR2fGvFeKY1kTaXFd/l5Vh4yTYRVXWIyqhDC2fqa6ZmBfn7VE5Nhx1ryDZpNFS3Xi89jg+K
QwAWua/uez854xvzGf6bMz7yGp2W3FuEyQLnc6/kVwJOVOijOZlQZvITsIy985q9YxgTe7ll0lwX
l+B743dx85tHnUWN7x4V3JBhSQGaVKDA8/dfPSoTT0GVQEUf0qJfi6VcGbt6Z22JOpz/WMjhNovE
4nkWOyVJEee3DzXnjqPC7wDkJ+FtYwn20f0DXJx/CLls6n7OPJpXP98+I5YJrjWrRYYpXPO7rYJW
ZmHllxHPiHxSW99FPQ3f/mKYl0K/kaZ+UIwkD+XNFhoIsTby27fPyEzjmE9mZq7Nlk1oMt37Vn74
9Rv0s2fDxoeiGfQvMoTfyXpc4bO+E7SSmxRLr50aKWUhFuVvFkw/fRTwuKAnyOSQSv32iaC3G12G
arlOuhfMMEirXAShvpR4MEf3+ddP6WevGs4iPuq28CTrwm8fzEtEo9pcmKhbdB4HgLxtbf/rh/jx
u8ROcBar+R7hYPoek9J14aC63jHXbgm1RuKYw1ox1b/5yv7kiTg6HwGPrDYT6Ezd+Pq7o8V8iZuc
R/GMYlWkJZZVtf71E/lhz0lBgWGQ4SUGNy9iv/sw+wkVxTSbEF/33tJerbWckLgpTjqj5q8f6WdP
Bt+zI5DXuQ6Z321U/Uw2aU5yaG0E+kZCSaI+LVl8fow/OgX9W0fuLN6ff33YuXr/+F5Tbfze/OSs
M//ol7OOsPD6gYbjioy2ynXly1mHAxDXT3T+GQEj2UB/Wb6zwrOpKjBAwfBzXCr+Pu04f7E0BozE
kh8NGYPgn5x2Pgv7315hBXcLw3I4kIHa/n4b7bRVJbK0himXTgSZCaxQyz7VyZ1nxE91w3WjCc3H
ovRXVqxfAtGnOSWYWy/BxtD4ZC8qtoRVEUFxAm5RGyChmjB4Y8dHSWdCVZzXxCGgMMiojKUe2wf3
Np88Gy8w/YNBnb11nlRLw9PC31wHP5/Tvn9qLjl5rui8zhgnv/1KD+7UsRzq+nXa6EdZyl1ImAwD
yUI1A38unxsDIK6s36NW3dhF/9Jj5NDpC/nqc/E/GwY4nRLXR2TGmCkk7+XXl5Z0iioIEA0vcbCe
NtVNt6UOa5lvvJkvvCCCzDrw0O+63zx/Pmb84u9eADSfz5QhBhH7+/uNBFwlpzbt6c3Ui4MZVp8S
4fQ7WHjvpVPtozS0riCXkTKu/RRLHf0wVere6V5xTPryCvNAx/HXf6gbfzs8M5Idh8idwyDFnSbc
U174t8xo0QPNyDco6SD4AAixyuyEv4igiX8IaIFYtbg72U/57mbICmIaaaPWQtL4iDQSLT3f2VOy
sPH9iM3qWFMnPwQP6YzbCjzAW60Fgou3MgQVDZYLS4JORFuDSqMueshdYYl/o55hXhq7LGUU9zaU
L8vuFSUzzbygjm44wuO4sBz6d+dMeT2Dwsw0CMhxdtRPAOebhmWo0pumb3YVfLFhBo25M3IscJKb
doaQ1U77xD+xWDKR3okZVFYNZbVuIgstBpJZkrjNu6EiZ99bndqVM/CMGiRvFcFAU7DQsgrndpR1
1mqcQWn5jExLZnhaMmPUsEpxWmstf+so6dFqQQJpskvwP310S4HBoZjRbHyaqasUkFXcwm0uYyeI
juxM1FI6xgF8sLfIZn9dMTvtfAalLdhHKhNFvPXC+jGS2j5C0V/5mPPS2aXns+cNbHx71ezgm2Yv
HwwesdU/G/wUVj/dqqdjFVnmRlEPvgk/uwHVbAwk/Rl/gtajX+a4BuuAwxm22dp+0PUQ4yvIHI2o
fvfiGP4pNmHVJxNwhiBtiHrQrck1iZ2si9cySI5Vl3pLw6YllLIQggDTsKuJH5HHM5qVzrcWOW2T
Dda2QdWq63w9xPZmquqzHdSnJO03bQiXPTNaqIzkUp3uYmq1S+HEVH97CWajrsRc2m/T3Lgy4uah
6HEf+fql7iS3mYbBvunpBTfyV1R1uShFfCBeMWwrv8IB64IKyMYetT6UbBqiR5HVdxiPXj1z1PG/
ZJhDqg65sBMo7NASV8pMHibWjnzEHihg9m+dpJhLkI38WultfBSaHl95LcaOqTTc5WAo76SXVsYm
wD1jaXkMkugGuNDGFLG7AdZ5zgEhQkeHU1goEWJL8a0LhzjAynBUtUP3vaUTs7ugyy4+JY7SORHb
KPQtvUgxjSWVMcilGfT5Tp8QNtNQt3ZjCCp0tij3GUWCQ2+nC4bjw5Clh6EubBbUjf/Q6k66p7Wt
2Dop5fPgm8PLMI7EwUlVtpBtusu6ajjWWp/fsoyHwlmnmjeXE0gMyKOto6rprDrgS+5sL3zEYoLb
iZTTry+xP847GAgJrVMr4tg2svW3V9ghTDxZDvFA6lktA8F5Vv1vO0r//cwH/9zbzi/mr8ag+kX9
1Io6/9zfM5D+F2ZG0AOchT3Jppb37+8ZSP8LPB4kAOA6LmmquUTpywyEQs4YJFybjsxvZiD3L34R
84/wYD+xDf4jsg5Ggx9ulIbDh4dPDtMW/87v5uWkCfLcamNEBgL/7DZ3SjP3nUnRRRhru6gk3O4D
j+UDzRYJuz2bBm002Nel6V5W1jq19Ds/15ZM5M8sNBaxoAJqTOwPNEecxyw/sHp4qkrlLkNrOBoV
Ru86wEY+aOzt2O0+0rNuIUEZH4GX3AezkBwrNKJkfMB2RvdmSKqi7ORlJbobb7SPBv49EeFPcv3y
NSQ0RDirooWDOj2+YoQm+1Mx0fapd7naRGZzTU/nRtJNHefBretq+8Z5TIC1u4QUw8K6TNV4jtuK
zhIyT+zmD0LoNAPgPuV+35Cekm12RRrxkOj+irIOiuVgnWnaUjP966m17irhPodVdRFBBvMCluGK
/KQmMC+dp1S9dj5OzBSeYGbBRDHMZ4M6EARdYEZ0gtzD/z+1QbWXKnjoi+SiqcQqU5yOzehjS0id
3SbFCT4lGAs307mlEukbCbSZLKQQls3GemlBmYyCOgw8+ktSE1unpQ5dGR1IffruqwZh3aFf1Bz3
gPhIubtEB3OHu40NCwDX2YrbGOGCinQr4atxdo064jGOut00eJvUyy48s9wKu1u1Q7z2FWDl2j3X
ZCl1w+QOVizHIdkk7edc5juprYPWJCSgh2pn9dVemJ0OT1TbVl6+m8FBsnIv/EgdMvxqnDcbot1i
HUQp+RFSLINL3iz6xEMtEgO4WUEoMiUQqp/8HGeqm3yShb5W6XPcqn1Zu2sxVtuW23Qeqk2FF6wf
rJsIJRE80YqD7UXIM7RFeCR4fwenYEeV5iKawaZmvPHpoWqxl0Z6v88HOjoAEPp9T2e1R9UE9Xuy
1JjbHlWNxc+a1nTTwoW6SocrrbqlV3Qb1MEqMLQjXOYFLXqkw4P0qu3GPaDuLnZmR8u6NoHsDMNW
yRdYzgT/s0XSVmtnkucodM4W/x6d6mkTW1zL4NWkwVKZH1STbmIk2WlwzpzM13X/HocfspAmscB4
7UiUdMG7DwBZJWRpIYTUdJ7OpKSitGAg5tm6aHlBAudYR4+DeZ70N6Gao63BUMQWx0KE9K7bGheV
+bFPvJUtawpXwptSksKltrAhrukSdw9bf5GkzlsQvPVxfh06Fn6NiKa2YuNic9Tw0qlOrOL6Qfg5
bGmYDNWdaOPlVOBSNTCxWnCRzVcVzXgPVGGTdfzQ7Qx73NhNfxcO5ZGrU34EfbxgeF22qbHN9fLc
TfoxgFJLeSip1ME9NIG/HJHk/ZDOoeFDSeMDL+16TPdh+eg25yrNWVi/zF++LLlqyOcGoaBvVq6q
7k5rb7UMbVUweBsZ0ZPngLV359/kCq7HMG4xgAA/AorSfkjlnYEjS4VqT1D50FUaNlAXr2VOIGaO
hvIhk+W67QtAQv3a9auLpm9hLBlrgxyqReazUiSxzXpjU7pB5/qqLak36xKxGwf1Og4a8BHnjRfr
kTo1BHS8IoHfHhLLWGIeJQVftvoWhOky4g+aWd9SukS3e1E+RRZXOonGsgpls8P+eu2Gw+tUNyRx
DbAvYwkVvLA+Dqo9BT1efulmm2JuAhpHeWAIfR86CJB9kakVOeV1G2NJ72iptPrrTql24WKTgGfy
Nknv7FTtRVVYmBQotxdIUG1LG6y4kRbzdJV9ojPtoy7ewqE+T227GdiiBwVyWTJcmF31UqOzhx50
p5GWd/GxS0KuRAm1ruICr+pqGlMmwO6IxWgXtR7Fz97e58xjy2bvZuyiDJ+LiH/p18mSsmgyrfFV
Coc5Hs+cZtaGTFdNfTTMd1AtB2u0zmEhVmVtPtl9BtdxOLUhgpNpbCqnWjqeesJSzaw6bLIQKkk6
Ped6DiX7UQ7VwSBr5OH2aUE0WeWbm6Kb6QToWMZLUcBl1bYDMzNsZ+3JIeBcVxFtopRZqYoDVhBc
dMXUYmAmSw/2pJ3qbWFZ2FK7JzWIN7z+K4b4tRPhZVU8raQtH/OuepaSlyOt95Ym9l3Wv6QxjXCt
Ly4kjS4wRjeT9U/D2h9tr/6PpVhtm/2O8etprnuv2+I/riBJvXy91vrvH/0y0JEMcmfNHaV8Lmj7
MtCRXrVsi6PCj/o9h1iTgY6lJIfSLwst5HuUfeKp9L2xFbftP1loIXH9MMwhgeifCVJipih/t/Zx
aHxKIldN3HHA6LiFjcc8QXS1ZrqCT4CxCuNqPQTkx/l/o1sttl7lDG9wBwAjsjd202QMCy+QFZf9
DFSIg4+my91jOp9g68Cl3WhGSeRRLE/1fNxx7AjvU2iNp2pmUwyG9mjGzV4HWkEu4bGs621eQNZw
6/6iVPon3LUa4mcJEVled1W4B69QLdDJd1PprfLAvFJOeqf34tLLhl1pTHtfcE8EZ3hXNUY2Bxp7
uherW0kt0JI5ZckK8baEBzKWMd9+iCFSy179BA66n1t0qLX2h6SN7pRR2xyJrWU6s0lqmoACV6tp
84ZgouLgIjD6K8PoMQ84lz3t04uu9M9d72LZqSsQHoMbrvwo3Tj0RK2tnNB+bAEiaMMcJIKtPWdE
bjFscuyOQEnZguzljHCBKKy52OTg5EQh8dqhKUBzhC60cziAp8TLxaoN/PSBUIgNdH4MV9xwX4MM
lyEO0lkY925512LEjK6mINNYe2X/3luRQJguHl05CGDuhdwXOgaMAlNo1spLH1eGMzMRPL8mEBPk
48nkxLGZOv3cZSW2v6G/Lx0upi2l5gs7xBKW5TEFXH35qbftZxZMB10SDnBD4spmQa+GQ/VUMslj
oA+HLmaGNwowNLZ6ImOibYyJbajSJ+aXrt+zvN0E7GwIqnoPY4VC2lO0FpS0JpkbNEs6DgpfwQJr
7wzMUoaLElthI8GBkdFYXjsv7UgZ2xBZ+doK2aX6IAE3RmdToeqi4pvjbSirs48GyvzfX0e4OjtP
7KGHHwI1EKHw0/scsKfRVTDPCpRWJ3XXTUqtV4u8hc/Pvxv0bjfiLc4qxnN/asOFr5XbcqTAPnWL
VzJUFC7TzFrCfUik2OBIPLYMcGViX7e4PSXO5SIejp4MkR09YE9jPx5cEseMu2bOoMfVv6/GnR5i
FQ3HYgWK9z4Kw0tash/CUN6BAnn0Pbq9jLa1uO+M90GRv1p1t2W00mlmQNMPquiDssu14cwTAEei
ssvP3H5UuXAlbe1OU2uLrEnxgSTMnyrHUVZPDps6Fy9CMNGw6D5VMWSKrI/XZEj6FWBNiw99X60p
s8fypnXXOomvOM4Omawe9Ng+ZmN96GTc76eQJtBhducGlOYe9LF4Yp8OcbPN1m6qYCOFhcMAM9IH
O8W3do0/0FRHywPApohv9ELtbcBGlvOh1d2TyYWGxvDb2Oquq46WxZB9YjfirGilsxmH6smqy0sv
bF7GZLi2Hb6ilZfqS7uurliurZrJW4WmorSl2ARpckcxGW0M7bYsw02l3+YAKqTSPnIZXFB7f8Qx
RQl5halcMSGHFMwsRWrFS9eYPsW5tQHSQ60KNLyQjH4ubmh3fFFO09INkgEVj7YpCU3No5MVFJdf
yyNReI7BWI51oX10crNASG9A+kz4Mh2nuopcg5NmzOfJc19yKN1BJO7KftroZoTdHWtmJ+zNQE8x
W8pLGVHTRtBNT/k6h3FwysphN+SkyWCwQgXV73IuyhwK7nX8PZrQMUeQWCNrtG8asyf5rnMer0Gi
p65xF4fMMwYmpGLUbxLRP2qUEIqwuamnst2q2jx6mX5tRvkT67m7qo6Ozmc309gdq0SejNnkRLOs
tsyt8CWaDVD4UfgEpgw/ZPsW+ZA8EGZa0zV6xu4YkNyTr/haL3twBpftiOMH1k60dvryqWzGFek1
UnLcRzACmdlb7aVgcUr7nEIMp3jmJFpGJVvAP6V3IlmYAx87jVNolLaUE0+pcyySaLxuasT8kJRa
l8fPxeSUq6TGJeklbr4eVb7TXACAqoq9fVpG9qK3x8tWcV2w+3hY1tSIHiKQ7AsZYhjtWkCr3Alw
oyrzLRV9CJK+Z7mQRLQKARf2kmLj4anytBh0Pe956h3tTuygBuUr9iSoOhQNBQUr5KKTFNi4NTeR
sI/5iKXhgMNLTnDgjFPY2umStVCwjPLKWwZSuwtGFFDwte2pSCj8dQTra5Li3nYcWsUQmd8phySV
12ofoNFfk6r65HetB1Ax5EJuzh7/zH+cyzuXYZG8unOQtNAeqiKzAaBjk64m0QObMmeHmn0vhvhG
c7s7v6RxmZF36hb/WfoA1xBSxLqE9t7EnHCpN+Cmji+698PfqP7Gj9sllAzApx75WstgzfXtdnJy
K2tgIWR8tmXAt1tlZ5wxC7HJ18Gm+E309Uf1fxYHSWBAD0Exxwv5jdiUTwWsWg9XC73eHPqr6yKi
zoBdQwL7y+Q48NW272fi1s+eHNo8JReo57r3vVkSC5qRUzVgrGHRehhxF+kqXAEkuvXfuMpv/H+I
Wv8/t//Wezt3DP/rPezuvZ5DYM1/nKP65fUl/Xp6/3uRyy/4Mr8L07FwVZhslYT99fyu/2XisMVH
RGKMrey3IFhEbGrH5o0s0WqB3vi3KA3qnKlC1xnj+aiTI/+TGR5x9McZnppm0hZcRcnEzlvhryVT
Y8qiaUwSmMESc2jZTfKiBsXZy+M4M5lZjonQg91Hh2rmkslmZ0QPqoEgkqT1ko7vRRT+F3vnkSTL
dV7hrXADyUhvBppUlndd7c0ko23am97e3WgBGmkJ2Ji+BAHh4QEEAgoNFJIGJIMEu7rL3fubc74T
LB3+v2UtlqTW+71T+tE0bC3ChC0d0l4uDhoXLuNq36iTZapxkRBjHztAWsfj4NzAa7a6R1N5dORb
22SLbLxtzH3XXvXpS9VtA2o/q7qz44AcWcIonHuc0IuhuyMjGPNstTbDeduzJKFzEZt3bqv6eTeA
6GwhkH4xyF26JjdKEUIXcBdOaVEugnxEMN9oIY6GS6ZMCy2zFjqul+S5qj8ZqHFlg1ENLjLaFYXY
DTXRDSlTWOM9z4qVHc/pnxHTTOHLCaqt/iZ7/AHWiyHPehE+NIU8FfLeU6+n9kVqDVlPz9Q51P8z
24TzvtMWPLUOnjpQK8pmIohFt4cSGtQPToE+eDzE465Sm2UuXnoq/1p5FdV9OrHdl29B/gSGYc+S
BtX+vRkzZ8geTX0AKUqjQC3Yw/EBhQlOJDwPJfZ5NHoTsMoKiCAwytGr/JbApbhb1EwZPDh5uFEJ
b7b9yqiWUfcEdHeRBsRdO1h3dDKQoaw6F88AoNhIaL721tABJI50Mzh841Sb2aC7MbAJsArFXqsL
7NcpVh9xtBTnNQvTbVAjzmZ+BBfVNMpFLZM7NqlvXA9XhpV+9E3uk4fmj4pDvjD4zLSDhx6OdxZT
KkdiBUqg/yKL3GjugJR5XCaldbSMh7qrHxRPLqnbF8xFD14cYfxg2Cl30IqXzDn26Dn9yomvsgQg
N8PN0EhXowYtL6Gpi7Nri83jZLIWHOWcJLNI0SeECSqNpvDhta0jSzkJwd+srSOt3cnEWTa2uwmE
upu45qkyMe2IdQ5EtZLQ9VptTY6HXzBBzlkl1tjdFbwjqtvsEJ5Dm2PRGqTHLJD72rD9vNd2eLn8
Lv7S6hs1fm0wfCHwPBPptTCLo2URkyXGdVfli9wlpMQFxsGmdWIyjcLYD3LmPGO/rDOkYY6B67o7
iiC7Cdt7lq5+EOprCVhZV9FlFjVAZxhyZqSey+Qtkd66NvjmB2R9u85eiyam0SiK8/agzrYwkWHT
VGbxKtZBi39mgA+CHOvravkBfuEm4tMXquW+s8tl0YtVp7L6hRFrygYUUoZQns+dBaBPi3CtFbyQ
ifnYlT8yF/1CQbbLVpQMxcWUWatYr89dqiJAbU9YrlHnuwj4W/C71gzirSN50mR4hCRdLfKZ12sA
7oXLt+iZQIwz0ZeNekmSLyBAlAwynZ5t6B5FsJu0hwFnfqO8ua2Nfx9KsNeJ45SjpjeN4mma2bNF
E1YLe5rAvfbhR1lpu1zX7xKwJ9T+oRLg7jfWFXziUio73XnoOY9oixcDFON6phnH5u2EFYnHOuYm
hn0loBQSvs7mA+PgWasY69bkZ0NJNqEl92P/SPz0I/rnhaEGuwKkMnLDPU3yczazlgXQZaZ7t11x
LQj7zgJEyGg83HPMCDcH1xyws7dmuiUYZwz6u2GCrgjemXy/KBdHu6Q5dHkfiJJDAr8SEIolRlYu
JDTLbvKWYYvtE7HsZbDU1GSfK+G1BC+dGCFZ5+ISFvq5AUOdgqMug2AdYYFswFQjX3pBjuhnHSTD
7raQZ0CVfGWvB8YRGfrByaZxQEHqVAm9M6UwJGxU2ayVOIPBj1Zy8A2I2XJGZ+swtKl4ViFM7RRp
hqDEtjmss7zcVQMjGL0V6AiGBTvpVdE9ShjdKAsX8CV8kvnW5B4sMRNcLIcDHV1AGzstRg1FY4LR
sj8AAQ4KvIg4DCcOk7E59JxAuk3K+FsavrAmvCtAiRPSxTmr7AJIh4md3qfWjRbfFoEdM8CGAA4w
M6FiFgDKp5rQZPoNLlaeQryd9xKFdG9UxbnKys8IzLnTDxsN7HkpcU9Ke92zAOnLS6OPS+S2m6Sq
UL0wntHangCKBBEDmwEO16BTgVYUvsrPNN2XzFoWlhgiC7HSza106JU8XyiPBDdzGcp9KPtVE5Lk
kTHbqb+o9TdZgB6hRhfDGTcF0J1ZsimjdfDy7K5Wp5tRMLOoeAFdF9eIA58jt27kWKnMp+VOEWKV
R6xHrEhfVjaqJT1axvhUQ6bWVY8cjSiEjnRJtRAfGduSRjG3hsEyV0I9iWvfmp6imfxL8oFBHD1e
0QsSqQa7iXsesPgJQQL6j0XYf1+5Oj/S/0wQ1VwT/vN68/aVcvOHf/29MpOf+6nMJFGHSSyjYCye
+q/LzDlsh+TDeexr6+B75inuz3t/QgVsFHuurSKRtrFg/VJmAq6agYhQkRjUMWL+S2Xm74AHyPrF
46USXwAPyJh7qW/08rpMsc/GWbfq19HFOJZX4yFalqvNolnDBCeYjJ528WfYgTlk4deqPEpvk+fO
c+bpIeP89W/lpk0ihXj5FTu8a/Q+K3PPbUbaKLvbhbtrnsFuvKAXO6aX2k+X7OH9aNVtSZn7E5Xw
jwLIX+kDv/tLvnv+JeAft1f5S/jy+2qoAdmNFnXf3DbVsJqUwu/7m5a5Wmp0ftmGN998YH6ndfyz
14G3+dtXX+hBHQmN397pGK71W9mBX+Aa+ePf8ntvMi+3pZGZyH8Yxnfdd5kbmsmUtFvhC0aCudSn
TfEJ93uX3hGptiiANN2m6+Hg/ElnPL+Nv3lxUZKjXKGTUb9/m+tpqotpaMmwUHexfii1PfOWrvkT
g8Tvvocg2RhYwFLTWXj8+lXkK5IRODB0KyjoO29l9zuJwUT411H/3G2v/wsvJt9o3CVQJAlz+W66
wJzdipyUYA4QC8FLeKOuqj15qqjMmO77co97bQcpeNh6d3/8m+eP4vevJu4CD9Mx8hyOhl8/TTty
R8+MWDoUIJELMzwXSoJeAbGewJT316cafDO+/XXz1OObkyEIE4q2IOLXOYRB7ZDdkSh5hc/Nhx5P
N4LZ7acIm39qdfHs38h1EbHBwaN/Nm3NRI/63S+dkmyoFZsQPm2ojGXQJfUW03XJqJiDQX5WGtoU
JoqdSjgQlvVymhYpt2UfV8sEMLkuAiAR9wnNGAuPZad8Rkm9GNpbuI30qHMgByIjyJoE925cxVm5
0bxWD3djfawiWKXYyWtu5hyExEtAx+1RyMobA9PVFH0G5ZfAhEOE4qKwoH23n1ahb7WUhGGm6nWq
oEU853hmAAtCJDG22qTeJQ3eq47BnyCOT48ee1PDxkEuQzEwrEvZucUSZPWobMuyvxHtm9UA8Oqp
5QPzxoZpAjHZUVeUfx+atqJXIunJZPgYH8E73YvSuDMqgXRZwhbAD7ULvHFvWM2qM9WNYoPiV3mt
wuqr98BVEEGp2GRiBSuytHxdDptgBOA/uxgjYjuodRov2pZ4IbvuWXfFspgwbfXKl4LkMgj7+0bc
lGqxzWNnM81TXBaufhPiwh1qd5n03joJPBqMdKnRBnqOSV5mcVtO3W0NTbzl2baGssqrJ8Ubt5lS
rRt4ey30K3K3F41e3iieueFD92Ha0sdBuwsJvCagcid61mBmtEWcvZ8cnTayhTIBEhSRszZcNW2F
j0RbWAgPGDSv5fwykT7ZIGoIE20NsHeRBeOhjZH1NCbdboY3KN5iqz2ZGcTFsvbdfDhk/a01Ds9W
525GkGE8kXsLIyJ6CGy8HaSxbBVwhs0MxUVNQqVZhGv8wu8sQ6HT1x9aQX3MO4DqqwlvSmb1mPR3
kiajsYnqCcplnvL643gN7bMwWLtFsA6odw2mD7LaJ/mVkuQnyu9tyb5OF81a66uzNlV+I1v2QNRu
wB50oV8wLHhEx8SrLJ5ORCxc0McesFivsASmdMgy4k/kY40jEnES8T/8LANsX+9M7IHTeh52iFYe
EgW8d6h8ujjK3MH9MrwAqcwypqY36FFKBFRxde6yu9HIN5b1mOnofJtw5SQHBXRINOeNz61GP9EB
s2tVMGLbyIFIRPG4SwfzNGiEmFl8HGJeBv6nIoTqYomVmPVW8i0rSRXSomuV5s4haEFloiOzaR3X
I8PzbhV5kBGs10BzFuAHfS1iETNmqyG+LvqYbPBgKxQSu7gB17l1zbCAwYAB//a5r58m+H6p3CMl
X3k0HkMrYKAkSKwH4mWbrWQx6oAHM7WbyglXHeV7mCPxFvZRIsQKJyJgkmSJWfc6i6aV238ZElrE
QG+pXhVjuCyg/ZgsKepCAUwDwn58xuKE/h90vncyelpklrnBrjdQgo8q2LqbtLk18/cZOcI+TZpE
Y7IVJ27WD5v3CJkhyeiowHCypmQNpt6VrvFtzzli4NaoIvUtlH+SBya7h9lYw0Stva0YJCX6DL8P
9m7rHUc5Z/YEi5Cxflff20D5WmYXdKViQLNswk/LsQ3TM4xfLutVpJ9+UoFOzKHDuWdIayeDtc7Y
P3TEKLqkRCTxfRKQGnw3AzzcIjmKPPJNN/Bt8zbObu3sIR4wjDndNmInaM/9F7ZpmfdHTWSrqqj9
soKXgdi8U62nMCovyaj2yK1p2sqvtJxDZ67Uxlk0+P1D5hKK/uWxlJkSlpiuve8V7aOdum0hNzHU
N52EGl2BaTQrrYhFCKjegpattr4i5tzv0ZRWzEWE/lo1KJ+a6zz/8OhUI8aijvxMhLVhA+tpGFBU
X7HFnEqcz7ylRUyCT8omup6OnVq8C6ckPlE2X7Tey7qJfStk2GQVp2jCsY8sM+nOKYagqat3o21v
kzkeyXmzIKMMrbWLwmfByDIDeakADWggCzq8J6muUSw4B1PFwh6SDYDibny17RTJJyopQ18Jjol6
ehsi5RIa2qn6UZjqkrxRIwtlpymYsDYuSsnRex+tcJd4hAySWEAMbLcIyQmseaPtCCiPKZZKpBxt
575TmseCz66F0yBu5BMs1U2tk0NRY4Q29WbbQu9cJIFx0EGnjJp6PyXhPc7w97KiPWhTBrHW6Muk
jBfGJLY9RwMRWue8iJkJPyjcFEJEmzAsT53hXSeOeRKNt2HMgvnYXARAAkYBdypzljmIbOuz47x3
mCu2cB752/kS+aH9iGpwDCpc4KwLVXOXlwf2cRvml0vEtQpUdPFiVdlDpJY7eNtET5BRVX9EVo86
8bpjcV+LASP2KdYM/DPWcxC/qNY9hhQjvLIiTqWoOtruR0Ijb5BT2NnaQ44kMVeGlY0RpmDWV1RQ
xDxjM1rzbAEiJjINyvQFR+16rMMVZ+U2EC7MTDgESGWd/Enqd4yfFqO5jw3UhYB7uop0JoJoKluc
K5DpmcLH2xkdhH2Zn6oZtKbCd8w5vjEn4iA7VS6Vh6b5eXOLSGCpq0Tp4E5iodyoybqor6jJuBLG
rRp3pzE0iYqyntgGLs3cZsYAtiDL7+1kPAU8+NhIFpHhuxNbeO2b6rpuwONEBDxxYLdu+JAn3cVz
7KuYsYo1B4YE8G46ufGqYpMSQ+FGc0Rlgzq2ugAgZoZesaRl6V0Abhhq75gL8lM6JAs5Szw49PZH
aCqrgMvciZ+j1vRNbi0RchoO4SqJw4Pn5AuZWohXEAXVrXyewru41xbI6BZ66G3NwUX2gXOhyUka
weKRXgJdXxZYrYw3Ld6p+DNK9Voy47D4/o8aF0FNenMfbl3YkW47oQbejL04CjdbASK3+a4PW9fK
3/p2PEL63rRa8Kpq6dGq830spkfYW1tbyffoSHzHIjZq5MSf2VoB0AD2pJkGgCkaNqX6Yo3Ttkrt
7YQCxrPi99StiGObJUSUJBhoLlGSXYwYi34D9r2Td2WsnPEiHcOkOEpDLMogXiV1ujEc2FVDx601
613sLRg3Vr02KoP+HMrwRjrqtatwgJPMt6CjO5nzIdm+DNFNP4+jOUuRWDruKa9ejS7zSVIgqIQj
2oRbwueuGrRzPWdYRh4RWxTJxlAeVcdcN4N5Q4DrZ0HaB2T4hQzaDwMmnaX06SbhQ9knwWtJZNCq
Qrib3zhZ9eVEVKOOMz4IY3gzU3cb4xBcjFl7YeB3oI59KYk6cgmXmY0pKB7q26kgS6hwPtrEOQfQ
rKjb62JTmAR+abGGSa30tl3k+TZuH08wmnaMw2hY68Gz7pmB3xRmeuglybx8L+6oNraUlZtWzm6z
AOmZU4HrL+7ZMxNtx9wxHB81UGF80FYuVV3NPIvkJCbclsteKhy4x9TSCNbGkJRc2zQLQVuafuXa
zXuhRc1KiVAqBFm3KRSgJ5H3xZ96sGH3232xGb1oz179VOvIgGXgF9JaZ8lDq2lXMp6HffmrQDUT
NJIZteuuqpq+QPIOAWe162envSpatiqkXbF7zpuZHlfuagQnfUQGUMAdgmaFf20rsrOiZG3H2c7q
641o+jXcv1M3alyxqa/VhDHIAKTTjZe7K7cet9S8YOyRKJFioBXNuoVYWwOuq1jlkRaO0I/54pDR
uXQfTvyuqNkS1+BiQFmWusCuONPHgtLY4hvnfU1Neimd4iJtfTl47XEq0R4hJMvDfN83w9puUau7
Fdwrbo2meVLD8qUow/cO3ZBIizPywQMJZhsPRyw5R6gENeTXudVB+K84waz8Js29tZEhVKph/tqi
NxhdPgprWCeGuumKiVSmFA5G9dA4+pyzzG1cKzsmrP/IkCn4ryOylVlobWvrMbMOmcmIaATjqz0Q
XrywcvTWwZeG7aEJ0ycVWKsXi1U2jXetNn2OLGwUouF5w9dF6u1bE8is3hbbsLOvuwHzpjcxHG2r
8lyW2WvZNhfMm6y7Umup4SVoRf5RSB3g7qC8yo5LMxWgfYk1ohL9ktL1W00JWOZM8aG3e9hoGpa1
Nm8e/ngQ8NupEU0yQ3cTVoOKl/67zlw1erexSoGFdLqSVDHTi8wuP/6K/76h7bcz2/8doFnN1ux5
QMv06I9mvjnR8eC9fvj3f6Iw4Md/URggE7BM1cK3NY9SGI/9YvliUoXox2GK5MzznF9Gv+7fCX+1
kRcg4f3HfPc/FQburDAAnIoiAHzCrEv4CyE2xm9FOfqM1tXZqTsqtLHvTdmTMzE2qZIOIbBnLtH+
k2KCW8AkbrYiIa8EmZzYypvTxERbONjgp3SejQgrPKDZzB9Ib2b531baUxOUV0QTHlWrqtaWSYqf
CIh8akYogrqR7IsQrmwR65QoavveFPGh8pDhZTrD5VFgtyLLcQj76zSI94kWvsdqRviJHd33OpTF
MRH4hiLjtsgGb8mnn6vBLl9MRPZrJh5XUZrvjTy69IVH61EYD7DTb8A+bU2+/FZNBpWpkL5dAFPN
bW+hxsMtqJW9XrDyBzDJcqyJx4Uwyq9Jb8RKmZixsSJHqECO22I0uFvHxny38QUt8yT4SNG9UtyC
04yidd/i1DWAkvruJN8agxFIOUR4QFKJ0BLfAxLLx8RFIW0rjtibFo8bdNkRgqW+aJij0IgTZlIn
3ZPQ3Me+CAFeOdRoqWa8cmpelFQ5qhR7Kn1N4iUvUT0vGKfoSON+bvvqepq4Bt3cfIWatdZ4OwlH
2YaTZuFjiO8JXTwFtruDsa4uNJiwjI/ir64AWi6pghajSuzXFBAz0aTebciDL70cPFPQTHLpkn9L
Yy0fysLMz3nmks1np5/2VGTc5SPtPEG8vjdkOZOW6a6LBmVr2m2KQTsgTCIbGOnjloDYCNytjenC
pwhql6LYL6WuV2djVAmF6c99WH9pIN1JwXNvhjQo96E3gX9Vo+neGawWN41ytuwQ82yOdw5VpTVA
fnXN/roe8VdNBLh2o/WYxuZLOTIZ86a7VmWXEOfKrmqKraEqm7jPr8i92OZzXG0+7IWkRWooa5S6
f4H3/oyF/satEOC11lbwUmPXJm2xV+/MMt+JLLvthvDsqO3dlOuoDdR1Fbu7ZGw+wBvMHpW7oe7m
OcFOuMHRq9zndlK3UK4Aq+sG40t8j2ntXAI326MeEuzMgxdOCYVtXr/qU+22VM1bu8xXXpOSKdTt
I29ql0levE8uSat9EV+ZU/zR9/KxTezHFkJLT3iTN6tkjKx7E+GAdyokiDKsrzPJPjTQndc8H4jd
tSJMV01/tBGXUIQdJpPKZA6vm7Tmq+7VrY2XLE8EG+FyNeE0I/ntsSDJNUuyvZ1bJxuTGvbIleHl
F6vAR27W57jTQABSYDmz4a105TkhKJkplXJOpuJgRO0l7qVYVUoRLVHhphgE+jurMD5prGgWJSUF
iD5ySSAaNJ4khASDX1ZSP0YZ6EGbJ10p7tZxoA52ef1e19PIyLaKVshDaUmz4TioFZlyofXeEnHl
Dw7i6rog4DR2tK2YvY0kQVQk9kV7HAdkbvXh86jjkWz6Dse+R3oEDkowv9febK1shzg5GqrKRlxv
CA9MSZ0LcGeSdDusokxPFo02h8mnLxTlAcIIPFwFgRGlZGszkUPZC+MuIvEisyXYEL1HFOQ410FX
w/YFD7/969f0/24ADbXNH9/G++41/70VLD/4yz1Mhgz+aQvnzU/+6p/vYe3vaPiAbCIBZDH24xX9
ywp25mDBKfrp+uaK/lnp586GbXw8SAR1mCrOX8LPGMZvuOG4joG/O6yw2GDZ6nf1HCkbQ1qmmVzF
bXRhg38MUzJSiXHHzieC2tf6BKVBojTZU6419SXv894ftJpv9JzmbEA3sHVsAzImNMup0G1HYx4w
HhqOU1yaUBtxS5h9x3lQDAjDpassuwAypJmm5RZN0TKpIjRQMb60akJw1gN4UCCl9D0puOG9IsZN
kM4c2tqslmEVvHuhcsvxf8j0bJczKNjHDTKbEv+CiZyJCHFt9v459/jq2MRZJKZM6CZWUjI/zzUd
0VLZBHdKUF67E1RpvVBeQtcFq1PUjW+kUbNzoFYum9KF38FRuXFSh3OlnztyUztycd2PwmCem6HQ
jpqO8qTrjxWILER/wKtkwAjFa85qgc0jyscPPW+VnRfnwal2UTikZfCW9wCAHSd84/srdlnNXiLt
2iNN5pts6weiHlRqd5OYMhJi/FgfcCcR0eJbFWONJNK7dcvEAOG1vFJoNTlwOGcHm3mO2qRLT6V0
SOqk3cVx8s5g5C7PSsKMdUoS023uDY/Sh5nN4+Qh+PB0kx04GpBtNyr6FaRt4j60MV+rSS6XfUZs
2lgOQJ0l7VwzjM0qUnhPSwD7CzsAntPO8ed5yL81egV2PhOoSOC0+1nMLJCRBWSLrr8iKSfZ9Hoe
78Qo4Lp2ttxwNVqrqK4kjP3syiZlZyeMgnDdCrlhRhuLZ53Ng4WKvTBQAca2BwLWFABGVGuYR1RA
9kjlWZgCg4PXNqiVPMfXFDe86CLEUkEKEShI48RU2ya7ROeYVjLQi4MCMjVFozgxGuX5MfTtcvbQ
4aguFRG8pjPDhRc6WjBaRM6aMLR1lBcQtI+dSC5KF44EFLTeWkjEOlWRvwZVdlQrda8LgWco4+PA
en2Ars+G1LCrTdT1H3mBc7fomZ0SyTYzL/FuNk25RU+FIE/jV45O+Rxr0a3TZQnTLbp+ZZZAxWkj
fCy83pYJxiVBKrjAef/chiJ9KFrvy9FHtGJFjrRdpGJlF71ycIf6wdbFfT7IxyoCyd0mjEpageZP
rdsXROyMyGrvvvLqmwoC/xKjy+1Q2bdJTzCTFokTYEe5smAL+GWYfLq5G26dYdiECsOyWtFPbqnK
e5A25M5rYMv1rKNUUa9gBh26zjvrUcSdX2A0TwgErvOIb30SA4knioDpQ0ciFowqULEi1C7BOMyf
xewusvUzXomTA2Goa7qIA4KESc2W05ItF8E3VoFqVDgvWjfWyxoxJl989RKk6lVm5iHWKYkD3BoQ
+MpU3yQDK450DkNnBvesFvaHlrF2dNVMm6OU9jK32fKpjYdaSoKF7Pkm2YpkJYSAZkGjRHz7aD6V
vXdfVBp/DcWFM7RbPEbHKJu2ZVOPfqvYN83IajbP5Jy1rryhsOHw7BhKtIqzF3aAjjYFQRB4xNwA
/A23ZZHHbK+MoxflJbo1l8V9qfI2JIB7fcoId+96yYNrjnjbc+++qUM+TUWeLpNkTtPpMKqB5uBF
kxPQL0VDR9aW3q4OmWrnTN6FopgMK5UvT+8EeTRwdoSDfrky8yPzkWwjCChcpsSTpzgs1VZP/98s
MN1N5ee//HOzAE5dQuO4rv+4cIBeVxd/+/j82+n1vah/+Lfm2yriPx/jFxnXbChBhm8C2fmHVuun
GgIZF1IFnUrAsDWUWnOb/XMNQS+PVMtEJYK9l3PxG7eA+3c8ZhiIAa4wedBovv9SL/87Uhv0GlQj
+BaQVf2ouPpGrUEDqhakmaEABF8vkvjJNbt04/KB5TKkOa0m9daO9WcvRIvftBi8lEkc7Kw7lSOB
mlHX3OEblcu4gO8VRO0n4V7sAkfzkv8IxM/SB21kH6fk4ybUspMRsDFQmhdZGp9TUW1ppr6mWn7Y
cPk7L30FE3M9dtGXYYK2DapbtWhIBdEU9irCOhUZh2cUs/2qQhqThCt4oycFgdRJRrmPUs0kQABR
sBl6n5x77FVUjWEmcgpJF7oSkf1guvHOjKujFjK4i1PrrY3KDQm6ZH31b/SyZ8cwgFtAddr2lefM
ybav7axOTmo2ImWbPqZa/qXBcFiplIG+EyKsJ7/sZDYUDaoSX3sq3q4m8OsmuyRWtipzc0v23drr
skNdwOBPy4NVoOH1ICUzQjhoQK/liKKkatlt1jrBXaW94NXEn3chS+NgOF27gn2xzURwUjKgf4mV
7NWovTLy5M0C9M2aUH7CKHwJEAWzvKvenaxgY2RwE6YFYpFmxsN1u0pHMRAk7dr0gltT8ESCmoFg
q5/bqEI4bUTTu24qDdQatOEj2D+CvdDY9Tz2ohUYvwNaHQawJIQ4WqWtJZXGygHGs9Tjnk1zQnqL
dKw7W7HYu8/kcNnexbO+Ihr2ZcXmila61eFGpDjTEhDDy84dvjqtZYGbeu1H6UjhExzDKr6L7rAJ
fppGeFKn5r7CkYPvNt5U5vASucZ9EhUHU7HYgLfCzzN1kybFfRsarGYopxihLes43UCGeI1N9p6E
3fBJqcsHr1Jsv4yI0altdg+TjFZ907GP9B5GT6Kg8GYZ7kvSWqwH7FMgY/TpyqWJpq1XKlde064k
XD+rbE+eQOITzhsTbfTK9ZiOX81AG9kocyRMZDzHBZWxmtSPtde9dg17HEWoSAZJh6v6iYAKFb+s
wkojVYrhogF32CSTnoJT0z2IYvaTTEP0QZGxMgKKVoJ/PJIpymE9imCZDMaj5SK5Jvq2CurHLs8+
tSE721l7LLtmqw/QP6w8vNRNeCdj9F+DA+yaWdcr8vqvONCXuRXE5BUr10Ov32Kj3zNY3xnRqCLT
jjLfHNuX0gFQW9vE8xgGnusyz68MSmTB4NzQ9mR5fpSs14LGWtleeRMorGCKeLwrInPtTOAJ2z5d
pHl+H+DPfk8LQ9lCM8AW6tTWRLTkwH57BL+E/2C8gN8G3IEoBJ0cMXp71tHbojDqk9WnVL6tmISv
IsBpMvVxEjBVrEEdVmlgLVvdWToJOKWhIfAiPjluddIwjdczeaAJ6lOpes9J0z1rU+lsO61mTWH3
4MqniOnSeOpKgeyfnaQQlFAIxqOFVgXnyPRY31UIu7QuXxeNS+T8FNQ7PQ+b7SRReYy2vi2M5FbP
omKlWqTOFFM6u8oRnmr2kS7oymF/vevYYVIceFG01QNMTvQWjd8mgbr56839/zE+x88zeDYef3B5
//Cv+Xv0Kf928yp++Lf6U357cX/zCL9c3ahPZ/cpIIz5eubBf27/1b8bjk4aK1ZRTzNV+5urG922
PQOKMQZ6BHrp/KNf2n9YMZR19P+GbepQ3v7K1W3M8tRf6zqJwYQi4qgougHhfqfrVOj9QMGDn9Vl
HGy9tP5wspQMDHNW6XV2xWdce2kmZROajLM6kb5rgAgYRGmXspJHegmgC6NyaRXCcHpZSDaABG5P
avDWEROzCq2sXxsjMVAWoT0I9Tqi6Gvi2KEI7fhiP3ayPbombDfbC075RApSajOqrx2PkKwi5XSY
WLWF5Z09AdtJUnuROW1xkjZHZhHSmdUdQ3SaLBaLvAEsgTEh5rJ+Kj3dWSlSYw0XYnHmdz4hQwZl
OihLQ7DA8vLwIxPgMCNGc0M5uct4kL46jJdBF1ehFm5ibXSXY2m8is5xSTdWiEGYMzxGrr4gkXcc
g9lKtv17yOTTL2z90TZicFKqugH9eBt0ChgAa2kM9ZsbxwcgEIepDt4aV13HdnSpwin0W5U4zcyc
LqnAGSZcP2zVs24r972Vv/bAcHuGJ3dkuz0l0+CdlF5/QPRBlmiU0DRXuUveE02a0pBeqroPw4jP
piNknd5qbynabIaPOQZBY1/atnppVEl4FqIqNrfVV8uwYGxLErJUQaoPQixXsQGgCJEsC6EODPCD
HFSrda0X1bSw5NDiTWk/ZNVsMpuLraqILiUOF8jIMvbCTzUFquHV/c5pW0aWTInAKRFzhvvbj03r
DEXVt6LwNpXBQ9lQUFkxY2SXXbwZbFCHbtSBfr+w6gM2Fx5pdNcBNLzUFKDrlAr5jPMgiCsLLc5r
B01k4u5yDzGaktirLgUyokbbaSpb9LblXlO6O7h8Bxjpb7o63ZKwcipt54ZaxA/BUFSW3Cdpd1WW
uYMMT9+laXCmlmZJUvSbyWTpm3fBtiQXsBjhFpcWO5I+eyCAYU8XKk9YrFYCqjCj1hOfdPgSVXmZ
1MS7Mv6DvTPLbhw7s+5UagLwAnDRvpIE2FNUL/EFSwop0LcX/axqDP/E/g27ojLTLpfL7+mHTHdS
MEni3q85Zx8lzEnYsiM/LzE/OpPxBXD2kFckLBHbu+OGujWB8mSrsedS9KwSm2gRHHVt0d1bEM6y
xt0VrfACQ3tWCkjNqrKv5PSeTvIxy7LDlCS8wTGKELGpwv5G0tfaVoujHS8+VPnQj9E2ypMvRyvO
6hi/K0p25Qu8apX+VNWVj2z3pLpIGkG3+EplXnSkTI6ItR07+PBdr/ZBkOP7EY/C6B8rSx6VeACF
k+zGyMHIrp0M5gxjZlfb1hH9SdG7+xAk7FrU6XMZjUAMpPKkNUazD4GpyFa5BoA8DKb29E9fac43
IqN0LUT7oYxSEHFWsX6bHmRECnggFBK75hjjIhfpRinKF2ZJbF/kDz0KXqI6eSEepfWaGgFrSi4I
ss/ZN4rysXfFuHdzlD1uNHpYeQHvj3b/HAh5BeFxteoKYoZ7jk2elGEOQS7yHS5MlB0Oi2/0s/MF
RSf+QwN/X1Po5RqJ9kOWDBDriulKSJ5XE2Fm42ucRHNQUDMkDrkyPHzE3q5FN965agpm0H6wm461
fsXCseFINfPtYLReX4lHvLDHWEdxOwV+h/hvPwfajXWorzaKr1v5M5wF1hlQk9NEO8ci+qYZ+tLH
KvL+vOb/RYf+65Lmpvvn1/zLR9Z/N1/f/9Ptzg/+brhvG4bAjvHXvhwM6n/f7hqEVIxSBHIKUkb/
EOyK9cq0LZPGzhQWhv7fDffdv7AJxxO15LDqkFf/rcbcFFQXf7zdBf9ify1M2PfoFf9uuJ8HzhDo
6CrJuiCKsp7Ps6kY667oPhvk3+sE7+hsz/4cOat4+J6m7hQi81GLeZsqoReStejETzLH/pBHwZc2
G76VxWsEO8UwPc3DfDB6m2dMu48kKtI2S0F0haQQ9zvEaU9DjQLddg52XrOOrdmBfpcWD0Ed7rNS
P3dkHZEBue4yiJFpfQ2yZB/NiW+amCasZtMHhNHZFf5d7ZQZrg/X+tJFij8NBJBYhhdZiSeIOjcW
HbXRrOyox0wetNslCTtV51VmjofKyK/AtF/NKdw1U3JkBCrIRO9u5IGD5+AsdFCckw2U2gXoxmqD
zOyJQNRN0AzbBg5OTGCoSsOC3X8LYglPc7zGxbgZY2UVE28e4fMXDbQANz2V7hsr9HUU/HAYXZPa
4sscmMxjTpJoVrCOThmAqhrnfHLEMoFgTlurBfbmxt2HHAsjJm5ZTp7ilt4iZQ8b/h4lqz7vjw7A
s8bVdzI2NkUwPiQJ0jL6jxY9URPbO0YGkuwsgbatrXE+cLOrersNUBnVqri69UKTqXZpWND7O8wB
po0IXwK8q9nwMzH1szpLYGrJZsAUOgpsvVNzGvUBSj1SgRYvi6Pv0lJ9VOvuaywRJRGaZCxALlUQ
vMTeeIBkaceRn+SsuE1zm1i5/VG3Ak1aQWsbzf064JTlToZIxTW2LthqaKZBy5YfIuo3C1L1nD3J
yAbLCTu31A+dRmAh/4RthROYbjkwwk0rmXvCg2jcW68js0auW6oDIkPFM+FfDs3FYPmeZc56IoRz
TAXGBPOQdgXMKnFf6umD2ivkyEbHVCF/IBnImBT7mEwFaoXHJGi8TETPaZ1umE4dS3rHaGTWj/GH
9cwF9RNW3OwSzCSTKm+NcyDCaGfAjw3i/DABeZrs5r6Xn3WLfyGW58jhjh2UrTK0fKFiX6vDXWjQ
7fX3A/iEdu6Jk0oOaRwSsmpyA6hrl66YbcQulMHFmABJBpeAeAboUhtjzPZ5isxiAtiOqWB01JOV
EFtlM1cnYErVxIES76WM3H2qzDttwSHF8SbL0i1yzOepTJ/6poPbkZEW0baXquw/owACvt1Eaw0o
JEabsxbnsCJCwFTdjgD2ndEVXs/jbgJHMgUJqG5z35IwPNDY16XYDXZ+tjDA5RWajqnY5bCVQswX
ecsnAbTuS2dtxCpxNPyq6kjeGud38io2PQ/F2AePNW+u0NxtwfszLvCmsMbDZJd4Q2JPSNXFqmF3
niH6u7gRn7WD1sAOjjJ1zgF7P87yoEyuTR4ep1m9i9DRMJizvY4RwaoWgE/LAjKXERnHlh4abgar
f2hoyZA+kbB1Z+SAnzQE3Er9VfUSi/hDppRnEaXPE/v12ahX+kiiJWOmWrzMWbqkop2AUF3RBBz1
yrrK5ROjoKCl44+ozqOe7vRufFtccsZEImngGLAVTDYCpJz1lF9a/+Ja2lsf7//GsH1rRXtxkHkn
dsyPgi8BxBunvP+VfWJ3tbJgANcd2h7X9HlVK9Eg4kimg5hU3JvY5IgodJzCr+uOip2IWHPcFoQP
B9UZC1VXoL0JMLnz4msz/cw1YwtwH9+YWI0cAlZNBJ6Z39S0XrvWxUlPHf2FVlorwEqbTPh9qG9M
GB1YJNYGsRl0tDAx3BVD3nU39WBAABJyCehITaMs8I06/3DTR/CCG0vx897cEsG3kkZ7gNO1Wmzj
9Dy6k7CVeXbLxovGO8zApxJ+nyjisyqSXQhqTgOj4E7vMVJv2QKMrG10OwgdYOxG74VxLxDqW9lz
RaUsIM90krAt50qvukXH4jdDtq7ZOikmJokoeVVIKBgYZI3YLrSV4F0NkP7b/buKN8kGNuE0W1Og
5jjlEIRHnpuCuEhdPrjGKZywxhTfrGtzE8L3EOOKl+XjYDaeIL5Viue4TtaR+TgRhFsbH5lwUOFi
a0+rd8ZV+DeWSSzgjgwOSZ/uCTrxMJdtnWr0jEWipnVOuQ9p+xHUpjuLoOcgZrGjVvDc7JGYvvYE
jOsGleVDMdVgrRJ1uKK78lzejShiCFkpxXMUWi2uwDjhY2V9q7ZmvS4AHM7s4rucThLWOtv2EiAM
VD6waDsosD6M0bM71u/4Z7yBFcc66a2nSIGy0pi8yvid4ehFcf5cELX/akFE+QlnVV8GQf+8/Hz8
KLBEheXflZ+/fvC38tOEmu9AbaWdZwuEG/jXcGmhwDpLypVO2YfGhD/u116IlRHoKHKueCEEti4e
4l/DJfcv6rJJIuLVUg3XUc1/Z7hkQAP4h/KTiDqkLRZpAQZgKv733+2FapOc4aQcZk9WvYopsWrZ
wvAXc1ENlIt+oDASli3dpHkjs1kPkKC1MfOEJlxHhFAg4rYEE2Au28rLq+Fg5YhA2jhACmUoZDcO
94ygQ0bXKZGTy0I0GUsy3cr4Ju1aYkvjAggWXKnZCBDYi82kJQzlIdfIQ+oiSztmAcbJArSdWsDD
UQMMU70Ynqso/xSVzu6qCO5LV+k36uJhLWUGYzna15O1DHxnajcy5YcZJYtSHwltZ5+hMAFmXuUS
md2VIJrYwJ5DBRIssK12ragYcnoRrqrOuJhVecphwhWBcs4SDvIcAAtVzFz7aUQJ2WX1cyHKW6iZ
1x7XnwB+uFnWTDM2rxIZoaYtN7ixC7J4q4TI6wJdvdateSzxM63UOtkrMM2dLD6xYn9yI7D8VsuQ
Qcb3ImAlXWO86mYO44qZhN0q8ZK/NGI3JgmGYKEopj+eO7x6pcgurcPhXAzBg50CvW41YaGZSJhn
tAy9u4QM2qx5QOW/V2PhD+0ivOk53OpFn1EMZuVHqvNDDQgOsGv+fHJMmKiwaLLMKN+H3YiUL9O4
T9t8Xw3Zsg3XC0KmW+vQWe6HK8PrJKMCa5NQuOmcqzkZUPxR4MXW+JOi95tMxs8qISKoIzPUDh+6
zHgo++Dc58nJSfU7O8UK59b7YDEGCOseydOmcATGW5d0Jax2g3zTlGRn5bqHAPgsE2yUcfOSV+1d
IO1n0k2QHCtyizd/XlF9EGRakSRTVlsRQRzKVCD/SQxTRpcaflBAo126N/PxIxtIMJLdIQhHX9ci
BL8Ll0mdTrZLTE+eyfEaxlrzBgEGKVUyPgVz9hAv+MRyrjbNQlSc1VkDC0X2ZwBuUebtrrX5jgaY
MDSAjGNk1dB1MpvKkZ0YxJhn2Y6QZ2XFvgY5ph0WT/OCeGRD5W6pGMhWBQqDqQQUZLRAIYfefZok
/jyG2eFaSKpjdTLz9aTh42mQmmNPr64xe7h7dySngnrysa2Gb8pq3I/RGPnc2vdkGQe4sgFV2hAr
FciVY6GSdETMAaunKiyI/wRxiUkoZt7c3YEIxU1oaj/0BYjZL2hMkrLwQLIZxJ1F1MOU7uE8GJDD
ipClrHUaGDluirhEwOFExmpQcqIkqN1xBzXMgyckylT5kWbTq/KSEV5Me1WIhzDoTmKQVwf6LJrt
p3hh6hhunzCbxCZIC5Kn2aHN69fEkpiqOxO+rhIDJKPXGeh5MBN9uSIwzslUvCRKeNGs7tQbJb76
6ENM7qGi1Uqt8EcvtPeGdsyQwanQGU81kfrQ0Lq56gBJbzhi6XkIaPOgIx+VUmBjxeDmyq7dumSr
bgN3ONSWNSOcKi91ACQMg9JT4jCErOv8R0rzCg+y39a0tKJVdexKSHKgcgkQ9OU1pjVm6+91rXHn
WBw/NWVSJTkRlTZBFOcGO72CparGSuB1rlVjyaR2i1QFpXhBt9sQMEWSA4xYMFMYvMKnKXMv8KDz
nYhtA1ds/eaa4QcCoNTjIwOBVS1Sd8oIEMTpSsLNxXFvDijxnN1cjsNPaduTLwcwApGSUelzotdB
hmOF3YQP5Y0TMUMlRGItFA2ilRG84SBdmEtOj5luTHOOqyLaDFHuJ3X1UFpqxOkbGMe8tOVG70qx
4iMnGNj0ZFk8c0oUxCqxc7ezdiOC+Tq7cJGN7uYwz5W2+lVEcljliwV50NobLiwWEfkHC1kvTKNv
R3VPskeMXUHia926WLNiPinGdOe4DAVFzyba1fG4zlTXEfW/lZfHxB16HrfirsiDe6unPUFIX1SB
X+bNYTIsUjOysx3wXrMv5kOPD3rNd7Al0YB+65JGLB0QqbMfVzjjIfopxq1QumNStS9dlsLpnTc2
e3DUPBEqYsynSrmXnfOsU+KuOjt6zy3nhL5R3zSp87N0rW1RMzxeokAM+8tt2I2oIFECeU4pWtWS
lC5L3vqOnXosoI6FOtgdcDeonCOWnmtZhd+tQnaGE5NkJrQiJbRFDEDhikM+6Ley5i0o+p6RTeLe
ZjhiQdt4LYCQHOBbbqen2DGfRsPCfqhXxyRsvVJyphhBi4W0MRY4GNOWtna0jbqo9tRFv1cuSj6B
pE9d7o5wUflNKno/bOfdBYA5hYNADTjjhwIxwdUaLlpBbVENZsgHzUVHWCAoDBdlYWNn7AYWtWFn
QRrrFgXioLOkcsRgQuwiB5ZymbZoGpq1uogX/5yx/osZ66Jgwkb0fylx/+Oh/EIAFXZ/XKX+92/4
Vetqf0EmrS62pb8NU38rdE0NhhMlq6up2PH4Q38rdJf1KZB3l9wFewmp+l2hq4GoxsdkG0CuHPPf
ElFThv9joWu7mK0wM7GY5Zf+sdAl7re2o5nccqBu2zwo7wfkpWFG4KBR5HdxVb0LqkEzkR9hoe1w
+HMiUztipPhhOOVHoo3baow8UbsATCE4EjF1L5Vxx1KW5QKuWgfxil3tRNQtfayf50wRRA+ExEY/
6m7Bm/tMeo4pyushFqdRVFtzfi14BM2k2EcGxlceywzHOutZX81feRQWBe66DzNQmBegWEAMO7+M
FfZ59NJT+ZJG0Xl2x3U8uwDb8Zk3GzmxTXHeJ5VsIsK5iJtZDRXWV07rMLeJopF+x7vgjJwukz90
z4zOfYsppTYj+K204yRRayFjlCJ70DGfwpU891AWwhBSaGB+ptp5qsh+qJ6YHHkucNZSZT06XHM2
yGGWHPIQ5Ux3GBP3NNeoR/X5yO/aRGRLzvijCX3nsQ42wVj67KtoMsBbdSc7osavmBr/SOYY0HXp
lZYDVjTedNP9xHBgpPisOCzDsD+GXb4fhzfXumV561U1YBc12IXoSfPCYEjJP4HDfLgDZKFqgB/4
f5v2NsFW2rTBfa7v+7beN5zNclkgxR8phl9TiV5LiCNGdOeUxbpM6nd8J4hQrD2T2EOAJFef9kLV
XobB2ou89Ht99OMUM3dBGA9pmCE5qrKMtmD/r7WtPI94WGysQ2HhaXD2gCSAi6WXghzCLOcQ6QQy
pA4DEec+K54EJuCZ66dtbHamjIKqxtPkfa4+mSHj2w5/s3nUwSRaAP9zy9qQdLBO07Ots+QdSPhJ
2pOGXo/XHzEsn/Q7FuGwDjqWBNpWL/rPuvOzuV6FICNa5OQIqoxqIcIOh16ZbuOYnCGQr6X2hBR6
k4E04JWv9Zogbrx4iKl9QSMlFMaVVvvVWz8rkTBadk+TkfqqBoc1kF41hKRWjCgDU2K4ojO6taur
LTMnue5UXm1ZrdMp3Ki1/YCqjxkKn2oL5BP/thSqr8CkHcerTQ2Qx4U/qi+JXEhS0k/1c9MMiypp
gy9wpahvLWpku9+Xvb2aybyW7U8TII0Vv+N9Xan9pbbezP59cvVN2oqTKB5Qvm0S+a72H02oe0nG
gCsg/HlB8hCkFlVvUTfuTD1+BRnQbhQtepliygDoKDMFaBoNlyTHjJbZX2WoH8oRpRTDyrXddscw
L3zU05u2iFERJ/Z3HkuMdsRf2aaHRYFEJHWlgCUO4/sq1k7SMjbmUkdFKWgJqp/GgPo6qAgL4cq7
1iNiNM23ysWZMXwY/E2n3lOL6qRryWsITFPNmBI1AZU8dM9bPgbv3cDV7pDjyzNhMa615uYssvpC
buUpKftX25nVWzhLAozo+ULS0PjUvJ5BFwKE48jgq1do+lmWp+LdZiw2ujTKjfExMy6Lzcc6WhjS
zwZVSWhLL2G05mC9RPs/ryHIEYqFbrI/BeEDEYD+xGhOpzTonJNW/nCbreCslTyOTv8ORA+1B2UD
8m1pPc1Bt7Vk9so97zXMAqf5lV7PB+w/rEub6IQmbcpVlFdbVj/3hhqeS4AXRO+QApeCulCT0zTw
3sWT+1zBmRpmE2O+8Kn0gK4vA15cM7uMpAa3Ku0dqhIasgZJgjnN9PwMeLGGbPJEenL5CoOT5cBZ
CQUoyWjKfaW0T4mtrCxluENocMv0uj4YbbSb65EdN+WkkOjvBCsLVetOrakf1L580tPp0JeAXtC8
VsTzJY8jQXMIKonfDK4KuB7Mrh7S9IPbKzOzPj5kQnheZgcQE1QFt0l5JuzCsxF3QgBeGYqy0iQ7
KoJclSK7Sj3YESzI01tsOgPleMZSj8wK1CieES8BXSopYndDp63DavHWDRujhwVRh2skaY9KnR9G
PPQRrpAhT7y2wZLpfJnqU24SQrPQA2jTwp5pS9IyytQuYx360jnoVrSRNu99wWfPiqGuCEGsyOtd
rD1ziUu3f1nWKdxwUy8hQVfPdau8jq2xkRSNBvOb1p5eGnd6tMdh49bZaxa512yufCdy1ioqIhPZ
4IzaIXffOyJIRrqHuol26ait1IkQB8U6lYWKfC/GiNBzzYX1faD9zNXv2VRhh7wAl3h3W1DdOudg
2vpRGj8mY36oys5H3AhOsjhCTYVE/VHrDdcjXtUIHZDVL07NRZGzQWHgzdMM/9l+79TukGKLirkR
bJQqRraTZnlgv7qSuGvNEN4VBGWnAzZuRYemo+VtlmeJJ8J8zFsYUQFhr+STmBqZtXAjFW2vT6cR
xoeIdtYg3iI2m3r4PI6HuGpZKXQrBYRFb8hLb44oNe9z0fnJUO2TZGDzg/gRZTQa3W3UK1vbJPIZ
IB6qxAeX/EV1PufqDHvGvUw8lS73eBZU5EMPPmmh/hgmB6Mo9rbp7nNpIr9IVg2z9RSW1JxmO9hg
nqI/lWyx2nY+FEzig7rdV+k3ugwoBuTo1HcNol6y4rB08FWuejbBQXwnwuCLJOoJFnO9is2AEEX5
Ek/zsU/5kk4M93gdbzRjM0nIZIdO/c5onD0xK95IhmHdjhtHlps8S/fjnPtKMeG0pHGjtwt5rRhV
3CSAuFlt0GqT/LwsNWkq1fuU07zHXGo3kimJX/S1jw3EN3F7ofHz/upMYy2WW/cuyyZiTtKGW8ro
4aWFm0jI5y57L6D5qWa0ISeEBE+2LKi0K5P1eVzuEaWs5vBnDjgERfGhJOndUT+zOnlAbbUxpmBt
Y8pT+jO5cmuWGl5gfijBz1YfKcewRuX7Rq8gIfMbDXQsQ+lprGVGk4pRN/xRQhNT3lRxH+YWEC4W
AQ1HZ3RuAmeXsb+YAA8ZwyFKnns8csZsvAvMsTGEIKdnIYfAFnrGQe7ybvSsMWBJod8VMKdMEoss
oCrExOwC+7GuEYLV01qYnA/mZFsUTmRkTvNtVIKX3o4RMH1EZXsn5+ig8g1i+08/FjUfhlY/TewN
BSeT0xinSp83pjHfJ0p26FTaxXgCg2qbJfMp56LOAXItNsRJeyP35tBETbcye/llaq8x9wiGedJ8
VCx0ZW5vmSolSNII0UxhFLrmOQmYonSufJzwB/aL3ytleuyG6k44xUlxem+wm71d4y6M+sOMO4ct
S//R6mzNNffxz+bwXzSH/yXA+d/bw3NZyO//959l8x+Xsvv+n+I0lp//1RyqsCk0A7ksc0BQE7Rn
v9pDFbcsOxJgnq7pIMShM/utPdRw5AqEtCooVYdf92sN4vzFRneAj4dWzhb8m39rDWIvIN0/aGzR
4GhAOMjp41WQ0vHH7tDQXDn2VUHULjY0X1PSRycIHjoF2oGEy6lJw5uSDuthtgsVsRXTsIdquTO0
/tLU4juInKMZ4lTvE/qAZkT2IKdTQQG2khE3s1LDA6uTEzzB3qdB3oHdQQXRnoIh+KyMHjB8p8JR
1z4bSOda+zS25SFMsZNrXXpyav0ps757qziUpryAtYQsUG7jPN9MybDOhbPCGrjWER5gNRmgmNtf
tOi7YGaE5OjnCrXO3FWP0uzXUUtsZUtMJorcHn5nMHzaHca/+WwsBZT9ZuE+a6z6qCFzYyOOAect
jb9KNqO2czPGi558ZZNzDgFcJhaaJAIr8eiwZDZ+cBFRqSl+Mb6ogjwCdRNp8zoGHWEPrq/3N4J3
lpTafV391PpzjKhVyItkT0wVMJUgPoaHKsCTI26J9S2cZlO6HwZ6FFmN5GthMqVJDoBXJW9tUm9y
/IJ613lBdesFMXkVKIpK3yV8Xh1KHMVclDrcz9Ut7VyIR83KzB9D1+WPatmKMAEHmh/sEyQbg0B2
I2NPQz1I1pRH1/xOz+tFg+qV+BZaBfXzgHpC6pNnZDiPQ/lOGtoBRN56gSWxBr5YSQ/9YTrOceuR
W+LJen6MbXbliKikrWCKYfjM/quyQ98N+3VWaBuHiaiD1HFuneMwNpcA+SNVuhfXGJstnenwLVRt
tsPzXcLd2SHbmqxHA6UGGQEYEiNGwIZngDVL1dYvgccPSMMrBxQvugCZZTsXWwoZygQehv44Pwp1
4tvIsQ8hqTche+j9ujN+0JMSJEFKVWVvMqViDUfTVWPSlriacW6FitdQO+hg5TtJNG/0FNT2K5Ub
DfVIkfWKiGDJhfJzZgvk0DMiL099GCLMTI4s3V/g970OLe4RUoXrOb+FZfmiFEO2MYt73J9eIX+G
BF5oKDBR8+0ky8i4sn5KK9kiyr1GdbFHvsm+8VvWH9XClrEuYHOutgLxFAGVMuYYswYvI/QvAkHp
Kp8lnwteVr4YM4Kn05QQ9ngsCDjobIEDvo1XRQwB0On9IWKkmqA4Vhho7mXeR8w2QtiSNv4wfVth
0mpNMiHUz5AKLnDyh9oqaIIf0e5t89HwHEi0idK94r5aTUO9Ibli5QT5xnS6j6AX7IT6R4GadFUi
nmvi9r7T8Ri3BgK0+MxUCj1HdZmCdl061t0ws6sLNdIgtOSN1i4uyuNA0M96nPm1OULCLfTbbQrO
Tg1IKdbgi04q70HHtJwqkLIYWzsp1dCA++FDzdFshbN7XPhvCBoPTcPH1gfWU1k2LGkn51I5aOMJ
nv/MZHabamQjECxehrwOt1FibYc0uWfSvVu4Npk2Y3My0LgghxijGk1fMt6borzocXVHdArALJKv
tXxndtpNYx0Et7YQa7TeEw0M4w3MsVGAYI3I+MdpMjfBTJKI5B/XsvhPas/+T+NpaXvt1pntsTSk
r7jh1p3DfZ+TtU0H4RYthi1yJWAO2AvnsAxPugW6xiTAJim1g+tqtHApMyakkqp6Hq3nYlHTCffU
wb2Z44MjvmsmBHpIxu+wU5p6m0Tml+0oBztM9tXIJjQJvH58t6hd6wRjxViBa6yYj/TVrqZTR444
fgyEqJL2lvlW1D8rMfVaMzg71Ynf7Cy6NKLedsr404yrpwRjsa5Xp2l2r07ZexMWJ75V3X085KfR
cD7QfioeWYuw5KH3Drl1nEM99hoLQ2bessxULBrTWLP3JmzcpHrQM8KGahekT3+SUwJjsDw5cgD7
Jz3uFS9TVN6EaKv15QPt+d2gjzcVKJkdOwgOp3aXjJbHUvGD625mb+DcEFiS6UqwnN6+YujssOOn
8/TDcjJ0leZ5jEOGk4VxZ3L4u+38No289yZMx7A5QZPYqgUZzJG+08T4FeWcYK1+wxx5Ym/K4EYZ
D3jJUObBFDBj/PedcSij+joOzd8C3v6kk/1zU/Oviu1/lUxTsbXf/xhd/Luf/a9qDc+yADjiaiz2
fs3lfyvXUFI7pvnXgmwp5f5Qrqka4x+G/fgT+cvv6zXTNmD8a5r2N7n1v1OvCecf7cymrlGs0Z0g
0v4H1TSIrym1VG5qMfN97SXJ46ng9tQPuexeqrq5l0X+Brb1oor2pQ4qv+iKrdFxl+uiPilW8aTM
mEGKUr4G3NntaCRrK7Imho/lIdHHY8iwywaH2Ez5fS1HGiIotDiVz24CbF2k57Zu30apbZVAbFqF
Sq+R+WM3LYLr5FTm5WPWln47g0HmeUZbGjd7Au5NbDRL0pfWPBtkyncxTTABO29BxSQTEGLnu1N9
mXt6Sitv1NdeUzPEseAvU9Wi5IqxtRhw6nmX36xZcQ+iyrJPfbGTqsAIr+ghEEngNSUjpl3PuE9n
sTTKbHu3oh8/yO58dQiYMu0CwS1xz4TBjj+rOK19JUQCPCtsFNWcszQ3SaM0e4Tatsax1+vyAysQ
A7lJI351YtwknEdjXg5FMpDwQUP/VYed1CR6UTa55cC6sAjvaZyvMayN1WAqJkv2DCxG1es7u1Cu
LFRPppVb26ZS5n2XyWeWvk8pLLGglPdw2xLPsNOv2nJ2xF6U60Hk/igAtLh8gm9jr2cnmKQGy+gJ
hUIUMSSLC3zp84yXNh4xfNmy3Fpx/N01yO0opa4E3s1e6GrPdjC/5gOiXSDTKlmxSspYJdefM6t+
6FJ4XEFfoVNWK/UuSaNx0w9l/8AWp9pVDgogAkLTTTkifJghZrJT4QIexwKTsEZth0SFGzVkujyF
TfsArqrftFlGYijTNUyiqxmVwWY0LToOUrMFethVzi6B0TGBfG7JR+3U7Xc3OrdohsKlF/ZjWYm3
qZimjb6AdCxz3umga5HdLmNBZ+o2Iaa3lWDaVhRWdmhIvFpFVnhreQqA7NksGipQehnVH1nTd1Kf
/VjYn4Fe40iK2YuXn/NgbBQscajBH6ekVbfWHPmFpb/CDjBWobC/rcVPhxf6qQ0aP22Cn/FiuetG
epA81D+mWDobRQ23pZXeqahvE/x6oeC/jBe4VgFOw4RI3RThYu5r+JDw+yFOegsQp67tcgTIoQ22
N4fozxeboMqkHh87ug/Vch/Spf6s2AaLmmFpFSTlWV/8hvWcejmCrhanDpZ7PInKbD/NZL16sUul
b2NclDp44M5tTiBuXwOr2IcSj+O4uB21Aeq8sTggebZ6H5XLtOmbJUWjBJZkGaClu8U8qeOiDJRY
QcA7n0C8XqPJEkj/0x/RYr1syoRuYnhDgEAkW98HZDEFBKh2JTDpelyb1Yy6ZtCfHNY/DMgMcIfO
DDsoCIONnnfhCbHwk7PQ8pqFm6fGEPTGRYDh2lL/tuDsdUX+kyWY7lFhVQQBQ4UedOVNTrG6cZ2h
P0TapG0mFPVMZZXkpEJpQbOiaz5q0UvGd8bQ6WNzk21WHM64y7Um2hZRN/liguhfDM5DrIcQBbpe
rm2k09Rsp0bvbks1iAywvCHm71f9KHZ8Z3djpzD9VHW+uC6z9xIcYZmeFYW9QSqMiW9yLuFLNRt8
jj9E6W7EzDBMmSgolXQfKmDrmsncDbJ+bh3jhXjflkWHw+zIhNhOPsjVdZAGZBK3tZNXH45MWB6k
xHcz7C3abWJggNQSlMYG1tZqy06Ntpv0rUo/xJ14zVQb59z8SgY8Ngg9f2w77Rk347W0k7s0Cf1s
ISfACghIIxPYDZ12z5Dg4FTuS6kotIxRS1mp6A7BzkRcoMn2ysg6uY1+0IjKxVAzPccujCFLVD96
nok5CS6d4Z4T0/6YE/XaD91NB/aJbrC8KcbwMIWjvkoSNVnzG9+chHJdzuZjosjnP+dW/8e5FSrX
f67c3X20JVCXqWz+Tru74F0tfvS3IggNqyYc117Cif8/e+exG0cS5vlXEeaeQnqzwAwwZVjFoveU
LokSSaX3Pt9mjnvYw2AeoV9sfkEjkSU2qd4SMMRi69BAt9QVlZFhPvM39yKsj0GQ0HQBzQv81jEg
z9yXs57VrPgvVLIMypfGZhCEmBw1LllB+FVzlH8SBIGp2CxaqRDCEZsxHNUAPKFCUnuO3U3coJRL
u6mg2Wr2fNDUgAqHg7iHaXeHRSD38wxfF8628yRvdkoVRZAx7XajoLkJhFZIK3Q8cxOhMtf/jtWe
ilx6eeUF450icUWFVvyNRsBRm8crFygDHXLpoEacJDTpW+lKsGcrLdarmG4OX1NdOjEtDdkQheMh
qpULPx13ob6sIgUBzMQ7KFBEgZWzpwmFlNGADUUSBIiwhpnpDNj29PFC4dZIKDYqnrkqghFZN2MH
AvQZJcC9qDVgwJe7Lf3xJkCqJOS+o5huLH3iirZxMAod0K0ZIwGOcL3LTB0Rdwtsijb5jpvrx1be
7zWpsme1OQQhp7+g6cxhZMjBpHAqGiih/DVtI4hZNkLwfYjJY79vQjqZpIN2osjQyoxcvTbIs+mQ
UEiJ+przN6XAp3c+GX9mn5musQujVZp3tnvZuLiagM9ESmzs3GMkqPFMoQGcwbWZKehdLmqniVYo
W1RLPaYkOFhyNU2q4ZthJRLSmt1FbcgI9MV5My0V9Mc4DfEDVMpVEEJu02MKAoHVLiu5uNPTYDnG
Js1Wzsq6Cq+GkP6806Xf1cTC4xFxMnew8t00s6FyeFKGqojrLelRI6HS4IUj0VE5LGXpoOv03bqA
H+SrlkSfK0lJUJXge+3E0LsVcBJOiqi61n9X9OooUGUh/2sdwOPPJmEurZLS9maRNpyMfnHu0kMq
x/pQrzCHYj0g7hpfSLTJuXrNvdJTTlAR3Qdu981H7J7aqZ7vdejz80ZRPa8rlLSHcQcILhqDJoCK
spAXca/ulS4UCLTtOkqag7ODBxKcJSsGMVuP59x9e6HNYrC0Ydfp+nBp1GW4SDoUQ6OUVzVU7m0Q
Dxg4DKfl0HT79qgYs0KXzoa8VfYauSrmqdkWc0MBoi4Fc8nTdEySa4Q/fZ8WbbnEgHE3FPVBR7tS
Am+WqtVl24/YAqcUdOrGoriK2AlY1HnS9zsx2gNTuQSEOA6O0Fuxj6gdXEVEJwiK7OmePc99bJVc
GTijd4DY6bfekPZDTz0BlXne9cb3Qs+O1KRdyVVzYOJ8AxYiwlUjPfLDarcx42M1w1rMMNBdpflV
pbsUDHaaEFsCCUSnkiE6L0F/c+ZjEC0lFTNdaHt5h0K568MVE7YOKWU+/xA0J+T1dhU4Hf2eEYQw
iOAkO0bF9Q7J3yVBHluzm7vAbBuqoqnenROPYpBaTCEbXGM5c+gaWE2pFIRrrs06hzPQW6fYYO16
4bBXVN3uYOaQ0EDb1xFAk/KukTHWUer9Sq5uKWJhBZfsZVK2b8XhAuufaR2od0Hm3YFdPpGT9Eqj
L2xm6YIAEZOq9NhyYX0G+YkydtNwLI6aWlnVgLNygPlWVu3qTrMnw3EKQNamEOcip0OFddjN0Ska
cmVFl9g8g4+aa7PRJ3QBw3Dp1ulXYB/11/g+UTBJGSRbuTBFDkGEeVyLrMIgvUhFnuGTcAyDYtKE
I6TvqbIY93lJI1IUZHcAr4q0pRMJTEsmE4qUJie3MchxaqsK52UqnZNdnKiBvN+V1gEg0XO5Gr2F
7TT5AiL9sYO1s4sSHhTc5k6HNjENAkBURZUejyRbqYUyd40+BjDouUY61g0meVlWQrXFMaZJqiMs
yVg5JHFt4aK5ERVrTDIKQANkeqoLtLz1/as2AH+O/JFfOUclcki6Lh33ChK3lnXFOTFDQvprVgK6
7YdlkjmXGLMe0uUFHyeUlshZv9lCe6nxU7x7qTsGFgmVj0BTgVBTpxnEgyg3+bKyRCjvIrSHhVSi
7dSF8iLMxqXWmZdI7X9l5y24zMD3IAulIQ/VIBMFtv4st7HgoT1LRT4pb+t7USk1aL4HQmeqEopT
gCOICI2ljRw1qn+4tEGwwuaBJBS9aVk7H4WClSK0rGoqZ9OxFqYLLl5gvtC8coT6la+j2NgIRSwb
PYoJOklk0kIv61n4cfzQZvqUNslxFoCr+Nd/+aX5JCg+uoFYjFB1pxv78h7PItS147pFd6CwEGgt
jTM9J6JGcuE6C/MThy7YjBbZ7dujKqKn9aLnperAJDWqKKqN1Igiwotn1B8HkrYsJQgw6Yt6N56F
O8Ei2VVn8tLafXskoYXz5kiblogYulfoMGIi6s+kaBotx6WNhtMUw7s5gHNa4pMpJhN7INuX9WEy
yxcjyfrV27+C4tNbP2IzWsJvrFdTX0ULtvZu6lE6bzX76O0hfsGYihm1CQQ0dHodOF0vZ1THz6GF
Y4VtKW2LHDVPiYpK2p+8Pcr9i/nlxf0cxkI18PmL8yOr9Kpch2G8D4+FmCs/BhM3zvSZF0zauTzD
hQWj0m/ScbN8b62+EnM+f8RfYLQ6j+SkGDCm+NZMJ3Begmm08/YDvjONlij+PVuYqB2Rv1ZMY4+R
NNiDGSCISYj699vDvLLtnj+KvRE+o90LMTbnUSosBJbOHOz8yl8m76yJXyuVL9aE6GE/f5g8bbGC
l3gYdZi0Z3NrmOSrt5/jtemCYGhg+IuCBEzDlyMMZZAH6cBz0IQSEgR1W06D8p3do752WjwfRWyv
Zy8laKTGrDwHiFgyRwfxNlp+q4+wQ1uY+8W1faRN+8NVuFQn8jJdOO8ckK/N4fOxN84PxKbadFRh
l3sjnhA3h463g7Lt27P42mp4Noa1sRrStFS8LrKxtPDnBGnKqT4hqDrq3plHRbyNzc37fJyN9WBq
bdXWFs9Sz9Bh3m+pM+6ODFbsyufltFt69WS7B9vYTXDB5EFyGdDoFUqkd4N0VqAy0WRrCW2fuNXf
Ge+d5WhtvCzZq3q/NlmOSr2inz5NzetCj95ZEa8OYmo66TV3p+qIP3+2Gt1G1Up6X5y0EFbG05wu
qnH89rwpr10Y3Mc/xtiYOADQZYZKvzChtibmguw5ji8SxLSmrjZNg2lzXl84X6J3Fsh7o27cIYke
B1GtM6pikMvC5O/BBb79ZK/ex8+fbOMV2bERSoWEsLW6aGc+KdMuALkjA/nEKQ5TXybVzL+cpvPi
rDrvbsvTaCdcvP0L3n5I/BJevj5EmorER5we4P+pBV9WV+t3nvHV6ObnM2ryxqlYhhyUccE8qmSZ
NY1OeZhrSnAc599ztZmVEpGdWq90JC7efjbrtQ3+Y9loELRfLE1FtbtwEAelbO3V/iEI0NA/UQ4K
9Z3r6531Sb/t5UBo2zZjWDOJyL4huR1MynN9itHvXJpS6585OPriiv72w72672yqTqqKYZEhb5yS
MmxnGyVqrv9m4dkKZdq7KLneboyNEzIjYB01mzHoS9MPwfPlNjff2dyvviS8spGFQmQZ8aWXc+ej
mZCbPbYqNtLyPnoisX8M2y2V7GmS7r79PK8u9mdjid/y7KwqVfxyBnzuqCUcmwESqZ35cOT+/373
u/1uoZj995VeNBo+rbLqr/8tZLyPbrL1KwVf8Q0/MYogCXGk/tHbfg5SNG0Ib5Zt2YgyOCZH5lPB
Fygi/y4kxBxbpFPsw58oRZCDFIIJ+lWcGJ1/xGEz74PrF7GDRoHasIRiuK0haLaxM1KQ/IB99Hau
d+VMjoN51qMN7AHXiagiobHlFCoML1SJgQnqFHbCKNvR9UJo9cwUo8JnCdY8RhttIe2YFHpIVxe5
Zc2M8EIHaWbkU2E23IMuKhPcbVwoOiOuXl9sBS1woEYW3+HWZ1b1panLme+r88hDzDI6tpGBGBoE
lTJQ/zByLvzsW6GPaIql8MnXWJXMA9rQtuVO+a0AhrFWypDfVVN1L5HzAwM5AKNruVZDxJmQe/b6
HKGg4bz35B3TbpehrqI+hjAamU2lf8uAyaAVhPCusVQwbNZpqsE1UShgpfplWWsIJ0Fyw1oxTRDf
Hc8SXzhwGBMvyk+89kYHe1m16KfVQktNGJ9ie4tipkIPSGC6hwIaUgT7tjQXUt4uXPD+FtJdLjwN
p11E/rDAQxL4oTnTALrXkncJenRW4MOsydEOBrODgh1iVRz55cqKKKE1ybmqLXK4fNUIcNsDqRUe
gjebYng6F3AwC8nzCsoTykcUWelhq9Vcr/B71qNzxe52NOrnJT6shXsdVtreUNcTygToCMEvVHlr
etSt3AqGFQZRkDDPxuCi64EYtSAktQMFoVcfgmMW9ScakKrOhvBAq04DLqBi022U8Y6dUUL11yb1
JK1ca+qZXTjAIW9qv9xx0IJUevMsosipRbOuXVMOghMIukFfDak3ixOoAz0hSybPJfL8EjWjRKes
j3HCOMRLST4rKMzTbz1Riuvcl+DUC/fwcEaPEufz9ABCBT+lwX5K3qFlPB8GBxxTvish7djm07yw
IKRcgGg6CJw9SCQrGWY/ugm0akVvAh3x4ARJqWOlo5aA1bKDVVcWIPlg4ngVRFMvyuZNFe8qBVAI
eVx4hj4Z8XvHhQw+DLa6wXnrOwt8fXZDE6yS2wLrx26mAWKFQGen7qvNtygtp2A8PBtiex0sFRXE
RbMrYTFrRcp5gbdYFxjHNlyKFr+xZrSmuayuW7vZj2p3f/Rx8ADPqTi4qiI7a2rlYrQuFcGDRLNh
H5uaBSAKbM6dVaxakNUgao/QUrNyhc0u8tdoeN0iFjzBOWcx+Mz+4O0g+bVDRQI1uQLPuNZILkHN
HAV2Hcwr0FcjKCzHshcqqCxJoLNAadWgtSRQWwHorREUF3j7axNUlxmZR4OAebngvbLkyOyymey0
Ny1QMGxMXIBhLoCbGKBYGZlf8xr+v1nQ90+7K1vgyhR6oj1AMx3AmQrwbASAZozKRAKQlgFMcwCo
AanZj4Jg1df1fhzaeH4WKDCdCkG5EHibh53sxDUMoLsC+6blXYDAoLkXC1icwMc1nlA0GIH32ahr
1858MCM6FNXJKDB1DuC6EZCd6+HmOXhzvTHnXRkiBReme0IaS4r1WV9/yxMsi5tugvD3PGtBWuv+
0kNkTDgcNVU1y80rE3vOojGRxaLMn50MQXiCI+Ikcl2eE5pZhfRW/z3FwSwGM8lLXKolFkdYg+h1
TPU/3c1ANei0RfoKg98q85BltlABHOK5XJTHZpleKQosmjrP5g6EPpiAOZS97CzptOkAitfLW9zW
OwDKKq479G3YFzbTXEoVOCN04/Vl4WJ53ruL0KkgImsL3annjoNlrW4fN55z4DveFDzRtHV9HAng
M1qKdxjK9iIyhn07UGZB3Z4ELbY27BVh/porXCRDcOA4hyHNvVhBmEuNVxXs2qxBHk2T22kmGVDO
OqBNI4JcwHqUmkRCmyduvTsGuNoj6VcEl2P9DWO5RddV+3FJmVG9CPJveXEVYJwHzmNhqvuZ+q1t
1qCz9yRHx12Wox+yV4SQmJ4jrt5hmhohP91Mq4HCPODQPNbnYppBLeMeMPXckWNRmWuajqc5eMQe
s0SIpVpazriZd4ey30cAoUJAoD+QivrKx7TOypRT2m8IvgIVwfRKnWRSd0DGN+1lNG/NfpqWxqrW
rFWjGoceloxqxEkAeKvbtSA3ud3AOjEmbo94bBvMyuJUL5QzOEfFWEyRR0AJXvjBEY/HdDlJ8m02
Doptrqwu1AGzZA9Biyu1MWaj6V4X43cpcw+zZD9H8rPov3PTwU3SSMjM72aoHkuqM6e2PCVXOkDq
YZckcRLIX1Kr3DN6RN7A8fqIzPtKsVDN635AMoUmoGOpO/hqH6MznONEjHbw4K0kOgC0bROHYDSJ
MTbuF6OJzwQXr2aEJ6ZTz4SypzRmV52OJXGOD7RlItUwTns1p7XMlUqny0IXowIVYbnQgBPY7vm8
LsodFEZWY3VjtWhCxtD44oYzvVYnHVZTeoYWohLfSIO5UscQZKx1GPpgOCzYP2qgLRMaDqCnd9TG
2cMea4o2jRlR8QndKZDxBUD9HTWEvzyau/YYQ+tur6L2Imwh1NUKuDAQV12zSGoK8WqyaKwzuTlt
bRU/khyXRLrSKsIfRb7MqnRll04wDVnSRaFCzaCtp8dTGzdvRNh72uQ2rwG+x+AfO2GFywN2SBHn
cnmBXsFSU5AuhsWoavXxiGKA3rbnGY2NPFb2XIld2xCGyckOXm6zABInAn/zurWmln0dF9ouFIhp
5KGSWQRHGp7wLs1bJ56V3jLovL0AsGJVgp3T9/IqW6WqggFThOmRclLk8nlgmiu/xOysiXZGz92T
3Gja0QuW0eaidTJJi2SRY1CtRbdNz2GCHECn3nTIakpBdeZFEOoU5cRVYRMUYy09JL//KBP5f9tw
kIz3zYQDbAm660H6izKcQJcY/N8/0SUGShkkDRjygGAVGcVPiK1iGTqcKAEfwXWA7PRZsgG2yaTD
8GAazBc+SzboPFALEyQqhIv/CbhECBxvlil19OAgVpEfkxRtlIicPlFR7+G20RfWtT7vl/XKWYTL
cirN3HcKGfga/TqYg6exJgbjALkHujzLkNXWknBll6q5aWYXqmZxFMmmi95ksSs10bWdU2kAwMq/
1ZUFrQlmBboO3LJmn82yrkBkDRy8ryirysH1ZVQWfq1zVlRLR8IS0M/KvdEPulUwRPVZhZF9zs1e
TzWEk8TtNWC9KnxKKiXgXK60MFxEbX7RhUKrt/zSx9HUNRwoEGaLaSIipY1B7GXs+iqdOlxRMCBb
kXWVk6K1kLygwV5oibnTBd3XQoljYHTcQ246cGqBDpb1s8gLTjPhxwKnZ9aMLWwY484sEBXVBmvu
JdSMWrM4b5QWoD72LmZb7htFethi+0LV50rGBiYGhNLaxlWZxlCoZSWYdQIqjBa7fAX7vJ7hZn6o
xLk7jxQ/WgVxeDFWVYtHo30qVfmFgQD8xPNEShTicpJX5lL1KQZDIIdr5V16SbuQx3Y/jc1jQwE3
De+NvERd+E5xnYF/7jGoR8NLeBbFOzkIaamPTtrS5d5GKwEEtYMzvNnS9jBqwG6xL6HoZHQLALFf
NK3Yx5EQzHSSLEoOPLkuLxNwqvB9rpU8P0lBcSeyjPS/dtiB7qbdhgwRELkaqBwIbLzvAM/FTcLh
mJHDeUZ3qpblV8So5YXuZmeAoY9xklq7rnUgA8mjUrZjAdErDNnZ0cfkKKxAbBqOtqqgVne5djOA
RJWGTkFIConcXID/HFCA6CmvzKIlqiE1TAVQ0JAqFmhKVlGi59AAKLQBFjoCYRiqylUC5ND0lSvs
pi49DcIylKdl7kSLCKxiDGZRDcfvGhjGyvW+2DJqVm2OlUyU4TqTqebcTXUL406AkEavXvYgI7VY
B+MEVFLqw11vDE+qDgHAvhz34mKklYmPtAdsUUAtQwG6HA1kTWH8Hzg5xlSydRHENjGmZhSzJhS2
k5n1PUsSFDPAdeqZsW+D83RonU8LHH+nY2WeWrhVCmNMjP20U70luh0EUBQ90g7RPMCjhoCRGgnW
dmMXqcjJwMovVH08zBwux0CgUFE2b1e1QKb2QFRrRa33Enj2MHekL70wlO5kYS1twPutM65mS5Pu
ZGFArQgragdPasMcD/LYu5B6SDthOyx9qHUtLtYWbtaMiEhNW5wE+Fxj/LHHyia4r/yvI07YssYB
0OuHY7oD/71zqv3ON287K0Z/wNcsyJcF1zMyK3AHElQzItITGyctvLv2Mxz/JoNHLtgbhDwNBt0x
Rt1xTFPeIcyeQudydmyok6rw9bbkskfHxN9BdU2jLDOuLNO7M4QbeB1YrCv8wclpmXfhGe4K9/Be
+IjHGIpHfAu0RiJ/RbiNQ9PBULA+63IV5Te1X2kYk9dDnE80fEEh/MNS1E8LV75shJc50JhjRc5W
uakdxXgcz6NBvnVb9VqzEDfEleqsVnH7HHWk84YguvCFbXrrud9CfNQ7vz+x6+o6N9lasZEMs7BX
FnXSfZVl1Z/5XlXOQkWPJ7FJPx4DdvgBx+6YXBUILGcx8Ao7BeJhKpDVTajYE6WrdXQsNTh1Zjhr
GGs+jEazsJzhtFdLqZkUeb0ownwvTewjNUJYTFH9Dj0vRMMj64s6hCVY4XA9JApunQDzQaB/yTxQ
Jl14lbjRum6icm66yIYjiLI03eBa7wd05yzgYmqEK5Nkwm2voubKRyTFKilTaeowyyNSGMDvEMBI
IqamlCSYNkDT94UY2iBQkIaC7WZQIaJIFWKWJ9ZBMISHSZXhGietwrQoaAr64ZfRzHPAbiod1jQp
d0PotSgYBXpw5ZAjLcZa6/ZLjSqAHSvWQYJwt9mF5rf7mOIfBVkf1Pjp8Rlm63o9Rx+3Hk6au3I4
vauauK6eXJDEn95jYc7hdf7f/KW3v+jT3f2X/h5U2KKG+iKeu/9h97/6re+J1/zu5habScX+DFHK
VO57CHGWeo//XbKUzzroYUuhQXn/eShVP5uhv5uDtx/vYTLf/jtv/fSH2dm95aebighKLbpv206B
bZmmA5gIITfx+ZdPGzPxCKCm0yc+dEgY8APNBJV94k4aM9vOA0IFiiNk7u4/BNXP5wHUOMpzMLPQ
Qbj/0Cn4WPPwxAR8eEE3/f/y7rIfu/WfbAoHtQfN0hXcyu4/7LLnM2Gh+aDSRqSH8T80BTdZk9bi
ZPKC7IU/vEmy9TurYOMLnh0IKHQ7aBaqButp46E1WbVJ3fQfy+Njvn727+9MwfqWPHcW4AYb3NQ8
6/MzkWzOgRexMQXsACx1VOzK7YcpeJjsD3QSPJ2JD4f1FjuAa8EAVQlZ6MfL3lgMFpLwmAjZD2fB
h7sdEGLBrRjqi45mpkPMJ8oQ2y4LTj98Ee3N4wAnJpkblBEfJuNhAX7AZcGJvt0UOJ/hLCuarW/s
DKIFiERcHDbOUuID7udjHQ5iPVCesRDHoQNOmUmUababDPaIo/HYyLw+PfOLPaJ8tumdOxShfuyh
jzUnlOcggG09D9yW1OKxHhVCuOLzy8UBWwwBBpRr7z//U5fmxoH/SyQpAM/brQh0B8BN6+jOPX5+
mQlDNYkqQGjcfx6m/uMdFL8bRWzM6IsrlJzCEtrID2t/48g0hQCWwklK7fj+8+Huj6dYcuublDVh
kWIRNL26JogpgN2ARQNhc//5cLuDU0IBrr/t3uC0VC1VKGH/3YpwUEIzLFRs7j8fNbsQcfHWp8T9
ehARyYsLQ/7MTKuq/DRFH3UKzD8QR9jYTJFp/oyYXsyE8tnU6R7ZYKM/9mLYOqgkpUA/0LSERsyL
KZA/c1FodJMe98tHzTWMrdMt6zOUcoPQ7PFlb8YPymduTNVCIePh5PhwJ+TjXYFT+pYng/0ZOUgA
kr8eDJqmyiQzH/eOADkqmH/bnozEiGSVwmdsYzOY3KCGhqft/efhAPp4gZPxcGRvkXgTTMtU84wf
MeTLmSBcoM9Mk5yW4f3nwx4LD7t0i5kgYFAQ3dJY9vefjRCSIhxiXOR0HzZ03DpQIEjGeA+FsI3z
gEVAeQ4cNbYMD5/7jfcBtwPvbLsTwf5syyappbp5ImA/qFomWJLHYvSHS6UoysNs3jpSYheYCjYU
lOXvP5yxz09GcR6g14IC8WN68REvR3jaf6D8hnM5W8HhcPxxBzyfCc4DAgRhuPNYsvxw54JYEdYv
otT/uGPHPBAjkFNuRozKZ02XuTfUh3v4Ax4HWyeRov4oIkXt58H3Yg0IDyeUHSGs/FgjnD8fbya2
XwU2zTjFYiu8XmBhN+gKZL0fPc0Pdz4+FVi2XhNcEZTfdW7KvzshIT0hgIWJxP3nw50LT+nD1qUm
+7NB9VFGA/7H6n+xO2hbCkkveKUPM/VR6wsCZ7pt2EBpXpgQ/+xVPp8JUXSjbI/o2ONd8g9uzd84
TH5ARVDsiW/nAs8R3FWvYUn+7i884SN+/fNHbIQAQFClffH3BGTkYeiH0rb49397UaK9Pwmf/eHT
yXg/zOP//vh8v478Yqynh3r6j8vgrlyXN/5w/wfD4688XCdgTJ68pt814vt74MuP1fDOOJ+O727L
TPAlD9Y3Ga5/1XPO5I+Q7OcU/OsmR/O3RjoGFgRS+piC93pjgIc0eNsBHtrSDHG4vqHDv35hT/ED
7rHtKPtrXkmyTjee4bHcu+23z5p1Wd+9nJ7HftO2X325jtu78vbFlz+dotwn2369WLDv4uD/wGJd
NesX4I2nRyBr+gOP8Hvc4T/wGFgMVvVf//Xt5Sp9ehiO1q0f5q//SG/8u/HT6Tr56/+UL308n8Yh
R956nDWb4a//ePqiZyAzUdfZ9tuXd6XYa9Wng6Bc/81kEaVtO8wxB3EbvNjST1NEXrD9t9/elZxH
dy8O1qcBSNK3HeA3RN63XLIPI9wv2uDp9z571aK58Qce4ne8hbZ9kDUX3PrTeRmkwe369tPZ4zZ5
+v3PH4rYctuH4ra4vPNeW1hCKf8PfPu/x/XaK7nwXh3jD+zv96Vzt3wj8ypfBzFRwdN8PH8Ff2D3
zeNPZ3fBt+y1r/8De28es56qT8fBX//52isQSNttX/NsHa6//fVfr117QrNq26+frLOyuXltfgRS
ettv//exeXVe/sDmeoqRn37k48J5qpxt+8sn6xLfu3T96bjM2iC9eRE5vQqV23bE3fT2Lr/jHyn7
+W+H/QWR9fawr+UmP8o7v2YsT1jz1/63l9mY+Bs38d26/Lf/BgAA//8=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14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sv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Relationship Id="rId6" Type="http://schemas.openxmlformats.org/officeDocument/2006/relationships/image" Target="../media/image22.svg"/><Relationship Id="rId5" Type="http://schemas.openxmlformats.org/officeDocument/2006/relationships/image" Target="../media/image21.png"/><Relationship Id="rId4" Type="http://schemas.openxmlformats.org/officeDocument/2006/relationships/image" Target="../media/image20.svg"/></Relationships>
</file>

<file path=xl/diagrams/_rels/data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14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sv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Relationship Id="rId6" Type="http://schemas.openxmlformats.org/officeDocument/2006/relationships/image" Target="../media/image22.svg"/><Relationship Id="rId5" Type="http://schemas.openxmlformats.org/officeDocument/2006/relationships/image" Target="../media/image21.png"/><Relationship Id="rId4" Type="http://schemas.openxmlformats.org/officeDocument/2006/relationships/image" Target="../media/image20.svg"/></Relationships>
</file>

<file path=xl/diagram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iagram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Tesorería de la Seguridad Social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/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 custLinFactX="3291" custLinFactNeighborX="100000" custLinFactNeighborY="796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 custLinFactX="65029" custLinFactNeighborX="100000" custLinFactNeighborY="11050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 custLinFactX="-3292" custLinFactNeighborX="-100000" custLinFactNeighborY="26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 custLinFactX="-61505" custLinFactNeighborX="-100000" custLinFactNeighborY="12313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 custLinFactNeighborX="-756" custLinFactNeighborY="2999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 custLinFactNeighborX="-8" custLinFactNeighborY="-2306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ofre del tesoro contorno"/>
        </a:ext>
      </dgm:extLst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Cons. Nac. Prom. y Apoyo a la Micro, Pequeña y Mediana Empresa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 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Hidraúlicos (INDRHI)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Santiago (CORAASAN) 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0" presStyleCnt="5"/>
      <dgm:spPr/>
    </dgm:pt>
    <dgm:pt modelId="{418C1919-403E-4112-BEF8-E6F8AB49342E}" type="pres">
      <dgm:prSet presAssocID="{171A9628-D6E3-4EFE-A554-5AFC32CB2A01}" presName="nodeTx" presStyleLbl="node1" presStyleIdx="0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0" presStyleCnt="5"/>
      <dgm:spPr/>
    </dgm:pt>
    <dgm:pt modelId="{D5CBD846-53BB-497F-9338-688BA43CA8B2}" type="pres">
      <dgm:prSet presAssocID="{171A9628-D6E3-4EFE-A554-5AFC32CB2A01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gua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1" presStyleCnt="5" custLinFactNeighborX="506" custLinFactNeighborY="1062"/>
      <dgm:spPr/>
    </dgm:pt>
    <dgm:pt modelId="{46D11202-CBCB-4AA5-BBD0-665BD9D3FFE2}" type="pres">
      <dgm:prSet presAssocID="{B248D314-9D63-42E9-8895-376BFDBC46E7}" presName="nodeTx" presStyleLbl="node1" presStyleIdx="1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1" presStyleCnt="5"/>
      <dgm:spPr/>
    </dgm:pt>
    <dgm:pt modelId="{4D4571EB-A97E-4D85-AD91-90EA8950D7FD}" type="pres">
      <dgm:prSet presAssocID="{B248D314-9D63-42E9-8895-376BFDBC46E7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gua con relleno sólido"/>
        </a:ext>
      </dgm:extLst>
    </dgm:pt>
    <dgm:pt modelId="{564C7B5F-6092-4F8C-B792-8D77A45950A3}" type="pres">
      <dgm:prSet presAssocID="{9ED94B96-B2B5-47B1-ABFF-655E45D2564E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3" presStyleCnt="5"/>
      <dgm:spPr/>
    </dgm:pt>
    <dgm:pt modelId="{2E2050FD-952C-4602-90D6-1346266BA9B9}" type="pres">
      <dgm:prSet presAssocID="{A9A38606-CBFC-43D1-923C-50BE567DE108}" presName="nodeTx" presStyleLbl="node1" presStyleIdx="3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3" presStyleCnt="5"/>
      <dgm:spPr/>
    </dgm:pt>
    <dgm:pt modelId="{7E7AEBDF-0A9E-4E49-9FE8-2E5003B363FC}" type="pres">
      <dgm:prSet presAssocID="{A9A38606-CBFC-43D1-923C-50BE567DE108}" presName="imagNode" presStyleLbl="fgImgPlace1" presStyleIdx="3" presStyleCnt="5"/>
      <dgm:spPr>
        <a:blipFill rotWithShape="1"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4" presStyleCnt="5"/>
      <dgm:spPr/>
    </dgm:pt>
    <dgm:pt modelId="{E5CB99A9-9C0A-4172-859E-5BEC7C9A71D1}" type="pres">
      <dgm:prSet presAssocID="{EB81BDFD-8059-4CBC-AE6A-CA229B580157}" presName="nodeTx" presStyleLbl="node1" presStyleIdx="4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4" presStyleCnt="5"/>
      <dgm:spPr/>
    </dgm:pt>
    <dgm:pt modelId="{DB8131AA-BFF4-4812-9B20-EBF8AC4E17E6}" type="pres">
      <dgm:prSet presAssocID="{EB81BDFD-8059-4CBC-AE6A-CA229B580157}" presName="imagNode" presStyleLbl="fgImgPlace1" presStyleIdx="4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recimiento empresarial con relleno sólido"/>
        </a:ext>
      </dgm:extLst>
    </dgm:pt>
  </dgm:ptLst>
  <dgm:cxnLst>
    <dgm:cxn modelId="{F8A6EF00-8F5B-4EC4-B66D-E4D7BDF07929}" type="presOf" srcId="{171A9628-D6E3-4EFE-A554-5AFC32CB2A01}" destId="{418C1919-403E-4112-BEF8-E6F8AB49342E}" srcOrd="1" destOrd="0" presId="urn:microsoft.com/office/officeart/2005/8/layout/hList7"/>
    <dgm:cxn modelId="{65937805-7684-45BE-A65B-3140B34E5570}" type="presOf" srcId="{A9A38606-CBFC-43D1-923C-50BE567DE108}" destId="{2E2050FD-952C-4602-90D6-1346266BA9B9}" srcOrd="1" destOrd="0" presId="urn:microsoft.com/office/officeart/2005/8/layout/hList7"/>
    <dgm:cxn modelId="{B3EACF3A-C1BA-40BB-8F38-8CAB795E28F2}" type="presOf" srcId="{171A9628-D6E3-4EFE-A554-5AFC32CB2A01}" destId="{28CBBB36-9C32-426B-AE1C-3C3EEE5B0F2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C1E75765-4A82-4403-9C42-1E407517CDEE}" type="presOf" srcId="{B248D314-9D63-42E9-8895-376BFDBC46E7}" destId="{46D11202-CBCB-4AA5-BBD0-665BD9D3FFE2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239784A-D142-4702-9550-E719E5D1D649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0" destOrd="0" parTransId="{604BCC79-9DA9-4AE2-A0A0-06901593BCE4}" sibTransId="{79B993E7-A202-4EDF-9A97-D04E1CC93C24}"/>
    <dgm:cxn modelId="{D36B8A7A-8CB3-4A1F-9C52-78B54E2117E0}" type="presOf" srcId="{EB81BDFD-8059-4CBC-AE6A-CA229B580157}" destId="{5DC523C8-73C1-490F-B0BF-82B6DE3E7651}" srcOrd="0" destOrd="0" presId="urn:microsoft.com/office/officeart/2005/8/layout/hList7"/>
    <dgm:cxn modelId="{F5AB0E7E-2A74-4F78-8631-10891A2E63EB}" type="presOf" srcId="{97C8E97E-3EC7-435A-B661-D91D98035F69}" destId="{5D9F826A-1552-4F6F-B8DC-CD8AD77ACC51}" srcOrd="1" destOrd="0" presId="urn:microsoft.com/office/officeart/2005/8/layout/hList7"/>
    <dgm:cxn modelId="{4952BD80-4604-4CB2-A0C8-86A79531831C}" srcId="{3234E378-0E11-4BAF-AF0A-DA6DCE10CA3E}" destId="{EB81BDFD-8059-4CBC-AE6A-CA229B580157}" srcOrd="4" destOrd="0" parTransId="{3629F1EA-4768-43FD-A0BB-F417F5AFF83A}" sibTransId="{62B59EB9-BB94-4F12-BF07-DF75EDBE30DF}"/>
    <dgm:cxn modelId="{52E5B88A-3595-450A-A414-602F7E02DB11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1" destOrd="0" parTransId="{18B95A9F-7B0B-454F-9747-8EFED997BA0D}" sibTransId="{9ED94B96-B2B5-47B1-ABFF-655E45D2564E}"/>
    <dgm:cxn modelId="{9CACEF92-A46F-4B48-B911-AD2933564811}" type="presOf" srcId="{EB81BDFD-8059-4CBC-AE6A-CA229B580157}" destId="{E5CB99A9-9C0A-4172-859E-5BEC7C9A71D1}" srcOrd="1" destOrd="0" presId="urn:microsoft.com/office/officeart/2005/8/layout/hList7"/>
    <dgm:cxn modelId="{E888EF93-20A8-47E4-A1F6-54AA436486EF}" type="presOf" srcId="{9ED94B96-B2B5-47B1-ABFF-655E45D2564E}" destId="{564C7B5F-6092-4F8C-B792-8D77A45950A3}" srcOrd="0" destOrd="0" presId="urn:microsoft.com/office/officeart/2005/8/layout/hList7"/>
    <dgm:cxn modelId="{331F9294-26B1-4565-AD99-6D34BD31E017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3" destOrd="0" parTransId="{53CD17ED-72E4-405F-8C9E-9D9E66BB2CE9}" sibTransId="{1206B95A-106E-4D1A-82C1-86D37A0B6065}"/>
    <dgm:cxn modelId="{07E6A6B4-7641-4023-B350-4817C3307A83}" type="presOf" srcId="{A9A38606-CBFC-43D1-923C-50BE567DE108}" destId="{609A2AC9-DDC8-4C86-AA97-4FED86B43C76}" srcOrd="0" destOrd="0" presId="urn:microsoft.com/office/officeart/2005/8/layout/hList7"/>
    <dgm:cxn modelId="{DE64C8B8-0F55-466B-92C6-D689DEC87F72}" type="presOf" srcId="{1206B95A-106E-4D1A-82C1-86D37A0B6065}" destId="{A95C541A-20FD-4EC0-9223-6FFCDA5707FC}" srcOrd="0" destOrd="0" presId="urn:microsoft.com/office/officeart/2005/8/layout/hList7"/>
    <dgm:cxn modelId="{3A8FC8F9-65A3-43E3-933D-B9E0B54DEE61}" type="presOf" srcId="{79B993E7-A202-4EDF-9A97-D04E1CC93C24}" destId="{412B3767-43A7-450E-9DA6-5BD74BD0BAD3}" srcOrd="0" destOrd="0" presId="urn:microsoft.com/office/officeart/2005/8/layout/hList7"/>
    <dgm:cxn modelId="{C9C2DB58-710F-4AB7-96A1-7E3D6FF10632}" type="presParOf" srcId="{F10CEB1A-991C-4480-94AA-AA36974A12D9}" destId="{A6FD8408-1597-43C7-A257-1B7FA05E0116}" srcOrd="0" destOrd="0" presId="urn:microsoft.com/office/officeart/2005/8/layout/hList7"/>
    <dgm:cxn modelId="{8A6CDC47-BD76-4911-8D79-DAD7242C02A3}" type="presParOf" srcId="{F10CEB1A-991C-4480-94AA-AA36974A12D9}" destId="{6DE64C80-1C37-411F-8CB4-46467367086E}" srcOrd="1" destOrd="0" presId="urn:microsoft.com/office/officeart/2005/8/layout/hList7"/>
    <dgm:cxn modelId="{7AE1794D-C6C8-40D8-B28A-39FBE8D03382}" type="presParOf" srcId="{6DE64C80-1C37-411F-8CB4-46467367086E}" destId="{70D54939-C85D-4F98-B031-6A1BB2A5718C}" srcOrd="0" destOrd="0" presId="urn:microsoft.com/office/officeart/2005/8/layout/hList7"/>
    <dgm:cxn modelId="{193D1FC6-B7E4-407A-BB45-39707A28743B}" type="presParOf" srcId="{70D54939-C85D-4F98-B031-6A1BB2A5718C}" destId="{28CBBB36-9C32-426B-AE1C-3C3EEE5B0F23}" srcOrd="0" destOrd="0" presId="urn:microsoft.com/office/officeart/2005/8/layout/hList7"/>
    <dgm:cxn modelId="{700D22CC-2EF9-4F8C-BC32-ADAEC67048FC}" type="presParOf" srcId="{70D54939-C85D-4F98-B031-6A1BB2A5718C}" destId="{418C1919-403E-4112-BEF8-E6F8AB49342E}" srcOrd="1" destOrd="0" presId="urn:microsoft.com/office/officeart/2005/8/layout/hList7"/>
    <dgm:cxn modelId="{BFC53D2B-684D-423A-A4D2-E0D8D3163E81}" type="presParOf" srcId="{70D54939-C85D-4F98-B031-6A1BB2A5718C}" destId="{D73C0BF3-E274-4FB7-AFBD-9459AEB9E54C}" srcOrd="2" destOrd="0" presId="urn:microsoft.com/office/officeart/2005/8/layout/hList7"/>
    <dgm:cxn modelId="{63922E3B-2A1D-44D4-986B-79FF04011CF1}" type="presParOf" srcId="{70D54939-C85D-4F98-B031-6A1BB2A5718C}" destId="{D5CBD846-53BB-497F-9338-688BA43CA8B2}" srcOrd="3" destOrd="0" presId="urn:microsoft.com/office/officeart/2005/8/layout/hList7"/>
    <dgm:cxn modelId="{56BC0A45-EBA8-49A0-9894-D19DBA0C452A}" type="presParOf" srcId="{6DE64C80-1C37-411F-8CB4-46467367086E}" destId="{412B3767-43A7-450E-9DA6-5BD74BD0BAD3}" srcOrd="1" destOrd="0" presId="urn:microsoft.com/office/officeart/2005/8/layout/hList7"/>
    <dgm:cxn modelId="{56FB252F-D90C-4360-8CC6-97F51BFD0E7E}" type="presParOf" srcId="{6DE64C80-1C37-411F-8CB4-46467367086E}" destId="{C36A0AE1-71C5-4C74-A089-509F983DECCE}" srcOrd="2" destOrd="0" presId="urn:microsoft.com/office/officeart/2005/8/layout/hList7"/>
    <dgm:cxn modelId="{57738C3A-52B1-4A61-91FA-07914F481EFA}" type="presParOf" srcId="{C36A0AE1-71C5-4C74-A089-509F983DECCE}" destId="{827811BD-2E59-4162-A303-91FA7ACE75F6}" srcOrd="0" destOrd="0" presId="urn:microsoft.com/office/officeart/2005/8/layout/hList7"/>
    <dgm:cxn modelId="{FA3B8E3F-B8B9-416D-981A-897ABDF12854}" type="presParOf" srcId="{C36A0AE1-71C5-4C74-A089-509F983DECCE}" destId="{46D11202-CBCB-4AA5-BBD0-665BD9D3FFE2}" srcOrd="1" destOrd="0" presId="urn:microsoft.com/office/officeart/2005/8/layout/hList7"/>
    <dgm:cxn modelId="{345321C4-B2B8-4947-8C59-96E7DC2D2D1E}" type="presParOf" srcId="{C36A0AE1-71C5-4C74-A089-509F983DECCE}" destId="{679D6BA7-EDCE-42ED-90F4-D3E55096BF0F}" srcOrd="2" destOrd="0" presId="urn:microsoft.com/office/officeart/2005/8/layout/hList7"/>
    <dgm:cxn modelId="{EA9E1FA7-0435-424F-A082-B039B740ED85}" type="presParOf" srcId="{C36A0AE1-71C5-4C74-A089-509F983DECCE}" destId="{4D4571EB-A97E-4D85-AD91-90EA8950D7FD}" srcOrd="3" destOrd="0" presId="urn:microsoft.com/office/officeart/2005/8/layout/hList7"/>
    <dgm:cxn modelId="{DA762E03-BA3B-46F4-90B5-3DD0D1EBF545}" type="presParOf" srcId="{6DE64C80-1C37-411F-8CB4-46467367086E}" destId="{564C7B5F-6092-4F8C-B792-8D77A45950A3}" srcOrd="3" destOrd="0" presId="urn:microsoft.com/office/officeart/2005/8/layout/hList7"/>
    <dgm:cxn modelId="{C3C68E5E-E56A-4D87-BA6E-82E4431F62FB}" type="presParOf" srcId="{6DE64C80-1C37-411F-8CB4-46467367086E}" destId="{8676D3F5-643C-403F-A6E9-B581A913CD30}" srcOrd="4" destOrd="0" presId="urn:microsoft.com/office/officeart/2005/8/layout/hList7"/>
    <dgm:cxn modelId="{3733373C-C31D-4803-8719-371C8A4D7FE8}" type="presParOf" srcId="{8676D3F5-643C-403F-A6E9-B581A913CD30}" destId="{1F9E73DD-0AAE-40E1-BEAC-15496BFE5CD6}" srcOrd="0" destOrd="0" presId="urn:microsoft.com/office/officeart/2005/8/layout/hList7"/>
    <dgm:cxn modelId="{9E390856-4DCB-4FF9-A659-1696DC5522DD}" type="presParOf" srcId="{8676D3F5-643C-403F-A6E9-B581A913CD30}" destId="{5D9F826A-1552-4F6F-B8DC-CD8AD77ACC51}" srcOrd="1" destOrd="0" presId="urn:microsoft.com/office/officeart/2005/8/layout/hList7"/>
    <dgm:cxn modelId="{24583867-49D7-48ED-9B8C-6900124F98DC}" type="presParOf" srcId="{8676D3F5-643C-403F-A6E9-B581A913CD30}" destId="{7BFBCBAF-B702-4948-BB32-83E298A2AC7A}" srcOrd="2" destOrd="0" presId="urn:microsoft.com/office/officeart/2005/8/layout/hList7"/>
    <dgm:cxn modelId="{7D8123BF-A28B-4AD0-B01A-28E6FF6B4476}" type="presParOf" srcId="{8676D3F5-643C-403F-A6E9-B581A913CD30}" destId="{32F4D7D2-FE0D-4FF0-9260-ACD051D413FC}" srcOrd="3" destOrd="0" presId="urn:microsoft.com/office/officeart/2005/8/layout/hList7"/>
    <dgm:cxn modelId="{004AA207-0C08-41E0-BD4C-530DEE1A9CE1}" type="presParOf" srcId="{6DE64C80-1C37-411F-8CB4-46467367086E}" destId="{DFE4955E-8869-4B7A-8C72-AF6705EC33D4}" srcOrd="5" destOrd="0" presId="urn:microsoft.com/office/officeart/2005/8/layout/hList7"/>
    <dgm:cxn modelId="{EC5CF1DE-43CC-4959-A477-64DD652C8FA4}" type="presParOf" srcId="{6DE64C80-1C37-411F-8CB4-46467367086E}" destId="{540C32B8-58F5-4A24-9088-5445E17EA0AD}" srcOrd="6" destOrd="0" presId="urn:microsoft.com/office/officeart/2005/8/layout/hList7"/>
    <dgm:cxn modelId="{23B00603-2CEB-4E5B-A92A-E47442E9A833}" type="presParOf" srcId="{540C32B8-58F5-4A24-9088-5445E17EA0AD}" destId="{609A2AC9-DDC8-4C86-AA97-4FED86B43C76}" srcOrd="0" destOrd="0" presId="urn:microsoft.com/office/officeart/2005/8/layout/hList7"/>
    <dgm:cxn modelId="{6459896E-C6C2-4379-87DF-B35A90DF5987}" type="presParOf" srcId="{540C32B8-58F5-4A24-9088-5445E17EA0AD}" destId="{2E2050FD-952C-4602-90D6-1346266BA9B9}" srcOrd="1" destOrd="0" presId="urn:microsoft.com/office/officeart/2005/8/layout/hList7"/>
    <dgm:cxn modelId="{8BA129AE-E650-4B09-91D0-A1E1E7D85266}" type="presParOf" srcId="{540C32B8-58F5-4A24-9088-5445E17EA0AD}" destId="{F14E42BB-5308-40A2-9E3A-0959B3D763F9}" srcOrd="2" destOrd="0" presId="urn:microsoft.com/office/officeart/2005/8/layout/hList7"/>
    <dgm:cxn modelId="{827C76B8-BA2D-4BE8-87A8-C9D3FFD4873D}" type="presParOf" srcId="{540C32B8-58F5-4A24-9088-5445E17EA0AD}" destId="{7E7AEBDF-0A9E-4E49-9FE8-2E5003B363FC}" srcOrd="3" destOrd="0" presId="urn:microsoft.com/office/officeart/2005/8/layout/hList7"/>
    <dgm:cxn modelId="{6DF55C5F-CEEA-43B9-A3B3-D3F7CA77AC26}" type="presParOf" srcId="{6DE64C80-1C37-411F-8CB4-46467367086E}" destId="{A95C541A-20FD-4EC0-9223-6FFCDA5707FC}" srcOrd="7" destOrd="0" presId="urn:microsoft.com/office/officeart/2005/8/layout/hList7"/>
    <dgm:cxn modelId="{060D3A4F-2C41-4EEF-8C55-B1D8DC588B10}" type="presParOf" srcId="{6DE64C80-1C37-411F-8CB4-46467367086E}" destId="{EA40E33B-800E-4CD7-A543-D325479C9DAD}" srcOrd="8" destOrd="0" presId="urn:microsoft.com/office/officeart/2005/8/layout/hList7"/>
    <dgm:cxn modelId="{0B91D2C5-5449-4D6C-8636-C9E9E19C5791}" type="presParOf" srcId="{EA40E33B-800E-4CD7-A543-D325479C9DAD}" destId="{5DC523C8-73C1-490F-B0BF-82B6DE3E7651}" srcOrd="0" destOrd="0" presId="urn:microsoft.com/office/officeart/2005/8/layout/hList7"/>
    <dgm:cxn modelId="{B2228651-E811-40DA-A178-4808AC34D1E4}" type="presParOf" srcId="{EA40E33B-800E-4CD7-A543-D325479C9DAD}" destId="{E5CB99A9-9C0A-4172-859E-5BEC7C9A71D1}" srcOrd="1" destOrd="0" presId="urn:microsoft.com/office/officeart/2005/8/layout/hList7"/>
    <dgm:cxn modelId="{0CA43406-7EA5-4675-B866-7F34BAA74963}" type="presParOf" srcId="{EA40E33B-800E-4CD7-A543-D325479C9DAD}" destId="{18E7C9B0-8E18-4608-B1C3-E98BB5E55CC6}" srcOrd="2" destOrd="0" presId="urn:microsoft.com/office/officeart/2005/8/layout/hList7"/>
    <dgm:cxn modelId="{45CCD7D5-0790-4D98-9967-E333487900B8}" type="presParOf" srcId="{EA40E33B-800E-4CD7-A543-D325479C9DAD}" destId="{DB8131AA-BFF4-4812-9B20-EBF8AC4E17E6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16F160D-064A-4A7B-82EF-615F6BCBF802}" type="doc">
      <dgm:prSet loTypeId="urn:microsoft.com/office/officeart/2008/layout/VerticalCurvedLis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BF8BA715-A7C8-4B12-B13B-F29FE8CB2C53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Transporte</a:t>
          </a: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</dgm:t>
    </dgm:pt>
    <dgm:pt modelId="{053E782F-B588-4A19-9183-3AAF0394095D}" type="parTrans" cxnId="{EB7E6EDE-32F9-40D8-BEE1-BD0FA4E51E67}">
      <dgm:prSet/>
      <dgm:spPr/>
      <dgm:t>
        <a:bodyPr/>
        <a:lstStyle/>
        <a:p>
          <a:endParaRPr lang="es-DO"/>
        </a:p>
      </dgm:t>
    </dgm:pt>
    <dgm:pt modelId="{B2B59887-1A3B-43A5-A110-4FE4C0925BCA}" type="sibTrans" cxnId="{EB7E6EDE-32F9-40D8-BEE1-BD0FA4E51E67}">
      <dgm:prSet/>
      <dgm:spPr/>
      <dgm:t>
        <a:bodyPr/>
        <a:lstStyle/>
        <a:p>
          <a:endParaRPr lang="es-DO"/>
        </a:p>
      </dgm:t>
    </dgm:pt>
    <dgm:pt modelId="{58FC305F-74EB-4FC5-853B-EE671ADEDAD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Salud</a:t>
          </a:r>
        </a:p>
        <a:p>
          <a:endParaRPr lang="es-DO" sz="1600" b="1">
            <a:latin typeface="Avenir Next LT Pro" panose="020B0504020202020204" pitchFamily="34" charset="0"/>
          </a:endParaRPr>
        </a:p>
      </dgm:t>
    </dgm:pt>
    <dgm:pt modelId="{2CB2506A-65C7-4A0C-8A81-59ED40820C33}" type="parTrans" cxnId="{4E3003C5-E409-4EF1-951E-C724B2B790AC}">
      <dgm:prSet/>
      <dgm:spPr/>
      <dgm:t>
        <a:bodyPr/>
        <a:lstStyle/>
        <a:p>
          <a:endParaRPr lang="es-DO"/>
        </a:p>
      </dgm:t>
    </dgm:pt>
    <dgm:pt modelId="{76EB9C3B-ECE9-41AF-96F1-712C534D7791}" type="sibTrans" cxnId="{4E3003C5-E409-4EF1-951E-C724B2B790AC}">
      <dgm:prSet/>
      <dgm:spPr/>
      <dgm:t>
        <a:bodyPr/>
        <a:lstStyle/>
        <a:p>
          <a:endParaRPr lang="es-DO"/>
        </a:p>
      </dgm:t>
    </dgm:pt>
    <dgm:pt modelId="{A7D50901-7241-4CBF-AC18-3F784B8A25F9}">
      <dgm:prSet phldrT="[Texto]" custT="1"/>
      <dgm:spPr>
        <a:solidFill>
          <a:schemeClr val="accent1">
            <a:lumMod val="60000"/>
            <a:lumOff val="40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Educación</a:t>
          </a: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  <a:p>
          <a:endParaRPr lang="es-DO" sz="1600" b="1">
            <a:latin typeface="Avenir Next LT Pro" panose="020B0504020202020204" pitchFamily="34" charset="0"/>
          </a:endParaRPr>
        </a:p>
      </dgm:t>
    </dgm:pt>
    <dgm:pt modelId="{3321767C-1EB2-403B-86EF-5CA5360FBEA1}" type="parTrans" cxnId="{8AE0722D-2393-432B-8723-69853F756F8D}">
      <dgm:prSet/>
      <dgm:spPr/>
      <dgm:t>
        <a:bodyPr/>
        <a:lstStyle/>
        <a:p>
          <a:endParaRPr lang="es-DO"/>
        </a:p>
      </dgm:t>
    </dgm:pt>
    <dgm:pt modelId="{4578133D-6B10-4EDF-BA3A-FDE65EDE064D}" type="sibTrans" cxnId="{8AE0722D-2393-432B-8723-69853F756F8D}">
      <dgm:prSet/>
      <dgm:spPr/>
      <dgm:t>
        <a:bodyPr/>
        <a:lstStyle/>
        <a:p>
          <a:endParaRPr lang="es-DO"/>
        </a:p>
      </dgm:t>
    </dgm:pt>
    <dgm:pt modelId="{7FEB1BCE-0079-469E-8EB7-F10D6956FDBA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4FD47084-4457-40D0-BDA2-6054D38A3BD1}" type="parTrans" cxnId="{4FA707F6-6477-4B33-BAC9-945138500F8D}">
      <dgm:prSet/>
      <dgm:spPr/>
      <dgm:t>
        <a:bodyPr/>
        <a:lstStyle/>
        <a:p>
          <a:endParaRPr lang="es-DO"/>
        </a:p>
      </dgm:t>
    </dgm:pt>
    <dgm:pt modelId="{253B9BC0-4308-4FA9-883F-C1A88D1C8E7D}" type="sibTrans" cxnId="{4FA707F6-6477-4B33-BAC9-945138500F8D}">
      <dgm:prSet/>
      <dgm:spPr/>
      <dgm:t>
        <a:bodyPr/>
        <a:lstStyle/>
        <a:p>
          <a:endParaRPr lang="es-DO"/>
        </a:p>
      </dgm:t>
    </dgm:pt>
    <dgm:pt modelId="{40A95C66-C7BC-4E87-BDB1-FC9C90841AA0}" type="pres">
      <dgm:prSet presAssocID="{616F160D-064A-4A7B-82EF-615F6BCBF802}" presName="Name0" presStyleCnt="0">
        <dgm:presLayoutVars>
          <dgm:chMax val="7"/>
          <dgm:chPref val="7"/>
          <dgm:dir/>
        </dgm:presLayoutVars>
      </dgm:prSet>
      <dgm:spPr/>
    </dgm:pt>
    <dgm:pt modelId="{5A9DADE7-69B6-46FB-9573-EA38DD7F714B}" type="pres">
      <dgm:prSet presAssocID="{616F160D-064A-4A7B-82EF-615F6BCBF802}" presName="Name1" presStyleCnt="0"/>
      <dgm:spPr/>
    </dgm:pt>
    <dgm:pt modelId="{A0B40F34-09BB-4B5D-88C0-6A939111DA26}" type="pres">
      <dgm:prSet presAssocID="{616F160D-064A-4A7B-82EF-615F6BCBF802}" presName="cycle" presStyleCnt="0"/>
      <dgm:spPr/>
    </dgm:pt>
    <dgm:pt modelId="{7D2D762D-64BB-4221-B0AD-D00541E7EADA}" type="pres">
      <dgm:prSet presAssocID="{616F160D-064A-4A7B-82EF-615F6BCBF802}" presName="srcNode" presStyleLbl="node1" presStyleIdx="0" presStyleCnt="3"/>
      <dgm:spPr/>
    </dgm:pt>
    <dgm:pt modelId="{1060D1AE-1C98-4078-8377-41B21D43BE05}" type="pres">
      <dgm:prSet presAssocID="{616F160D-064A-4A7B-82EF-615F6BCBF802}" presName="conn" presStyleLbl="parChTrans1D2" presStyleIdx="0" presStyleCnt="1"/>
      <dgm:spPr/>
    </dgm:pt>
    <dgm:pt modelId="{5492035C-C79A-44C5-A95B-2FCD2FDB1D99}" type="pres">
      <dgm:prSet presAssocID="{616F160D-064A-4A7B-82EF-615F6BCBF802}" presName="extraNode" presStyleLbl="node1" presStyleIdx="0" presStyleCnt="3"/>
      <dgm:spPr/>
    </dgm:pt>
    <dgm:pt modelId="{FD92CAB9-5EE2-4F8C-A442-6B939AF65606}" type="pres">
      <dgm:prSet presAssocID="{616F160D-064A-4A7B-82EF-615F6BCBF802}" presName="dstNode" presStyleLbl="node1" presStyleIdx="0" presStyleCnt="3"/>
      <dgm:spPr/>
    </dgm:pt>
    <dgm:pt modelId="{992910BA-CC4B-48E1-8F5C-68F7078EC013}" type="pres">
      <dgm:prSet presAssocID="{BF8BA715-A7C8-4B12-B13B-F29FE8CB2C53}" presName="text_1" presStyleLbl="node1" presStyleIdx="0" presStyleCnt="3" custScaleX="90322" custScaleY="153968" custLinFactNeighborX="-489" custLinFactNeighborY="-11904">
        <dgm:presLayoutVars>
          <dgm:bulletEnabled val="1"/>
        </dgm:presLayoutVars>
      </dgm:prSet>
      <dgm:spPr/>
    </dgm:pt>
    <dgm:pt modelId="{F10B793E-9268-437D-8A44-A142C21494C0}" type="pres">
      <dgm:prSet presAssocID="{BF8BA715-A7C8-4B12-B13B-F29FE8CB2C53}" presName="accent_1" presStyleCnt="0"/>
      <dgm:spPr/>
    </dgm:pt>
    <dgm:pt modelId="{03F83D4E-371B-4ADA-9D39-29D2A6BA564B}" type="pres">
      <dgm:prSet presAssocID="{BF8BA715-A7C8-4B12-B13B-F29FE8CB2C53}" presName="accentRepeatNode" presStyleLbl="solidFgAcc1" presStyleIdx="0" presStyleCnt="3" custScaleX="103981" custScaleY="106018" custLinFactNeighborX="7471" custLinFactNeighborY="-2206"/>
      <dgm:spPr>
        <a:blipFill rotWithShape="0">
          <a:blip xmlns:r="http://schemas.openxmlformats.org/officeDocument/2006/relationships" r:embed="rId1"/>
          <a:srcRect/>
          <a:stretch>
            <a:fillRect l="-11000" r="-11000"/>
          </a:stretch>
        </a:blipFill>
      </dgm:spPr>
    </dgm:pt>
    <dgm:pt modelId="{21D44FEF-F03E-4B3A-86F1-09F5EF3D6815}" type="pres">
      <dgm:prSet presAssocID="{58FC305F-74EB-4FC5-853B-EE671ADEDAD7}" presName="text_2" presStyleLbl="node1" presStyleIdx="1" presStyleCnt="3" custScaleX="95046" custScaleY="133970" custLinFactNeighborX="-2453" custLinFactNeighborY="9523">
        <dgm:presLayoutVars>
          <dgm:bulletEnabled val="1"/>
        </dgm:presLayoutVars>
      </dgm:prSet>
      <dgm:spPr/>
    </dgm:pt>
    <dgm:pt modelId="{445D669E-2F64-4B91-969E-280230F3F8D0}" type="pres">
      <dgm:prSet presAssocID="{58FC305F-74EB-4FC5-853B-EE671ADEDAD7}" presName="accent_2" presStyleCnt="0"/>
      <dgm:spPr/>
    </dgm:pt>
    <dgm:pt modelId="{0E1E313C-1776-423A-9077-74E3BA82BD62}" type="pres">
      <dgm:prSet presAssocID="{58FC305F-74EB-4FC5-853B-EE671ADEDAD7}" presName="accentRepeatNode" presStyleLbl="solidFgAcc1" presStyleIdx="1" presStyleCnt="3" custScaleX="98344" custScaleY="88684" custLinFactY="30568" custLinFactNeighborX="-25979" custLinFactNeighborY="100000"/>
      <dgm:spPr/>
    </dgm:pt>
    <dgm:pt modelId="{C4B465E4-1235-49F4-8D7E-48EF3C64162C}" type="pres">
      <dgm:prSet presAssocID="{A7D50901-7241-4CBF-AC18-3F784B8A25F9}" presName="text_3" presStyleLbl="node1" presStyleIdx="2" presStyleCnt="3" custScaleX="91298" custScaleY="152161" custLinFactNeighborX="37" custLinFactNeighborY="24017">
        <dgm:presLayoutVars>
          <dgm:bulletEnabled val="1"/>
        </dgm:presLayoutVars>
      </dgm:prSet>
      <dgm:spPr/>
    </dgm:pt>
    <dgm:pt modelId="{B19D4ED1-1AFE-4D23-8031-051BF559C125}" type="pres">
      <dgm:prSet presAssocID="{A7D50901-7241-4CBF-AC18-3F784B8A25F9}" presName="accent_3" presStyleCnt="0"/>
      <dgm:spPr/>
    </dgm:pt>
    <dgm:pt modelId="{4F986AA9-7BD3-4B67-98F9-185DA015A697}" type="pres">
      <dgm:prSet presAssocID="{A7D50901-7241-4CBF-AC18-3F784B8A25F9}" presName="accentRepeatNode" presStyleLbl="solidFgAcc1" presStyleIdx="2" presStyleCnt="3" custScaleX="116821" custScaleY="103606" custLinFactY="-16946" custLinFactNeighborX="13645" custLinFactNeighborY="-100000"/>
      <dgm:spPr>
        <a:blipFill rotWithShape="0">
          <a:blip xmlns:r="http://schemas.openxmlformats.org/officeDocument/2006/relationships" r:embed="rId2"/>
          <a:srcRect/>
          <a:stretch>
            <a:fillRect l="-9000" r="-9000"/>
          </a:stretch>
        </a:blipFill>
      </dgm:spPr>
    </dgm:pt>
  </dgm:ptLst>
  <dgm:cxnLst>
    <dgm:cxn modelId="{8AE0722D-2393-432B-8723-69853F756F8D}" srcId="{616F160D-064A-4A7B-82EF-615F6BCBF802}" destId="{A7D50901-7241-4CBF-AC18-3F784B8A25F9}" srcOrd="2" destOrd="0" parTransId="{3321767C-1EB2-403B-86EF-5CA5360FBEA1}" sibTransId="{4578133D-6B10-4EDF-BA3A-FDE65EDE064D}"/>
    <dgm:cxn modelId="{DBE2204A-81AE-4089-B2A2-5F19B70FB7A4}" type="presOf" srcId="{7FEB1BCE-0079-469E-8EB7-F10D6956FDBA}" destId="{21D44FEF-F03E-4B3A-86F1-09F5EF3D6815}" srcOrd="0" destOrd="1" presId="urn:microsoft.com/office/officeart/2008/layout/VerticalCurvedList"/>
    <dgm:cxn modelId="{897E6776-1C2B-4450-883C-6EB4935BC9DA}" type="presOf" srcId="{BF8BA715-A7C8-4B12-B13B-F29FE8CB2C53}" destId="{992910BA-CC4B-48E1-8F5C-68F7078EC013}" srcOrd="0" destOrd="0" presId="urn:microsoft.com/office/officeart/2008/layout/VerticalCurvedList"/>
    <dgm:cxn modelId="{C1DE5376-99DF-40ED-B463-A5B8A8541724}" type="presOf" srcId="{A7D50901-7241-4CBF-AC18-3F784B8A25F9}" destId="{C4B465E4-1235-49F4-8D7E-48EF3C64162C}" srcOrd="0" destOrd="0" presId="urn:microsoft.com/office/officeart/2008/layout/VerticalCurvedList"/>
    <dgm:cxn modelId="{1131869B-A436-4974-B9B8-76ECEEAFD83D}" type="presOf" srcId="{B2B59887-1A3B-43A5-A110-4FE4C0925BCA}" destId="{1060D1AE-1C98-4078-8377-41B21D43BE05}" srcOrd="0" destOrd="0" presId="urn:microsoft.com/office/officeart/2008/layout/VerticalCurvedList"/>
    <dgm:cxn modelId="{4E3003C5-E409-4EF1-951E-C724B2B790AC}" srcId="{616F160D-064A-4A7B-82EF-615F6BCBF802}" destId="{58FC305F-74EB-4FC5-853B-EE671ADEDAD7}" srcOrd="1" destOrd="0" parTransId="{2CB2506A-65C7-4A0C-8A81-59ED40820C33}" sibTransId="{76EB9C3B-ECE9-41AF-96F1-712C534D7791}"/>
    <dgm:cxn modelId="{60CD7CCE-C1AF-461C-984F-23531F0F094A}" type="presOf" srcId="{616F160D-064A-4A7B-82EF-615F6BCBF802}" destId="{40A95C66-C7BC-4E87-BDB1-FC9C90841AA0}" srcOrd="0" destOrd="0" presId="urn:microsoft.com/office/officeart/2008/layout/VerticalCurvedList"/>
    <dgm:cxn modelId="{EC55B9D8-606D-4659-B03A-217CCF143C40}" type="presOf" srcId="{58FC305F-74EB-4FC5-853B-EE671ADEDAD7}" destId="{21D44FEF-F03E-4B3A-86F1-09F5EF3D6815}" srcOrd="0" destOrd="0" presId="urn:microsoft.com/office/officeart/2008/layout/VerticalCurvedList"/>
    <dgm:cxn modelId="{EB7E6EDE-32F9-40D8-BEE1-BD0FA4E51E67}" srcId="{616F160D-064A-4A7B-82EF-615F6BCBF802}" destId="{BF8BA715-A7C8-4B12-B13B-F29FE8CB2C53}" srcOrd="0" destOrd="0" parTransId="{053E782F-B588-4A19-9183-3AAF0394095D}" sibTransId="{B2B59887-1A3B-43A5-A110-4FE4C0925BCA}"/>
    <dgm:cxn modelId="{4FA707F6-6477-4B33-BAC9-945138500F8D}" srcId="{58FC305F-74EB-4FC5-853B-EE671ADEDAD7}" destId="{7FEB1BCE-0079-469E-8EB7-F10D6956FDBA}" srcOrd="0" destOrd="0" parTransId="{4FD47084-4457-40D0-BDA2-6054D38A3BD1}" sibTransId="{253B9BC0-4308-4FA9-883F-C1A88D1C8E7D}"/>
    <dgm:cxn modelId="{274E5C06-52C6-413B-8734-6EABA18AF26D}" type="presParOf" srcId="{40A95C66-C7BC-4E87-BDB1-FC9C90841AA0}" destId="{5A9DADE7-69B6-46FB-9573-EA38DD7F714B}" srcOrd="0" destOrd="0" presId="urn:microsoft.com/office/officeart/2008/layout/VerticalCurvedList"/>
    <dgm:cxn modelId="{9B33B5F6-9EE1-4BAD-ADBA-2F8E3588BCCB}" type="presParOf" srcId="{5A9DADE7-69B6-46FB-9573-EA38DD7F714B}" destId="{A0B40F34-09BB-4B5D-88C0-6A939111DA26}" srcOrd="0" destOrd="0" presId="urn:microsoft.com/office/officeart/2008/layout/VerticalCurvedList"/>
    <dgm:cxn modelId="{2D3B8779-045F-4228-8307-340EDDB9EC8A}" type="presParOf" srcId="{A0B40F34-09BB-4B5D-88C0-6A939111DA26}" destId="{7D2D762D-64BB-4221-B0AD-D00541E7EADA}" srcOrd="0" destOrd="0" presId="urn:microsoft.com/office/officeart/2008/layout/VerticalCurvedList"/>
    <dgm:cxn modelId="{7A7B0843-7C52-47DF-B0AA-805BB5B12445}" type="presParOf" srcId="{A0B40F34-09BB-4B5D-88C0-6A939111DA26}" destId="{1060D1AE-1C98-4078-8377-41B21D43BE05}" srcOrd="1" destOrd="0" presId="urn:microsoft.com/office/officeart/2008/layout/VerticalCurvedList"/>
    <dgm:cxn modelId="{58B70DDC-F295-41F7-9834-DB07C9BBE10E}" type="presParOf" srcId="{A0B40F34-09BB-4B5D-88C0-6A939111DA26}" destId="{5492035C-C79A-44C5-A95B-2FCD2FDB1D99}" srcOrd="2" destOrd="0" presId="urn:microsoft.com/office/officeart/2008/layout/VerticalCurvedList"/>
    <dgm:cxn modelId="{BF79739C-FA5A-4279-80FE-13961C00D111}" type="presParOf" srcId="{A0B40F34-09BB-4B5D-88C0-6A939111DA26}" destId="{FD92CAB9-5EE2-4F8C-A442-6B939AF65606}" srcOrd="3" destOrd="0" presId="urn:microsoft.com/office/officeart/2008/layout/VerticalCurvedList"/>
    <dgm:cxn modelId="{964FF351-A459-4B09-9386-F77A1459CDA7}" type="presParOf" srcId="{5A9DADE7-69B6-46FB-9573-EA38DD7F714B}" destId="{992910BA-CC4B-48E1-8F5C-68F7078EC013}" srcOrd="1" destOrd="0" presId="urn:microsoft.com/office/officeart/2008/layout/VerticalCurvedList"/>
    <dgm:cxn modelId="{EA7BFCA4-B3E2-4231-941B-BA6C5607FFDB}" type="presParOf" srcId="{5A9DADE7-69B6-46FB-9573-EA38DD7F714B}" destId="{F10B793E-9268-437D-8A44-A142C21494C0}" srcOrd="2" destOrd="0" presId="urn:microsoft.com/office/officeart/2008/layout/VerticalCurvedList"/>
    <dgm:cxn modelId="{2A6F234E-0F09-444D-B828-50EB72C98CD2}" type="presParOf" srcId="{F10B793E-9268-437D-8A44-A142C21494C0}" destId="{03F83D4E-371B-4ADA-9D39-29D2A6BA564B}" srcOrd="0" destOrd="0" presId="urn:microsoft.com/office/officeart/2008/layout/VerticalCurvedList"/>
    <dgm:cxn modelId="{76150BB1-ECC7-4230-B539-15E8E4B8F9BB}" type="presParOf" srcId="{5A9DADE7-69B6-46FB-9573-EA38DD7F714B}" destId="{21D44FEF-F03E-4B3A-86F1-09F5EF3D6815}" srcOrd="3" destOrd="0" presId="urn:microsoft.com/office/officeart/2008/layout/VerticalCurvedList"/>
    <dgm:cxn modelId="{9AC87244-3221-4872-9EF5-E1ADD7652774}" type="presParOf" srcId="{5A9DADE7-69B6-46FB-9573-EA38DD7F714B}" destId="{445D669E-2F64-4B91-969E-280230F3F8D0}" srcOrd="4" destOrd="0" presId="urn:microsoft.com/office/officeart/2008/layout/VerticalCurvedList"/>
    <dgm:cxn modelId="{50AD222C-8835-44EC-A843-3ACC368E50F0}" type="presParOf" srcId="{445D669E-2F64-4B91-969E-280230F3F8D0}" destId="{0E1E313C-1776-423A-9077-74E3BA82BD62}" srcOrd="0" destOrd="0" presId="urn:microsoft.com/office/officeart/2008/layout/VerticalCurvedList"/>
    <dgm:cxn modelId="{4B289217-0832-4CE9-A3E6-784059CB4928}" type="presParOf" srcId="{5A9DADE7-69B6-46FB-9573-EA38DD7F714B}" destId="{C4B465E4-1235-49F4-8D7E-48EF3C64162C}" srcOrd="5" destOrd="0" presId="urn:microsoft.com/office/officeart/2008/layout/VerticalCurvedList"/>
    <dgm:cxn modelId="{6B90B3E4-C6F2-4FCE-B69C-ABB85C8EF50E}" type="presParOf" srcId="{5A9DADE7-69B6-46FB-9573-EA38DD7F714B}" destId="{B19D4ED1-1AFE-4D23-8031-051BF559C125}" srcOrd="6" destOrd="0" presId="urn:microsoft.com/office/officeart/2008/layout/VerticalCurvedList"/>
    <dgm:cxn modelId="{1E78AE70-5617-46E2-BE75-36F54DC1CB36}" type="presParOf" srcId="{B19D4ED1-1AFE-4D23-8031-051BF559C125}" destId="{4F986AA9-7BD3-4B67-98F9-185DA015A697}" srcOrd="0" destOrd="0" presId="urn:microsoft.com/office/officeart/2008/layout/VerticalCurvedList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50B2499-A091-4A24-AF5A-06F9000897CB}" type="doc">
      <dgm:prSet loTypeId="urn:microsoft.com/office/officeart/2008/layout/BendingPictureCaptionList" loCatId="picture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FB8CF7CB-34D4-423A-8625-FF0A4609293D}">
      <dgm:prSet phldrT="[Texto]" custT="1"/>
      <dgm:spPr>
        <a:solidFill>
          <a:srgbClr val="002060"/>
        </a:solidFill>
      </dgm:spPr>
      <dgm:t>
        <a:bodyPr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43.0%</a:t>
          </a:r>
        </a:p>
      </dgm:t>
    </dgm:pt>
    <dgm:pt modelId="{10D86402-E33D-4937-A27B-428553D71B42}" type="parTrans" cxnId="{252C7B0B-5993-4EB2-A46D-C007DFE84967}">
      <dgm:prSet/>
      <dgm:spPr/>
      <dgm:t>
        <a:bodyPr/>
        <a:lstStyle/>
        <a:p>
          <a:endParaRPr lang="es-DO"/>
        </a:p>
      </dgm:t>
    </dgm:pt>
    <dgm:pt modelId="{08BF8834-B826-4246-83AE-A1F63CFA57C4}" type="sibTrans" cxnId="{252C7B0B-5993-4EB2-A46D-C007DFE84967}">
      <dgm:prSet/>
      <dgm:spPr/>
      <dgm:t>
        <a:bodyPr/>
        <a:lstStyle/>
        <a:p>
          <a:endParaRPr lang="es-DO"/>
        </a:p>
      </dgm:t>
    </dgm:pt>
    <dgm:pt modelId="{8B7B1205-4EAF-4801-BA52-6C6317811C8A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26.1%</a:t>
          </a:r>
        </a:p>
      </dgm:t>
    </dgm:pt>
    <dgm:pt modelId="{654DEA0C-F037-4AE6-A098-FAF2AC1BB5C3}" type="parTrans" cxnId="{427FCFDF-B761-4FEE-86C2-15816A563F87}">
      <dgm:prSet/>
      <dgm:spPr/>
      <dgm:t>
        <a:bodyPr/>
        <a:lstStyle/>
        <a:p>
          <a:endParaRPr lang="es-DO"/>
        </a:p>
      </dgm:t>
    </dgm:pt>
    <dgm:pt modelId="{8E15D215-60E8-4E20-9CE9-28829AE83F14}" type="sibTrans" cxnId="{427FCFDF-B761-4FEE-86C2-15816A563F87}">
      <dgm:prSet/>
      <dgm:spPr/>
      <dgm:t>
        <a:bodyPr/>
        <a:lstStyle/>
        <a:p>
          <a:endParaRPr lang="es-DO"/>
        </a:p>
      </dgm:t>
    </dgm:pt>
    <dgm:pt modelId="{77B0C065-B49B-4D15-BE7A-A5D4FFA7D891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15.4%</a:t>
          </a:r>
        </a:p>
      </dgm:t>
    </dgm:pt>
    <dgm:pt modelId="{4137471F-63DF-4D97-923E-4C06CB2A81A8}" type="parTrans" cxnId="{FF56B159-12F1-43C9-80D2-C61D0F2E4D14}">
      <dgm:prSet/>
      <dgm:spPr/>
      <dgm:t>
        <a:bodyPr/>
        <a:lstStyle/>
        <a:p>
          <a:endParaRPr lang="es-DO"/>
        </a:p>
      </dgm:t>
    </dgm:pt>
    <dgm:pt modelId="{CA56D921-BBF3-4B62-BEF0-53F193F67E9F}" type="sibTrans" cxnId="{FF56B159-12F1-43C9-80D2-C61D0F2E4D14}">
      <dgm:prSet/>
      <dgm:spPr/>
      <dgm:t>
        <a:bodyPr/>
        <a:lstStyle/>
        <a:p>
          <a:endParaRPr lang="es-DO"/>
        </a:p>
      </dgm:t>
    </dgm:pt>
    <dgm:pt modelId="{FB3FD868-73C3-4EC3-85E7-93EC9A9769F6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14.8%</a:t>
          </a:r>
        </a:p>
      </dgm:t>
    </dgm:pt>
    <dgm:pt modelId="{E3C06032-83C5-4AC9-8758-81576B7D4EB1}" type="parTrans" cxnId="{78579A07-3962-42FA-839C-8397FAD21311}">
      <dgm:prSet/>
      <dgm:spPr/>
      <dgm:t>
        <a:bodyPr/>
        <a:lstStyle/>
        <a:p>
          <a:endParaRPr lang="es-DO"/>
        </a:p>
      </dgm:t>
    </dgm:pt>
    <dgm:pt modelId="{03FF3B1F-C64E-4AF0-8330-F93D0716CC7E}" type="sibTrans" cxnId="{78579A07-3962-42FA-839C-8397FAD21311}">
      <dgm:prSet/>
      <dgm:spPr/>
      <dgm:t>
        <a:bodyPr/>
        <a:lstStyle/>
        <a:p>
          <a:endParaRPr lang="es-DO"/>
        </a:p>
      </dgm:t>
    </dgm:pt>
    <dgm:pt modelId="{4F012158-5FD9-4503-ADD7-A8473E012929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0.6%</a:t>
          </a:r>
        </a:p>
      </dgm:t>
    </dgm:pt>
    <dgm:pt modelId="{55E3C2A3-446E-4A8E-A4B9-91AAB4EA46AD}" type="parTrans" cxnId="{99125FA9-9B84-4C4C-AEE9-74FA19E32F5D}">
      <dgm:prSet/>
      <dgm:spPr/>
      <dgm:t>
        <a:bodyPr/>
        <a:lstStyle/>
        <a:p>
          <a:endParaRPr lang="es-DO"/>
        </a:p>
      </dgm:t>
    </dgm:pt>
    <dgm:pt modelId="{A828ED96-5BEA-4B63-B1E9-D8C086AADBBD}" type="sibTrans" cxnId="{99125FA9-9B84-4C4C-AEE9-74FA19E32F5D}">
      <dgm:prSet/>
      <dgm:spPr/>
      <dgm:t>
        <a:bodyPr/>
        <a:lstStyle/>
        <a:p>
          <a:endParaRPr lang="es-DO"/>
        </a:p>
      </dgm:t>
    </dgm:pt>
    <dgm:pt modelId="{EDDB54A2-6A23-46F0-A220-142617845FED}" type="pres">
      <dgm:prSet presAssocID="{750B2499-A091-4A24-AF5A-06F9000897CB}" presName="Name0" presStyleCnt="0">
        <dgm:presLayoutVars>
          <dgm:dir/>
          <dgm:resizeHandles val="exact"/>
        </dgm:presLayoutVars>
      </dgm:prSet>
      <dgm:spPr/>
    </dgm:pt>
    <dgm:pt modelId="{A1E7EBD0-6751-4480-8A73-A6F41602DE10}" type="pres">
      <dgm:prSet presAssocID="{FB8CF7CB-34D4-423A-8625-FF0A4609293D}" presName="composite" presStyleCnt="0"/>
      <dgm:spPr/>
    </dgm:pt>
    <dgm:pt modelId="{F8B74912-7749-42D2-A5D3-B1A20BA8B081}" type="pres">
      <dgm:prSet presAssocID="{FB8CF7CB-34D4-423A-8625-FF0A4609293D}" presName="rect1" presStyleLbl="bgImgPlace1" presStyleIdx="0" presStyleCnt="5"/>
      <dgm:spPr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46332DEA-DA38-4ECE-8BF8-4984D4DFF26E}" type="pres">
      <dgm:prSet presAssocID="{FB8CF7CB-34D4-423A-8625-FF0A4609293D}" presName="wedgeRectCallout1" presStyleLbl="node1" presStyleIdx="0" presStyleCnt="5">
        <dgm:presLayoutVars>
          <dgm:bulletEnabled val="1"/>
        </dgm:presLayoutVars>
      </dgm:prSet>
      <dgm:spPr/>
    </dgm:pt>
    <dgm:pt modelId="{50BABC86-04A1-4ABC-9E5A-EEB922DB11E6}" type="pres">
      <dgm:prSet presAssocID="{08BF8834-B826-4246-83AE-A1F63CFA57C4}" presName="sibTrans" presStyleCnt="0"/>
      <dgm:spPr/>
    </dgm:pt>
    <dgm:pt modelId="{3989E48F-C82A-4205-B3D6-BCAB44C0AB26}" type="pres">
      <dgm:prSet presAssocID="{8B7B1205-4EAF-4801-BA52-6C6317811C8A}" presName="composite" presStyleCnt="0"/>
      <dgm:spPr/>
    </dgm:pt>
    <dgm:pt modelId="{02E74C56-19B0-44F8-B742-6102A6278CA3}" type="pres">
      <dgm:prSet presAssocID="{8B7B1205-4EAF-4801-BA52-6C6317811C8A}" presName="rect1" presStyleLbl="bgImgPlace1" presStyleIdx="1" presStyleCnt="5"/>
      <dgm:spPr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14E60067-4B8B-46A7-8624-54AF8B3CAC31}" type="pres">
      <dgm:prSet presAssocID="{8B7B1205-4EAF-4801-BA52-6C6317811C8A}" presName="wedgeRectCallout1" presStyleLbl="node1" presStyleIdx="1" presStyleCnt="5">
        <dgm:presLayoutVars>
          <dgm:bulletEnabled val="1"/>
        </dgm:presLayoutVars>
      </dgm:prSet>
      <dgm:spPr>
        <a:xfrm>
          <a:off x="3420349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9A75FCE1-0529-4AB9-811A-5F8EF52E668A}" type="pres">
      <dgm:prSet presAssocID="{8E15D215-60E8-4E20-9CE9-28829AE83F14}" presName="sibTrans" presStyleCnt="0"/>
      <dgm:spPr/>
    </dgm:pt>
    <dgm:pt modelId="{61246D22-FF92-4F45-ABA8-03445EC10D49}" type="pres">
      <dgm:prSet presAssocID="{77B0C065-B49B-4D15-BE7A-A5D4FFA7D891}" presName="composite" presStyleCnt="0"/>
      <dgm:spPr/>
    </dgm:pt>
    <dgm:pt modelId="{F78D07DB-6E59-4842-82AF-687A7020E780}" type="pres">
      <dgm:prSet presAssocID="{77B0C065-B49B-4D15-BE7A-A5D4FFA7D891}" presName="rect1" presStyleLbl="bgImgPlace1" presStyleIdx="2" presStyleCnt="5"/>
      <dgm:spPr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0583D2A4-BA07-4A22-927D-3AC194FE39D6}" type="pres">
      <dgm:prSet presAssocID="{77B0C065-B49B-4D15-BE7A-A5D4FFA7D891}" presName="wedgeRectCallout1" presStyleLbl="node1" presStyleIdx="2" presStyleCnt="5">
        <dgm:presLayoutVars>
          <dgm:bulletEnabled val="1"/>
        </dgm:presLayoutVars>
      </dgm:prSet>
      <dgm:spPr>
        <a:xfrm>
          <a:off x="6582017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D7A38BE3-6189-4860-9A4F-07689958FC5E}" type="pres">
      <dgm:prSet presAssocID="{CA56D921-BBF3-4B62-BEF0-53F193F67E9F}" presName="sibTrans" presStyleCnt="0"/>
      <dgm:spPr/>
    </dgm:pt>
    <dgm:pt modelId="{FD702629-9C10-4EB4-B6E1-DF34A1CDFC2E}" type="pres">
      <dgm:prSet presAssocID="{FB3FD868-73C3-4EC3-85E7-93EC9A9769F6}" presName="composite" presStyleCnt="0"/>
      <dgm:spPr/>
    </dgm:pt>
    <dgm:pt modelId="{D3DAAB74-5999-4CFC-B7A4-06228861982C}" type="pres">
      <dgm:prSet presAssocID="{FB3FD868-73C3-4EC3-85E7-93EC9A9769F6}" presName="rect1" presStyleLbl="bgImgPlace1" presStyleIdx="3" presStyleCnt="5"/>
      <dgm:spPr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B10851A9-C56E-4DA6-ABA6-88CA47B5AFA1}" type="pres">
      <dgm:prSet presAssocID="{FB3FD868-73C3-4EC3-85E7-93EC9A9769F6}" presName="wedgeRectCallout1" presStyleLbl="node1" presStyleIdx="3" presStyleCnt="5">
        <dgm:presLayoutVars>
          <dgm:bulletEnabled val="1"/>
        </dgm:presLayoutVars>
      </dgm:prSet>
      <dgm:spPr>
        <a:xfrm>
          <a:off x="1839515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5E131F5F-BAEF-40C5-95FF-EF58830D74F2}" type="pres">
      <dgm:prSet presAssocID="{03FF3B1F-C64E-4AF0-8330-F93D0716CC7E}" presName="sibTrans" presStyleCnt="0"/>
      <dgm:spPr/>
    </dgm:pt>
    <dgm:pt modelId="{A03A8C28-A451-4657-AF67-4EA627C80C12}" type="pres">
      <dgm:prSet presAssocID="{4F012158-5FD9-4503-ADD7-A8473E012929}" presName="composite" presStyleCnt="0"/>
      <dgm:spPr/>
    </dgm:pt>
    <dgm:pt modelId="{3F9E8649-83B7-4CA6-B9CD-9818D4CAFF66}" type="pres">
      <dgm:prSet presAssocID="{4F012158-5FD9-4503-ADD7-A8473E012929}" presName="rect1" presStyleLbl="bgImgPlace1" presStyleIdx="4" presStyleCnt="5"/>
      <dgm:spPr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E093917B-A6A9-490B-B470-E2A26D1A48ED}" type="pres">
      <dgm:prSet presAssocID="{4F012158-5FD9-4503-ADD7-A8473E012929}" presName="wedgeRectCallout1" presStyleLbl="node1" presStyleIdx="4" presStyleCnt="5">
        <dgm:presLayoutVars>
          <dgm:bulletEnabled val="1"/>
        </dgm:presLayoutVars>
      </dgm:prSet>
      <dgm:spPr>
        <a:xfrm>
          <a:off x="5001183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</dgm:ptLst>
  <dgm:cxnLst>
    <dgm:cxn modelId="{78579A07-3962-42FA-839C-8397FAD21311}" srcId="{750B2499-A091-4A24-AF5A-06F9000897CB}" destId="{FB3FD868-73C3-4EC3-85E7-93EC9A9769F6}" srcOrd="3" destOrd="0" parTransId="{E3C06032-83C5-4AC9-8758-81576B7D4EB1}" sibTransId="{03FF3B1F-C64E-4AF0-8330-F93D0716CC7E}"/>
    <dgm:cxn modelId="{DE35E407-B129-4205-BAA6-946584AE0856}" type="presOf" srcId="{750B2499-A091-4A24-AF5A-06F9000897CB}" destId="{EDDB54A2-6A23-46F0-A220-142617845FED}" srcOrd="0" destOrd="0" presId="urn:microsoft.com/office/officeart/2008/layout/BendingPictureCaptionList"/>
    <dgm:cxn modelId="{252C7B0B-5993-4EB2-A46D-C007DFE84967}" srcId="{750B2499-A091-4A24-AF5A-06F9000897CB}" destId="{FB8CF7CB-34D4-423A-8625-FF0A4609293D}" srcOrd="0" destOrd="0" parTransId="{10D86402-E33D-4937-A27B-428553D71B42}" sibTransId="{08BF8834-B826-4246-83AE-A1F63CFA57C4}"/>
    <dgm:cxn modelId="{24F75313-FE2E-4997-84A6-63EC4431EC5C}" type="presOf" srcId="{FB8CF7CB-34D4-423A-8625-FF0A4609293D}" destId="{46332DEA-DA38-4ECE-8BF8-4984D4DFF26E}" srcOrd="0" destOrd="0" presId="urn:microsoft.com/office/officeart/2008/layout/BendingPictureCaptionList"/>
    <dgm:cxn modelId="{20014C1F-863E-49A8-ACD2-0F64A59248A5}" type="presOf" srcId="{FB3FD868-73C3-4EC3-85E7-93EC9A9769F6}" destId="{B10851A9-C56E-4DA6-ABA6-88CA47B5AFA1}" srcOrd="0" destOrd="0" presId="urn:microsoft.com/office/officeart/2008/layout/BendingPictureCaptionList"/>
    <dgm:cxn modelId="{060D0865-18D6-4495-BEEA-2A680A1DE488}" type="presOf" srcId="{4F012158-5FD9-4503-ADD7-A8473E012929}" destId="{E093917B-A6A9-490B-B470-E2A26D1A48ED}" srcOrd="0" destOrd="0" presId="urn:microsoft.com/office/officeart/2008/layout/BendingPictureCaptionList"/>
    <dgm:cxn modelId="{83D52957-5508-4754-A7A0-351B68B359C0}" type="presOf" srcId="{77B0C065-B49B-4D15-BE7A-A5D4FFA7D891}" destId="{0583D2A4-BA07-4A22-927D-3AC194FE39D6}" srcOrd="0" destOrd="0" presId="urn:microsoft.com/office/officeart/2008/layout/BendingPictureCaptionList"/>
    <dgm:cxn modelId="{FF56B159-12F1-43C9-80D2-C61D0F2E4D14}" srcId="{750B2499-A091-4A24-AF5A-06F9000897CB}" destId="{77B0C065-B49B-4D15-BE7A-A5D4FFA7D891}" srcOrd="2" destOrd="0" parTransId="{4137471F-63DF-4D97-923E-4C06CB2A81A8}" sibTransId="{CA56D921-BBF3-4B62-BEF0-53F193F67E9F}"/>
    <dgm:cxn modelId="{1B45B68A-3794-4527-81CD-CD22B756E412}" type="presOf" srcId="{8B7B1205-4EAF-4801-BA52-6C6317811C8A}" destId="{14E60067-4B8B-46A7-8624-54AF8B3CAC31}" srcOrd="0" destOrd="0" presId="urn:microsoft.com/office/officeart/2008/layout/BendingPictureCaptionList"/>
    <dgm:cxn modelId="{99125FA9-9B84-4C4C-AEE9-74FA19E32F5D}" srcId="{750B2499-A091-4A24-AF5A-06F9000897CB}" destId="{4F012158-5FD9-4503-ADD7-A8473E012929}" srcOrd="4" destOrd="0" parTransId="{55E3C2A3-446E-4A8E-A4B9-91AAB4EA46AD}" sibTransId="{A828ED96-5BEA-4B63-B1E9-D8C086AADBBD}"/>
    <dgm:cxn modelId="{427FCFDF-B761-4FEE-86C2-15816A563F87}" srcId="{750B2499-A091-4A24-AF5A-06F9000897CB}" destId="{8B7B1205-4EAF-4801-BA52-6C6317811C8A}" srcOrd="1" destOrd="0" parTransId="{654DEA0C-F037-4AE6-A098-FAF2AC1BB5C3}" sibTransId="{8E15D215-60E8-4E20-9CE9-28829AE83F14}"/>
    <dgm:cxn modelId="{CB26C288-0667-4CD9-B734-466967A5C5E1}" type="presParOf" srcId="{EDDB54A2-6A23-46F0-A220-142617845FED}" destId="{A1E7EBD0-6751-4480-8A73-A6F41602DE10}" srcOrd="0" destOrd="0" presId="urn:microsoft.com/office/officeart/2008/layout/BendingPictureCaptionList"/>
    <dgm:cxn modelId="{C3DB22AB-54C9-45BC-A2C0-0D5B9CC5B270}" type="presParOf" srcId="{A1E7EBD0-6751-4480-8A73-A6F41602DE10}" destId="{F8B74912-7749-42D2-A5D3-B1A20BA8B081}" srcOrd="0" destOrd="0" presId="urn:microsoft.com/office/officeart/2008/layout/BendingPictureCaptionList"/>
    <dgm:cxn modelId="{2E48FA44-4A08-4B54-ACCC-F603F2F9F340}" type="presParOf" srcId="{A1E7EBD0-6751-4480-8A73-A6F41602DE10}" destId="{46332DEA-DA38-4ECE-8BF8-4984D4DFF26E}" srcOrd="1" destOrd="0" presId="urn:microsoft.com/office/officeart/2008/layout/BendingPictureCaptionList"/>
    <dgm:cxn modelId="{A51B6BCB-181D-4C3E-93E8-151E6E9BA854}" type="presParOf" srcId="{EDDB54A2-6A23-46F0-A220-142617845FED}" destId="{50BABC86-04A1-4ABC-9E5A-EEB922DB11E6}" srcOrd="1" destOrd="0" presId="urn:microsoft.com/office/officeart/2008/layout/BendingPictureCaptionList"/>
    <dgm:cxn modelId="{EB3B8FD6-A8BA-4AC7-B28E-43900BFEE949}" type="presParOf" srcId="{EDDB54A2-6A23-46F0-A220-142617845FED}" destId="{3989E48F-C82A-4205-B3D6-BCAB44C0AB26}" srcOrd="2" destOrd="0" presId="urn:microsoft.com/office/officeart/2008/layout/BendingPictureCaptionList"/>
    <dgm:cxn modelId="{66DD027B-57F6-489E-9CA2-F19F8104BA45}" type="presParOf" srcId="{3989E48F-C82A-4205-B3D6-BCAB44C0AB26}" destId="{02E74C56-19B0-44F8-B742-6102A6278CA3}" srcOrd="0" destOrd="0" presId="urn:microsoft.com/office/officeart/2008/layout/BendingPictureCaptionList"/>
    <dgm:cxn modelId="{AC7E1C6F-1D10-4E02-AC90-EB2FC0E9AF35}" type="presParOf" srcId="{3989E48F-C82A-4205-B3D6-BCAB44C0AB26}" destId="{14E60067-4B8B-46A7-8624-54AF8B3CAC31}" srcOrd="1" destOrd="0" presId="urn:microsoft.com/office/officeart/2008/layout/BendingPictureCaptionList"/>
    <dgm:cxn modelId="{2529B926-982E-4133-B485-C48D0D9C88FD}" type="presParOf" srcId="{EDDB54A2-6A23-46F0-A220-142617845FED}" destId="{9A75FCE1-0529-4AB9-811A-5F8EF52E668A}" srcOrd="3" destOrd="0" presId="urn:microsoft.com/office/officeart/2008/layout/BendingPictureCaptionList"/>
    <dgm:cxn modelId="{C33B3C1F-B512-45D3-80A3-0430AE4C75A0}" type="presParOf" srcId="{EDDB54A2-6A23-46F0-A220-142617845FED}" destId="{61246D22-FF92-4F45-ABA8-03445EC10D49}" srcOrd="4" destOrd="0" presId="urn:microsoft.com/office/officeart/2008/layout/BendingPictureCaptionList"/>
    <dgm:cxn modelId="{9AB4DA99-83E7-4A26-9154-6D35A6142F23}" type="presParOf" srcId="{61246D22-FF92-4F45-ABA8-03445EC10D49}" destId="{F78D07DB-6E59-4842-82AF-687A7020E780}" srcOrd="0" destOrd="0" presId="urn:microsoft.com/office/officeart/2008/layout/BendingPictureCaptionList"/>
    <dgm:cxn modelId="{7E2D40CE-1D81-4E08-8222-8778069A7D05}" type="presParOf" srcId="{61246D22-FF92-4F45-ABA8-03445EC10D49}" destId="{0583D2A4-BA07-4A22-927D-3AC194FE39D6}" srcOrd="1" destOrd="0" presId="urn:microsoft.com/office/officeart/2008/layout/BendingPictureCaptionList"/>
    <dgm:cxn modelId="{85362654-B289-42A9-99C0-4D89803658BC}" type="presParOf" srcId="{EDDB54A2-6A23-46F0-A220-142617845FED}" destId="{D7A38BE3-6189-4860-9A4F-07689958FC5E}" srcOrd="5" destOrd="0" presId="urn:microsoft.com/office/officeart/2008/layout/BendingPictureCaptionList"/>
    <dgm:cxn modelId="{4462899C-FD31-46F5-A882-029A3C0D65F8}" type="presParOf" srcId="{EDDB54A2-6A23-46F0-A220-142617845FED}" destId="{FD702629-9C10-4EB4-B6E1-DF34A1CDFC2E}" srcOrd="6" destOrd="0" presId="urn:microsoft.com/office/officeart/2008/layout/BendingPictureCaptionList"/>
    <dgm:cxn modelId="{1A4350C1-3468-4299-91C1-1701D42B6F3E}" type="presParOf" srcId="{FD702629-9C10-4EB4-B6E1-DF34A1CDFC2E}" destId="{D3DAAB74-5999-4CFC-B7A4-06228861982C}" srcOrd="0" destOrd="0" presId="urn:microsoft.com/office/officeart/2008/layout/BendingPictureCaptionList"/>
    <dgm:cxn modelId="{E437C663-4AAF-4C10-96EF-117A02E6A7AA}" type="presParOf" srcId="{FD702629-9C10-4EB4-B6E1-DF34A1CDFC2E}" destId="{B10851A9-C56E-4DA6-ABA6-88CA47B5AFA1}" srcOrd="1" destOrd="0" presId="urn:microsoft.com/office/officeart/2008/layout/BendingPictureCaptionList"/>
    <dgm:cxn modelId="{EFC15DE9-A668-4743-BCF8-40DD74FB1843}" type="presParOf" srcId="{EDDB54A2-6A23-46F0-A220-142617845FED}" destId="{5E131F5F-BAEF-40C5-95FF-EF58830D74F2}" srcOrd="7" destOrd="0" presId="urn:microsoft.com/office/officeart/2008/layout/BendingPictureCaptionList"/>
    <dgm:cxn modelId="{8BFA25F8-2181-483A-BA5D-2803699A007D}" type="presParOf" srcId="{EDDB54A2-6A23-46F0-A220-142617845FED}" destId="{A03A8C28-A451-4657-AF67-4EA627C80C12}" srcOrd="8" destOrd="0" presId="urn:microsoft.com/office/officeart/2008/layout/BendingPictureCaptionList"/>
    <dgm:cxn modelId="{A314E535-1861-4E78-95D5-1992722C42AB}" type="presParOf" srcId="{A03A8C28-A451-4657-AF67-4EA627C80C12}" destId="{3F9E8649-83B7-4CA6-B9CD-9818D4CAFF66}" srcOrd="0" destOrd="0" presId="urn:microsoft.com/office/officeart/2008/layout/BendingPictureCaptionList"/>
    <dgm:cxn modelId="{FE9E0E19-B286-412A-920B-1169438B65EC}" type="presParOf" srcId="{A03A8C28-A451-4657-AF67-4EA627C80C12}" destId="{E093917B-A6A9-490B-B470-E2A26D1A48ED}" srcOrd="1" destOrd="0" presId="urn:microsoft.com/office/officeart/2008/layout/BendingPictureCaptionList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76722" cy="381285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25143"/>
        <a:ext cx="1876722" cy="1525143"/>
      </dsp:txXfrm>
    </dsp:sp>
    <dsp:sp modelId="{7E7AEBDF-0A9E-4E49-9FE8-2E5003B363FC}">
      <dsp:nvSpPr>
        <dsp:cNvPr id="0" name=""/>
        <dsp:cNvSpPr/>
      </dsp:nvSpPr>
      <dsp:spPr>
        <a:xfrm>
          <a:off x="303520" y="228771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871509" y="0"/>
          <a:ext cx="1876722" cy="381285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  <a:endParaRPr lang="es-DO" sz="1600" kern="1200"/>
        </a:p>
      </dsp:txBody>
      <dsp:txXfrm>
        <a:off x="3871509" y="1525143"/>
        <a:ext cx="1876722" cy="1525143"/>
      </dsp:txXfrm>
    </dsp:sp>
    <dsp:sp modelId="{DB8131AA-BFF4-4812-9B20-EBF8AC4E17E6}">
      <dsp:nvSpPr>
        <dsp:cNvPr id="0" name=""/>
        <dsp:cNvSpPr/>
      </dsp:nvSpPr>
      <dsp:spPr>
        <a:xfrm>
          <a:off x="4331888" y="369071"/>
          <a:ext cx="1269682" cy="1269682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927544" y="0"/>
          <a:ext cx="1876722" cy="381285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</a:p>
      </dsp:txBody>
      <dsp:txXfrm>
        <a:off x="1927544" y="1525143"/>
        <a:ext cx="1876722" cy="1525143"/>
      </dsp:txXfrm>
    </dsp:sp>
    <dsp:sp modelId="{D5CBD846-53BB-497F-9338-688BA43CA8B2}">
      <dsp:nvSpPr>
        <dsp:cNvPr id="0" name=""/>
        <dsp:cNvSpPr/>
      </dsp:nvSpPr>
      <dsp:spPr>
        <a:xfrm>
          <a:off x="2118968" y="385107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799073" y="0"/>
          <a:ext cx="1876722" cy="381285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Tesorería de la Seguridad Social</a:t>
          </a:r>
        </a:p>
      </dsp:txBody>
      <dsp:txXfrm>
        <a:off x="5799073" y="1525143"/>
        <a:ext cx="1876722" cy="1525143"/>
      </dsp:txXfrm>
    </dsp:sp>
    <dsp:sp modelId="{32F4D7D2-FE0D-4FF0-9260-ACD051D413FC}">
      <dsp:nvSpPr>
        <dsp:cNvPr id="0" name=""/>
        <dsp:cNvSpPr/>
      </dsp:nvSpPr>
      <dsp:spPr>
        <a:xfrm>
          <a:off x="6092994" y="266849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732097" y="0"/>
          <a:ext cx="1876722" cy="381285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7732097" y="1525143"/>
        <a:ext cx="1876722" cy="1525143"/>
      </dsp:txXfrm>
    </dsp:sp>
    <dsp:sp modelId="{4D4571EB-A97E-4D85-AD91-90EA8950D7FD}">
      <dsp:nvSpPr>
        <dsp:cNvPr id="0" name=""/>
        <dsp:cNvSpPr/>
      </dsp:nvSpPr>
      <dsp:spPr>
        <a:xfrm>
          <a:off x="8035516" y="199492"/>
          <a:ext cx="1269682" cy="1269682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631364" y="3325056"/>
          <a:ext cx="346090" cy="22391"/>
        </a:xfrm>
        <a:prstGeom prst="leftRightArrow">
          <a:avLst/>
        </a:prstGeom>
        <a:gradFill rotWithShape="0">
          <a:gsLst>
            <a:gs pos="0">
              <a:schemeClr val="accent1">
                <a:tint val="60000"/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tint val="60000"/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tint val="60000"/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CBBB36-9C32-426B-AE1C-3C3EEE5B0F23}">
      <dsp:nvSpPr>
        <dsp:cNvPr id="0" name=""/>
        <dsp:cNvSpPr/>
      </dsp:nvSpPr>
      <dsp:spPr>
        <a:xfrm>
          <a:off x="0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0" y="1529715"/>
        <a:ext cx="1823144" cy="1529715"/>
      </dsp:txXfrm>
    </dsp:sp>
    <dsp:sp modelId="{D5CBD846-53BB-497F-9338-688BA43CA8B2}">
      <dsp:nvSpPr>
        <dsp:cNvPr id="0" name=""/>
        <dsp:cNvSpPr/>
      </dsp:nvSpPr>
      <dsp:spPr>
        <a:xfrm>
          <a:off x="274828" y="229457"/>
          <a:ext cx="1273488" cy="1273488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1887064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Hidraúlicos (INDRHI)</a:t>
          </a:r>
        </a:p>
      </dsp:txBody>
      <dsp:txXfrm>
        <a:off x="1887064" y="1529715"/>
        <a:ext cx="1823144" cy="1529715"/>
      </dsp:txXfrm>
    </dsp:sp>
    <dsp:sp modelId="{4D4571EB-A97E-4D85-AD91-90EA8950D7FD}">
      <dsp:nvSpPr>
        <dsp:cNvPr id="0" name=""/>
        <dsp:cNvSpPr/>
      </dsp:nvSpPr>
      <dsp:spPr>
        <a:xfrm>
          <a:off x="2152667" y="229457"/>
          <a:ext cx="1273488" cy="1273488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55678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 </a:t>
          </a:r>
        </a:p>
      </dsp:txBody>
      <dsp:txXfrm>
        <a:off x="3755678" y="1529715"/>
        <a:ext cx="1823144" cy="1529715"/>
      </dsp:txXfrm>
    </dsp:sp>
    <dsp:sp modelId="{32F4D7D2-FE0D-4FF0-9260-ACD051D413FC}">
      <dsp:nvSpPr>
        <dsp:cNvPr id="0" name=""/>
        <dsp:cNvSpPr/>
      </dsp:nvSpPr>
      <dsp:spPr>
        <a:xfrm>
          <a:off x="4030506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09A2AC9-DDC8-4C86-AA97-4FED86B43C76}">
      <dsp:nvSpPr>
        <dsp:cNvPr id="0" name=""/>
        <dsp:cNvSpPr/>
      </dsp:nvSpPr>
      <dsp:spPr>
        <a:xfrm>
          <a:off x="5633517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Cons. Nac. Prom. y Apoyo a la Micro, Pequeña y Mediana Empresa</a:t>
          </a:r>
        </a:p>
      </dsp:txBody>
      <dsp:txXfrm>
        <a:off x="5633517" y="1529715"/>
        <a:ext cx="1823144" cy="1529715"/>
      </dsp:txXfrm>
    </dsp:sp>
    <dsp:sp modelId="{7E7AEBDF-0A9E-4E49-9FE8-2E5003B363FC}">
      <dsp:nvSpPr>
        <dsp:cNvPr id="0" name=""/>
        <dsp:cNvSpPr/>
      </dsp:nvSpPr>
      <dsp:spPr>
        <a:xfrm>
          <a:off x="5908345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7511356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Santiago (CORAASAN) </a:t>
          </a:r>
        </a:p>
      </dsp:txBody>
      <dsp:txXfrm>
        <a:off x="7511356" y="1529715"/>
        <a:ext cx="1823144" cy="1529715"/>
      </dsp:txXfrm>
    </dsp:sp>
    <dsp:sp modelId="{DB8131AA-BFF4-4812-9B20-EBF8AC4E17E6}">
      <dsp:nvSpPr>
        <dsp:cNvPr id="0" name=""/>
        <dsp:cNvSpPr/>
      </dsp:nvSpPr>
      <dsp:spPr>
        <a:xfrm>
          <a:off x="7786184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499145" y="3335023"/>
          <a:ext cx="336210" cy="22458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060D1AE-1C98-4078-8377-41B21D43BE05}">
      <dsp:nvSpPr>
        <dsp:cNvPr id="0" name=""/>
        <dsp:cNvSpPr/>
      </dsp:nvSpPr>
      <dsp:spPr>
        <a:xfrm>
          <a:off x="-6925575" y="-1093231"/>
          <a:ext cx="8511062" cy="8511062"/>
        </a:xfrm>
        <a:prstGeom prst="blockArc">
          <a:avLst>
            <a:gd name="adj1" fmla="val 18900000"/>
            <a:gd name="adj2" fmla="val 2700000"/>
            <a:gd name="adj3" fmla="val 254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92910BA-CC4B-48E1-8F5C-68F7078EC013}">
      <dsp:nvSpPr>
        <dsp:cNvPr id="0" name=""/>
        <dsp:cNvSpPr/>
      </dsp:nvSpPr>
      <dsp:spPr>
        <a:xfrm>
          <a:off x="1669438" y="140557"/>
          <a:ext cx="11811065" cy="1947572"/>
        </a:xfrm>
        <a:prstGeom prst="rect">
          <a:avLst/>
        </a:prstGeom>
        <a:solidFill>
          <a:schemeClr val="accent1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04030" tIns="40640" rIns="40640" bIns="4064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Transporte</a:t>
          </a: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669438" y="140557"/>
        <a:ext cx="11811065" cy="1947572"/>
      </dsp:txXfrm>
    </dsp:sp>
    <dsp:sp modelId="{03F83D4E-371B-4ADA-9D39-29D2A6BA564B}">
      <dsp:nvSpPr>
        <dsp:cNvPr id="0" name=""/>
        <dsp:cNvSpPr/>
      </dsp:nvSpPr>
      <dsp:spPr>
        <a:xfrm>
          <a:off x="396685" y="391888"/>
          <a:ext cx="1644095" cy="1676303"/>
        </a:xfrm>
        <a:prstGeom prst="ellipse">
          <a:avLst/>
        </a:prstGeom>
        <a:blipFill rotWithShape="0">
          <a:blip xmlns:r="http://schemas.openxmlformats.org/officeDocument/2006/relationships" r:embed="rId1"/>
          <a:srcRect/>
          <a:stretch>
            <a:fillRect l="-11000" r="-11000"/>
          </a:stretch>
        </a:blip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1D44FEF-F03E-4B3A-86F1-09F5EF3D6815}">
      <dsp:nvSpPr>
        <dsp:cNvPr id="0" name=""/>
        <dsp:cNvSpPr/>
      </dsp:nvSpPr>
      <dsp:spPr>
        <a:xfrm>
          <a:off x="1563431" y="2435451"/>
          <a:ext cx="11991785" cy="1694613"/>
        </a:xfrm>
        <a:prstGeom prst="rect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04030" tIns="40640" rIns="40640" bIns="4064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Salud</a:t>
          </a: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s-DO" sz="1100" b="1" kern="1200">
            <a:latin typeface="Avenir Next LT Pro" panose="020B0504020202020204" pitchFamily="34" charset="0"/>
          </a:endParaRPr>
        </a:p>
      </dsp:txBody>
      <dsp:txXfrm>
        <a:off x="1563431" y="2435451"/>
        <a:ext cx="11991785" cy="1694613"/>
      </dsp:txXfrm>
    </dsp:sp>
    <dsp:sp modelId="{0E1E313C-1776-423A-9077-74E3BA82BD62}">
      <dsp:nvSpPr>
        <dsp:cNvPr id="0" name=""/>
        <dsp:cNvSpPr/>
      </dsp:nvSpPr>
      <dsp:spPr>
        <a:xfrm>
          <a:off x="372153" y="4525662"/>
          <a:ext cx="1554966" cy="140222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4B465E4-1235-49F4-8D7E-48EF3C64162C}">
      <dsp:nvSpPr>
        <dsp:cNvPr id="0" name=""/>
        <dsp:cNvSpPr/>
      </dsp:nvSpPr>
      <dsp:spPr>
        <a:xfrm>
          <a:off x="1674407" y="4399885"/>
          <a:ext cx="11938693" cy="192471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04030" tIns="40640" rIns="40640" bIns="4064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Educación</a:t>
          </a: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DO" sz="1600" b="1" kern="1200">
            <a:latin typeface="Avenir Next LT Pro" panose="020B0504020202020204" pitchFamily="34" charset="0"/>
          </a:endParaRPr>
        </a:p>
      </dsp:txBody>
      <dsp:txXfrm>
        <a:off x="1674407" y="4399885"/>
        <a:ext cx="11938693" cy="1924714"/>
      </dsp:txXfrm>
    </dsp:sp>
    <dsp:sp modelId="{4F986AA9-7BD3-4B67-98F9-185DA015A697}">
      <dsp:nvSpPr>
        <dsp:cNvPr id="0" name=""/>
        <dsp:cNvSpPr/>
      </dsp:nvSpPr>
      <dsp:spPr>
        <a:xfrm>
          <a:off x="392795" y="2391505"/>
          <a:ext cx="1847115" cy="1638166"/>
        </a:xfrm>
        <a:prstGeom prst="ellipse">
          <a:avLst/>
        </a:prstGeom>
        <a:blipFill rotWithShape="0">
          <a:blip xmlns:r="http://schemas.openxmlformats.org/officeDocument/2006/relationships" r:embed="rId2"/>
          <a:srcRect/>
          <a:stretch>
            <a:fillRect l="-9000" r="-9000"/>
          </a:stretch>
        </a:blip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8B74912-7749-42D2-A5D3-B1A20BA8B081}">
      <dsp:nvSpPr>
        <dsp:cNvPr id="0" name=""/>
        <dsp:cNvSpPr/>
      </dsp:nvSpPr>
      <dsp:spPr>
        <a:xfrm>
          <a:off x="197964" y="86"/>
          <a:ext cx="2704337" cy="2163470"/>
        </a:xfrm>
        <a:prstGeom prst="rect">
          <a:avLst/>
        </a:prstGeom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46332DEA-DA38-4ECE-8BF8-4984D4DFF26E}">
      <dsp:nvSpPr>
        <dsp:cNvPr id="0" name=""/>
        <dsp:cNvSpPr/>
      </dsp:nvSpPr>
      <dsp:spPr>
        <a:xfrm>
          <a:off x="441354" y="1947209"/>
          <a:ext cx="2406860" cy="75721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43.0%</a:t>
          </a:r>
        </a:p>
      </dsp:txBody>
      <dsp:txXfrm>
        <a:off x="441354" y="1947209"/>
        <a:ext cx="2406860" cy="757214"/>
      </dsp:txXfrm>
    </dsp:sp>
    <dsp:sp modelId="{02E74C56-19B0-44F8-B742-6102A6278CA3}">
      <dsp:nvSpPr>
        <dsp:cNvPr id="0" name=""/>
        <dsp:cNvSpPr/>
      </dsp:nvSpPr>
      <dsp:spPr>
        <a:xfrm>
          <a:off x="3172736" y="86"/>
          <a:ext cx="2704337" cy="2163470"/>
        </a:xfrm>
        <a:prstGeom prst="rect">
          <a:avLst/>
        </a:prstGeom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14E60067-4B8B-46A7-8624-54AF8B3CAC31}">
      <dsp:nvSpPr>
        <dsp:cNvPr id="0" name=""/>
        <dsp:cNvSpPr/>
      </dsp:nvSpPr>
      <dsp:spPr>
        <a:xfrm>
          <a:off x="3416126" y="1947209"/>
          <a:ext cx="2406860" cy="75721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26.1%</a:t>
          </a:r>
        </a:p>
      </dsp:txBody>
      <dsp:txXfrm>
        <a:off x="3416126" y="1947209"/>
        <a:ext cx="2406860" cy="757214"/>
      </dsp:txXfrm>
    </dsp:sp>
    <dsp:sp modelId="{F78D07DB-6E59-4842-82AF-687A7020E780}">
      <dsp:nvSpPr>
        <dsp:cNvPr id="0" name=""/>
        <dsp:cNvSpPr/>
      </dsp:nvSpPr>
      <dsp:spPr>
        <a:xfrm>
          <a:off x="6147507" y="86"/>
          <a:ext cx="2704337" cy="2163470"/>
        </a:xfrm>
        <a:prstGeom prst="rect">
          <a:avLst/>
        </a:prstGeom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0583D2A4-BA07-4A22-927D-3AC194FE39D6}">
      <dsp:nvSpPr>
        <dsp:cNvPr id="0" name=""/>
        <dsp:cNvSpPr/>
      </dsp:nvSpPr>
      <dsp:spPr>
        <a:xfrm>
          <a:off x="6390898" y="1947209"/>
          <a:ext cx="2406860" cy="75721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15.4%</a:t>
          </a:r>
        </a:p>
      </dsp:txBody>
      <dsp:txXfrm>
        <a:off x="6390898" y="1947209"/>
        <a:ext cx="2406860" cy="757214"/>
      </dsp:txXfrm>
    </dsp:sp>
    <dsp:sp modelId="{D3DAAB74-5999-4CFC-B7A4-06228861982C}">
      <dsp:nvSpPr>
        <dsp:cNvPr id="0" name=""/>
        <dsp:cNvSpPr/>
      </dsp:nvSpPr>
      <dsp:spPr>
        <a:xfrm>
          <a:off x="1685350" y="2974857"/>
          <a:ext cx="2704337" cy="2163470"/>
        </a:xfrm>
        <a:prstGeom prst="rect">
          <a:avLst/>
        </a:prstGeom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B10851A9-C56E-4DA6-ABA6-88CA47B5AFA1}">
      <dsp:nvSpPr>
        <dsp:cNvPr id="0" name=""/>
        <dsp:cNvSpPr/>
      </dsp:nvSpPr>
      <dsp:spPr>
        <a:xfrm>
          <a:off x="1928740" y="4921981"/>
          <a:ext cx="2406860" cy="75721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14.8%</a:t>
          </a:r>
        </a:p>
      </dsp:txBody>
      <dsp:txXfrm>
        <a:off x="1928740" y="4921981"/>
        <a:ext cx="2406860" cy="757214"/>
      </dsp:txXfrm>
    </dsp:sp>
    <dsp:sp modelId="{3F9E8649-83B7-4CA6-B9CD-9818D4CAFF66}">
      <dsp:nvSpPr>
        <dsp:cNvPr id="0" name=""/>
        <dsp:cNvSpPr/>
      </dsp:nvSpPr>
      <dsp:spPr>
        <a:xfrm>
          <a:off x="4660121" y="2974857"/>
          <a:ext cx="2704337" cy="2163470"/>
        </a:xfrm>
        <a:prstGeom prst="rect">
          <a:avLst/>
        </a:prstGeom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E093917B-A6A9-490B-B470-E2A26D1A48ED}">
      <dsp:nvSpPr>
        <dsp:cNvPr id="0" name=""/>
        <dsp:cNvSpPr/>
      </dsp:nvSpPr>
      <dsp:spPr>
        <a:xfrm>
          <a:off x="4903512" y="4921981"/>
          <a:ext cx="2406860" cy="75721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0.6%</a:t>
          </a:r>
        </a:p>
      </dsp:txBody>
      <dsp:txXfrm>
        <a:off x="4903512" y="4921981"/>
        <a:ext cx="2406860" cy="75721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BendingPictureCaptionList">
  <dgm:title val=""/>
  <dgm:desc val=""/>
  <dgm:catLst>
    <dgm:cat type="picture" pri="9000"/>
    <dgm:cat type="pictureconvert" pri="9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w" fact="1.11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9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if>
          <dgm:else name="Name6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2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else>
        </dgm:choose>
        <dgm:layoutNode name="rect1" styleLbl="b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wedgeRectCallout1" styleLbl="node1">
          <dgm:varLst>
            <dgm:bulletEnabled val="1"/>
          </dgm:varLst>
          <dgm:alg type="tx"/>
          <dgm:choose name="Name7">
            <dgm:if name="Name8" func="var" arg="dir" op="equ" val="norm">
              <dgm:shape xmlns:r="http://schemas.openxmlformats.org/officeDocument/2006/relationships" type="wedgeRectCallout" r:blip="">
                <dgm:adjLst>
                  <dgm:adj idx="1" val="0.2025"/>
                  <dgm:adj idx="2" val="-0.607"/>
                </dgm:adjLst>
              </dgm:shape>
            </dgm:if>
            <dgm:else name="Name9">
              <dgm:shape xmlns:r="http://schemas.openxmlformats.org/officeDocument/2006/relationships" type="wedgeRectCallout" r:blip="">
                <dgm:adjLst>
                  <dgm:adj idx="1" val="-0.2025"/>
                  <dgm:adj idx="2" val="-0.607"/>
                </dgm:adjLst>
              </dgm:shape>
            </dgm:else>
          </dgm:choose>
          <dgm:presOf axis="desOr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26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image" Target="../media/image29.png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0.png"/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diagramQuickStyle" Target="../diagrams/quickStyle4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4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2.xml"/><Relationship Id="rId7" Type="http://schemas.microsoft.com/office/2007/relationships/diagramDrawing" Target="../diagrams/drawing2.xml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6" Type="http://schemas.openxmlformats.org/officeDocument/2006/relationships/diagramColors" Target="../diagrams/colors2.xml"/><Relationship Id="rId5" Type="http://schemas.openxmlformats.org/officeDocument/2006/relationships/diagramQuickStyle" Target="../diagrams/quickStyle2.xml"/><Relationship Id="rId4" Type="http://schemas.openxmlformats.org/officeDocument/2006/relationships/diagramLayout" Target="../diagrams/layou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3376F20D-9586-49E4-9F6F-95D99ADD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591703</xdr:colOff>
      <xdr:row>0</xdr:row>
      <xdr:rowOff>91529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2F57048B-8E12-4AD9-BFE1-FB2908DE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3346" y="91529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1463583</xdr:colOff>
      <xdr:row>0</xdr:row>
      <xdr:rowOff>1</xdr:rowOff>
    </xdr:from>
    <xdr:to>
      <xdr:col>1</xdr:col>
      <xdr:colOff>2245177</xdr:colOff>
      <xdr:row>6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A96722-6044-4777-94A7-5D7AE9ADE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583" y="1"/>
          <a:ext cx="2264773" cy="1292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163830</xdr:rowOff>
    </xdr:from>
    <xdr:to>
      <xdr:col>20</xdr:col>
      <xdr:colOff>363855</xdr:colOff>
      <xdr:row>44</xdr:row>
      <xdr:rowOff>11430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2067ADC-ED05-4D6A-A298-9B6966112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4</xdr:col>
      <xdr:colOff>381000</xdr:colOff>
      <xdr:row>13</xdr:row>
      <xdr:rowOff>62865</xdr:rowOff>
    </xdr:from>
    <xdr:to>
      <xdr:col>17</xdr:col>
      <xdr:colOff>514350</xdr:colOff>
      <xdr:row>20</xdr:row>
      <xdr:rowOff>100965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6A2C739-F77D-4234-A793-4E2D0E284893}"/>
            </a:ext>
          </a:extLst>
        </xdr:cNvPr>
        <xdr:cNvSpPr txBox="1"/>
      </xdr:nvSpPr>
      <xdr:spPr>
        <a:xfrm>
          <a:off x="3429000" y="1017270"/>
          <a:ext cx="10043160" cy="1371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Carretera Villa Elisa - Punta Rusia - la Ensenada, provincia Montecristi por RD$422.9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avenida del Nuevo Camino por RD$254.4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línea 2c del metro de Santo Domingo tramos:  Alcarrizos- Luperón por RD$248.1millones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Reconstrucción de 22km del tramo carretero el Cercado-Hondo Valle, provincias San Juan y Elías Piña por RD$207.3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Rehabilitación del camino vecinal cruce de Pimentel-Casa de alto-San Felipe abajo, municipio Pimentel provincia Duarte por RD$200.0 millones</a:t>
          </a:r>
        </a:p>
        <a:p>
          <a:pPr marL="342900" lvl="0" indent="-342900" algn="just">
            <a:lnSpc>
              <a:spcPct val="115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Reconstrucción de obras complementarias Carretera Turística Gregorio Luperón, provincias Santiago- Puerto Plata por RD$179.4 millones</a:t>
          </a:r>
        </a:p>
        <a:p>
          <a:endParaRPr lang="es-DO" sz="1100"/>
        </a:p>
      </xdr:txBody>
    </xdr:sp>
    <xdr:clientData/>
  </xdr:twoCellAnchor>
  <xdr:twoCellAnchor>
    <xdr:from>
      <xdr:col>4</xdr:col>
      <xdr:colOff>619124</xdr:colOff>
      <xdr:row>24</xdr:row>
      <xdr:rowOff>160021</xdr:rowOff>
    </xdr:from>
    <xdr:to>
      <xdr:col>20</xdr:col>
      <xdr:colOff>57149</xdr:colOff>
      <xdr:row>31</xdr:row>
      <xdr:rowOff>135255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1D321D1-F695-4D7F-94CC-A969690734EC}"/>
            </a:ext>
          </a:extLst>
        </xdr:cNvPr>
        <xdr:cNvSpPr txBox="1"/>
      </xdr:nvSpPr>
      <xdr:spPr>
        <a:xfrm>
          <a:off x="3665219" y="3206116"/>
          <a:ext cx="11635740" cy="1314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de la Ciudad Sanitaria Dr. Luis E. Aybar, Distrito Nacional por RD$440.4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y equipamiento ciudad sanitaria San Cristóbal por RD$392.3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Reparación de Hospitales en la provincia Valverde por RD$54.5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de Unidad Traumatológica y de Emergencia en el Hospital General Nuestra Señora de la Altagracia provincia La Altagracia por RD$34.8 millones</a:t>
          </a:r>
        </a:p>
        <a:p>
          <a:pPr marL="342900" lvl="0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Hospital Municipal Villa Vásquez, provincia de Monte Cristi por RD$30.6 millones</a:t>
          </a:r>
        </a:p>
        <a:p>
          <a:pPr marL="342900" lvl="0" indent="-342900" algn="just">
            <a:lnSpc>
              <a:spcPct val="115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Hospital las Terrenas, provincia Samaná por RD$21.3 millones.</a:t>
          </a:r>
        </a:p>
        <a:p>
          <a:endParaRPr lang="es-DO" sz="1100"/>
        </a:p>
      </xdr:txBody>
    </xdr:sp>
    <xdr:clientData/>
  </xdr:twoCellAnchor>
  <xdr:twoCellAnchor>
    <xdr:from>
      <xdr:col>4</xdr:col>
      <xdr:colOff>283845</xdr:colOff>
      <xdr:row>36</xdr:row>
      <xdr:rowOff>1905</xdr:rowOff>
    </xdr:from>
    <xdr:to>
      <xdr:col>19</xdr:col>
      <xdr:colOff>723900</xdr:colOff>
      <xdr:row>43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15DB4A0-B3CC-4ABB-A65A-9DA017921080}"/>
            </a:ext>
          </a:extLst>
        </xdr:cNvPr>
        <xdr:cNvSpPr txBox="1"/>
      </xdr:nvSpPr>
      <xdr:spPr>
        <a:xfrm>
          <a:off x="3335655" y="5335905"/>
          <a:ext cx="11866245" cy="1331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800100" lvl="1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Centro Universitario Regional UASD Santo Domingo Este, provincia Santo Domingo por RD$274.1 millones</a:t>
          </a:r>
        </a:p>
        <a:p>
          <a:pPr marL="800100" lvl="1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Ampliación del Plantel Educativo para inicial los Berroa, Municipio San Antonio de Guerra, provincia Santo Domingo por RD$98.2 millones</a:t>
          </a:r>
        </a:p>
        <a:p>
          <a:pPr marL="800100" lvl="1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Ampliación del Plantel Educativo para inicial Tomas Hernández Franco, Municipio San Antonio de Guerra, provincia Santo Domingo por RD$59.3 millones</a:t>
          </a:r>
        </a:p>
        <a:p>
          <a:pPr marL="800100" lvl="1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Centro Universitario Regional UASD provincia Santiago Rodriguez por RD$50.2 millones</a:t>
          </a:r>
        </a:p>
        <a:p>
          <a:pPr marL="800100" lvl="1" indent="-342900" algn="just">
            <a:lnSpc>
              <a:spcPct val="115000"/>
            </a:lnSpc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de Planteles Educativos en la provincia San Cristóbal (fase 3) por RD$ 25.2 millones</a:t>
          </a:r>
        </a:p>
        <a:p>
          <a:pPr marL="800100" lvl="1" indent="-342900" algn="just">
            <a:lnSpc>
              <a:spcPct val="115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s-DO" sz="11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Construcción de Planteles Educativos en la provincia Puerto Plata (fase 3) por RD$22.6 millones</a:t>
          </a:r>
        </a:p>
        <a:p>
          <a:endParaRPr lang="es-DO" sz="1100"/>
        </a:p>
      </xdr:txBody>
    </xdr:sp>
    <xdr:clientData/>
  </xdr:twoCellAnchor>
  <xdr:twoCellAnchor>
    <xdr:from>
      <xdr:col>2</xdr:col>
      <xdr:colOff>493395</xdr:colOff>
      <xdr:row>34</xdr:row>
      <xdr:rowOff>125731</xdr:rowOff>
    </xdr:from>
    <xdr:to>
      <xdr:col>4</xdr:col>
      <xdr:colOff>397114</xdr:colOff>
      <xdr:row>42</xdr:row>
      <xdr:rowOff>65507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27707F9F-014B-4405-90DB-E51A8F19B19C}"/>
            </a:ext>
          </a:extLst>
        </xdr:cNvPr>
        <xdr:cNvSpPr/>
      </xdr:nvSpPr>
      <xdr:spPr>
        <a:xfrm>
          <a:off x="2017395" y="5076826"/>
          <a:ext cx="1431529" cy="1467586"/>
        </a:xfrm>
        <a:prstGeom prst="ellipse">
          <a:avLst/>
        </a:prstGeom>
        <a:blipFill rotWithShape="0">
          <a:blip xmlns:r="http://schemas.openxmlformats.org/officeDocument/2006/relationships" r:embed="rId6"/>
          <a:srcRect/>
          <a:stretch>
            <a:fillRect l="-8000" r="-8000"/>
          </a:stretch>
        </a:blipFill>
      </xdr:spPr>
      <xdr:style>
        <a:lnRef idx="2">
          <a:schemeClr val="accen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lt1"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 editAs="oneCell">
    <xdr:from>
      <xdr:col>2</xdr:col>
      <xdr:colOff>232019</xdr:colOff>
      <xdr:row>0</xdr:row>
      <xdr:rowOff>0</xdr:rowOff>
    </xdr:from>
    <xdr:to>
      <xdr:col>5</xdr:col>
      <xdr:colOff>639580</xdr:colOff>
      <xdr:row>6</xdr:row>
      <xdr:rowOff>83130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C037F904-2278-4E50-965B-64869FC8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0" y="0"/>
          <a:ext cx="2678907" cy="1389765"/>
        </a:xfrm>
        <a:prstGeom prst="rect">
          <a:avLst/>
        </a:prstGeom>
      </xdr:spPr>
    </xdr:pic>
    <xdr:clientData/>
  </xdr:twoCellAnchor>
  <xdr:oneCellAnchor>
    <xdr:from>
      <xdr:col>17</xdr:col>
      <xdr:colOff>219807</xdr:colOff>
      <xdr:row>0</xdr:row>
      <xdr:rowOff>183173</xdr:rowOff>
    </xdr:from>
    <xdr:ext cx="2264732" cy="1170849"/>
    <xdr:pic>
      <xdr:nvPicPr>
        <xdr:cNvPr id="8" name="Imagen 7">
          <a:extLst>
            <a:ext uri="{FF2B5EF4-FFF2-40B4-BE49-F238E27FC236}">
              <a16:creationId xmlns:a16="http://schemas.microsoft.com/office/drawing/2014/main" id="{37C668FF-CE99-43A5-A4E1-AEDF962E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0769" y="183173"/>
          <a:ext cx="2264732" cy="1170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248662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5AB70-4DB0-4ED7-B493-998EB03E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249939</xdr:colOff>
      <xdr:row>1</xdr:row>
      <xdr:rowOff>233590</xdr:rowOff>
    </xdr:from>
    <xdr:to>
      <xdr:col>1</xdr:col>
      <xdr:colOff>2535012</xdr:colOff>
      <xdr:row>6</xdr:row>
      <xdr:rowOff>23132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7D9663-6408-4C1A-B93B-5387EDC19DEC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464" y="500290"/>
          <a:ext cx="2285073" cy="112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312965</xdr:colOff>
      <xdr:row>1</xdr:row>
      <xdr:rowOff>190499</xdr:rowOff>
    </xdr:from>
    <xdr:to>
      <xdr:col>9</xdr:col>
      <xdr:colOff>1386207</xdr:colOff>
      <xdr:row>6</xdr:row>
      <xdr:rowOff>16872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2F87CC-00B2-4164-B131-081CF792E774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0465" y="457199"/>
          <a:ext cx="2454367" cy="115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99217</xdr:rowOff>
    </xdr:from>
    <xdr:to>
      <xdr:col>9</xdr:col>
      <xdr:colOff>10585</xdr:colOff>
      <xdr:row>40</xdr:row>
      <xdr:rowOff>63499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F9584DC-4E96-4631-934D-DF29B924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8</xdr:col>
      <xdr:colOff>445139</xdr:colOff>
      <xdr:row>1</xdr:row>
      <xdr:rowOff>31750</xdr:rowOff>
    </xdr:from>
    <xdr:to>
      <xdr:col>11</xdr:col>
      <xdr:colOff>168594</xdr:colOff>
      <xdr:row>6</xdr:row>
      <xdr:rowOff>134178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D922C-D79D-4F37-B5BF-560B0809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550846</xdr:colOff>
      <xdr:row>6</xdr:row>
      <xdr:rowOff>136462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C7DF21-9682-4599-B46E-5B6B283A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0846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687917</xdr:colOff>
      <xdr:row>0</xdr:row>
      <xdr:rowOff>42335</xdr:rowOff>
    </xdr:from>
    <xdr:to>
      <xdr:col>2</xdr:col>
      <xdr:colOff>1260741</xdr:colOff>
      <xdr:row>5</xdr:row>
      <xdr:rowOff>177627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8B1B2339-B6D6-45D9-9F85-30A564DDF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563608</xdr:colOff>
      <xdr:row>8</xdr:row>
      <xdr:rowOff>182259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733DCA-12D9-4604-B94E-6EC8D029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14"/>
          <a:ext cx="554083" cy="22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973666</xdr:colOff>
      <xdr:row>1</xdr:row>
      <xdr:rowOff>4234</xdr:rowOff>
    </xdr:from>
    <xdr:to>
      <xdr:col>4</xdr:col>
      <xdr:colOff>32909</xdr:colOff>
      <xdr:row>3</xdr:row>
      <xdr:rowOff>154517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1119B3-02A1-4EF3-851B-4C5CF09192A1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166" y="268817"/>
          <a:ext cx="184266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691726</xdr:colOff>
      <xdr:row>0</xdr:row>
      <xdr:rowOff>21166</xdr:rowOff>
    </xdr:from>
    <xdr:to>
      <xdr:col>1</xdr:col>
      <xdr:colOff>1526911</xdr:colOff>
      <xdr:row>3</xdr:row>
      <xdr:rowOff>190499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CE7B490-C122-47BD-9287-F54C7F5D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26" y="21166"/>
          <a:ext cx="1628935" cy="9630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260092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B6451D-D34F-437C-835E-1B6CDD06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14"/>
          <a:ext cx="421821" cy="155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164465</xdr:colOff>
      <xdr:row>1</xdr:row>
      <xdr:rowOff>51707</xdr:rowOff>
    </xdr:from>
    <xdr:to>
      <xdr:col>8</xdr:col>
      <xdr:colOff>143348</xdr:colOff>
      <xdr:row>6</xdr:row>
      <xdr:rowOff>61595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D4B398-D38D-431B-9732-548ECFB1DE08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2465" y="321582"/>
          <a:ext cx="2852258" cy="1359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558388</xdr:colOff>
      <xdr:row>0</xdr:row>
      <xdr:rowOff>0</xdr:rowOff>
    </xdr:from>
    <xdr:to>
      <xdr:col>1</xdr:col>
      <xdr:colOff>3086100</xdr:colOff>
      <xdr:row>5</xdr:row>
      <xdr:rowOff>160655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7246512-13A7-4EDF-9F98-53986724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138" y="0"/>
          <a:ext cx="2527712" cy="15100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1454586</xdr:colOff>
      <xdr:row>1</xdr:row>
      <xdr:rowOff>15305</xdr:rowOff>
    </xdr:from>
    <xdr:to>
      <xdr:col>5</xdr:col>
      <xdr:colOff>496332</xdr:colOff>
      <xdr:row>5</xdr:row>
      <xdr:rowOff>72931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4CC85-B995-4A90-A914-3B8E95B9B05B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86" y="205805"/>
          <a:ext cx="1546821" cy="81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20004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122D36-5E52-47FC-8539-6FFE243C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72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1</xdr:rowOff>
    </xdr:from>
    <xdr:to>
      <xdr:col>2</xdr:col>
      <xdr:colOff>1754982</xdr:colOff>
      <xdr:row>6</xdr:row>
      <xdr:rowOff>47254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1AA61C-44C0-4AFA-9474-B72DAD07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90501"/>
          <a:ext cx="1945482" cy="10092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753812</xdr:colOff>
      <xdr:row>0</xdr:row>
      <xdr:rowOff>31432</xdr:rowOff>
    </xdr:from>
    <xdr:to>
      <xdr:col>7</xdr:col>
      <xdr:colOff>431352</xdr:colOff>
      <xdr:row>4</xdr:row>
      <xdr:rowOff>70008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9DC656-797C-4C20-A661-D11CE9D2CB1C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8812" y="31432"/>
          <a:ext cx="1487290" cy="80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552450</xdr:colOff>
      <xdr:row>5</xdr:row>
      <xdr:rowOff>56674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D61F1A-0B61-4BCC-98AE-2C86F9D2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42925" cy="100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44970</xdr:colOff>
      <xdr:row>0</xdr:row>
      <xdr:rowOff>28576</xdr:rowOff>
    </xdr:from>
    <xdr:to>
      <xdr:col>2</xdr:col>
      <xdr:colOff>2193131</xdr:colOff>
      <xdr:row>5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513EB3-9D8E-41F3-BE30-9B1765989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95" y="28576"/>
          <a:ext cx="2148161" cy="11144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848727</xdr:colOff>
      <xdr:row>2</xdr:row>
      <xdr:rowOff>104546</xdr:rowOff>
    </xdr:from>
    <xdr:to>
      <xdr:col>6</xdr:col>
      <xdr:colOff>150830</xdr:colOff>
      <xdr:row>7</xdr:row>
      <xdr:rowOff>39837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BE4262-FB0F-44F0-8F57-AF22A183D68B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2002" y="485546"/>
          <a:ext cx="1626203" cy="90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609710</xdr:colOff>
      <xdr:row>6</xdr:row>
      <xdr:rowOff>153968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C4A57B-90A2-4984-B9DE-FC228535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710" cy="130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504265</xdr:colOff>
      <xdr:row>0</xdr:row>
      <xdr:rowOff>0</xdr:rowOff>
    </xdr:from>
    <xdr:to>
      <xdr:col>2</xdr:col>
      <xdr:colOff>2421172</xdr:colOff>
      <xdr:row>7</xdr:row>
      <xdr:rowOff>33853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21A267-18F1-491A-BFA6-78F33C97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265" y="0"/>
          <a:ext cx="2678907" cy="138976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634471</xdr:colOff>
      <xdr:row>1</xdr:row>
      <xdr:rowOff>126846</xdr:rowOff>
    </xdr:from>
    <xdr:to>
      <xdr:col>6</xdr:col>
      <xdr:colOff>1168644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695495-B98C-4876-BF36-0AC9E2133904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6321" y="317346"/>
          <a:ext cx="1934348" cy="104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24765</xdr:rowOff>
    </xdr:from>
    <xdr:to>
      <xdr:col>0</xdr:col>
      <xdr:colOff>514350</xdr:colOff>
      <xdr:row>6</xdr:row>
      <xdr:rowOff>49530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4BF7E0-699C-464F-986D-65707EBF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"/>
          <a:ext cx="514350" cy="117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0</xdr:row>
      <xdr:rowOff>142875</xdr:rowOff>
    </xdr:from>
    <xdr:to>
      <xdr:col>2</xdr:col>
      <xdr:colOff>2514600</xdr:colOff>
      <xdr:row>7</xdr:row>
      <xdr:rowOff>20730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2C61E-407E-4356-BE65-4B47B247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42875"/>
          <a:ext cx="2371725" cy="1230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55D6EF71-4F49-4122-B9D4-12B10489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827516</xdr:colOff>
      <xdr:row>1</xdr:row>
      <xdr:rowOff>111124</xdr:rowOff>
    </xdr:from>
    <xdr:ext cx="2664984" cy="1131801"/>
    <xdr:pic>
      <xdr:nvPicPr>
        <xdr:cNvPr id="3" name="Imagen 3">
          <a:extLst>
            <a:ext uri="{FF2B5EF4-FFF2-40B4-BE49-F238E27FC236}">
              <a16:creationId xmlns:a16="http://schemas.microsoft.com/office/drawing/2014/main" id="{F027816F-897E-4395-AF22-E2B877AC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3641" y="285749"/>
          <a:ext cx="2664984" cy="1131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869315</xdr:colOff>
      <xdr:row>0</xdr:row>
      <xdr:rowOff>0</xdr:rowOff>
    </xdr:from>
    <xdr:to>
      <xdr:col>1</xdr:col>
      <xdr:colOff>3377565</xdr:colOff>
      <xdr:row>6</xdr:row>
      <xdr:rowOff>143954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5623BBC-89E4-40BC-92BE-07CA00402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315" y="0"/>
          <a:ext cx="2508250" cy="1477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589283</xdr:colOff>
      <xdr:row>2</xdr:row>
      <xdr:rowOff>26670</xdr:rowOff>
    </xdr:from>
    <xdr:to>
      <xdr:col>11</xdr:col>
      <xdr:colOff>1508761</xdr:colOff>
      <xdr:row>6</xdr:row>
      <xdr:rowOff>64769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EAD0A2-1DE5-488C-B1C7-9D9D8626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3133" y="409575"/>
          <a:ext cx="1506218" cy="796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217170</xdr:colOff>
      <xdr:row>8</xdr:row>
      <xdr:rowOff>40005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3563C0-EA84-4029-9BF1-BE42EFCF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" cy="156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133351</xdr:colOff>
      <xdr:row>12</xdr:row>
      <xdr:rowOff>38101</xdr:rowOff>
    </xdr:from>
    <xdr:to>
      <xdr:col>3</xdr:col>
      <xdr:colOff>1091565</xdr:colOff>
      <xdr:row>17</xdr:row>
      <xdr:rowOff>26447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17998E-C560-4034-8E23-5B185A5F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6021" y="2324101"/>
          <a:ext cx="950594" cy="938941"/>
        </a:xfrm>
        <a:prstGeom prst="rect">
          <a:avLst/>
        </a:prstGeom>
      </xdr:spPr>
    </xdr:pic>
    <xdr:clientData/>
  </xdr:twoCellAnchor>
  <xdr:twoCellAnchor editAs="oneCell">
    <xdr:from>
      <xdr:col>5</xdr:col>
      <xdr:colOff>29888</xdr:colOff>
      <xdr:row>12</xdr:row>
      <xdr:rowOff>0</xdr:rowOff>
    </xdr:from>
    <xdr:to>
      <xdr:col>6</xdr:col>
      <xdr:colOff>1855</xdr:colOff>
      <xdr:row>17</xdr:row>
      <xdr:rowOff>62865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65D61B-34FF-4F2A-AF53-B9CD7548D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3233" y="2286000"/>
          <a:ext cx="1082582" cy="1011555"/>
        </a:xfrm>
        <a:prstGeom prst="rect">
          <a:avLst/>
        </a:prstGeom>
      </xdr:spPr>
    </xdr:pic>
    <xdr:clientData/>
  </xdr:twoCellAnchor>
  <xdr:twoCellAnchor editAs="oneCell">
    <xdr:from>
      <xdr:col>9</xdr:col>
      <xdr:colOff>1542</xdr:colOff>
      <xdr:row>12</xdr:row>
      <xdr:rowOff>142876</xdr:rowOff>
    </xdr:from>
    <xdr:to>
      <xdr:col>9</xdr:col>
      <xdr:colOff>1284179</xdr:colOff>
      <xdr:row>17</xdr:row>
      <xdr:rowOff>102871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E904E8-B522-43C8-A32A-844CE2C24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66222" y="2430781"/>
          <a:ext cx="1278827" cy="906780"/>
        </a:xfrm>
        <a:prstGeom prst="rect">
          <a:avLst/>
        </a:prstGeom>
      </xdr:spPr>
    </xdr:pic>
    <xdr:clientData/>
  </xdr:twoCellAnchor>
  <xdr:twoCellAnchor editAs="oneCell">
    <xdr:from>
      <xdr:col>6</xdr:col>
      <xdr:colOff>324023</xdr:colOff>
      <xdr:row>12</xdr:row>
      <xdr:rowOff>47626</xdr:rowOff>
    </xdr:from>
    <xdr:to>
      <xdr:col>7</xdr:col>
      <xdr:colOff>937432</xdr:colOff>
      <xdr:row>17</xdr:row>
      <xdr:rowOff>100965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845565-2C9A-4D84-A9BC-353D9458A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1793" y="2331721"/>
          <a:ext cx="1017269" cy="1003934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10</xdr:row>
      <xdr:rowOff>161925</xdr:rowOff>
    </xdr:from>
    <xdr:to>
      <xdr:col>4</xdr:col>
      <xdr:colOff>123825</xdr:colOff>
      <xdr:row>20</xdr:row>
      <xdr:rowOff>104775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58AE418-525B-4124-98BE-6355F0363DD8}"/>
            </a:ext>
          </a:extLst>
        </xdr:cNvPr>
        <xdr:cNvCxnSpPr/>
      </xdr:nvCxnSpPr>
      <xdr:spPr>
        <a:xfrm>
          <a:off x="3634740" y="2065020"/>
          <a:ext cx="0" cy="2819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11</xdr:row>
      <xdr:rowOff>9525</xdr:rowOff>
    </xdr:from>
    <xdr:to>
      <xdr:col>6</xdr:col>
      <xdr:colOff>209550</xdr:colOff>
      <xdr:row>20</xdr:row>
      <xdr:rowOff>114300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C61D9E7-25D6-4F01-8F14-E26ABA2540A1}"/>
            </a:ext>
          </a:extLst>
        </xdr:cNvPr>
        <xdr:cNvCxnSpPr/>
      </xdr:nvCxnSpPr>
      <xdr:spPr>
        <a:xfrm>
          <a:off x="5212080" y="2103120"/>
          <a:ext cx="15240" cy="27889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11</xdr:row>
      <xdr:rowOff>66675</xdr:rowOff>
    </xdr:from>
    <xdr:to>
      <xdr:col>8</xdr:col>
      <xdr:colOff>114300</xdr:colOff>
      <xdr:row>20</xdr:row>
      <xdr:rowOff>152400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D8A1B88-163D-4CF6-90C7-744D128B5A9D}"/>
            </a:ext>
          </a:extLst>
        </xdr:cNvPr>
        <xdr:cNvCxnSpPr/>
      </xdr:nvCxnSpPr>
      <xdr:spPr>
        <a:xfrm>
          <a:off x="6781800" y="2164080"/>
          <a:ext cx="7620" cy="276606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11</xdr:row>
      <xdr:rowOff>28575</xdr:rowOff>
    </xdr:from>
    <xdr:to>
      <xdr:col>10</xdr:col>
      <xdr:colOff>76200</xdr:colOff>
      <xdr:row>20</xdr:row>
      <xdr:rowOff>161925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DE50D77E-11DD-476E-A46F-1187DF1A1749}"/>
            </a:ext>
          </a:extLst>
        </xdr:cNvPr>
        <xdr:cNvCxnSpPr/>
      </xdr:nvCxnSpPr>
      <xdr:spPr>
        <a:xfrm flipH="1">
          <a:off x="8481060" y="2125980"/>
          <a:ext cx="7620" cy="281178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291466</xdr:colOff>
      <xdr:row>11</xdr:row>
      <xdr:rowOff>158116</xdr:rowOff>
    </xdr:from>
    <xdr:to>
      <xdr:col>11</xdr:col>
      <xdr:colOff>1394460</xdr:colOff>
      <xdr:row>17</xdr:row>
      <xdr:rowOff>121920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3357697-4A6A-4957-948A-008522444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7771" y="2251711"/>
          <a:ext cx="1097279" cy="1110614"/>
        </a:xfrm>
        <a:prstGeom prst="rect">
          <a:avLst/>
        </a:prstGeom>
      </xdr:spPr>
    </xdr:pic>
    <xdr:clientData/>
  </xdr:twoCellAnchor>
  <xdr:twoCellAnchor editAs="oneCell">
    <xdr:from>
      <xdr:col>1</xdr:col>
      <xdr:colOff>136843</xdr:colOff>
      <xdr:row>2</xdr:row>
      <xdr:rowOff>17781</xdr:rowOff>
    </xdr:from>
    <xdr:to>
      <xdr:col>3</xdr:col>
      <xdr:colOff>23813</xdr:colOff>
      <xdr:row>6</xdr:row>
      <xdr:rowOff>165226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29A0A648-914C-481B-BD51-7A5EBB66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3" y="382906"/>
          <a:ext cx="1474470" cy="877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48261</xdr:colOff>
      <xdr:row>0</xdr:row>
      <xdr:rowOff>29845</xdr:rowOff>
    </xdr:from>
    <xdr:ext cx="620395" cy="1418590"/>
    <xdr:pic>
      <xdr:nvPicPr>
        <xdr:cNvPr id="2" name="Imagen 1">
          <a:extLst>
            <a:ext uri="{FF2B5EF4-FFF2-40B4-BE49-F238E27FC236}">
              <a16:creationId xmlns:a16="http://schemas.microsoft.com/office/drawing/2014/main" id="{6BD94434-A910-461C-8237-C56F3DFD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6" y="31750"/>
          <a:ext cx="620395" cy="141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492126</xdr:colOff>
      <xdr:row>2</xdr:row>
      <xdr:rowOff>19684</xdr:rowOff>
    </xdr:from>
    <xdr:ext cx="2378982" cy="1128124"/>
    <xdr:pic>
      <xdr:nvPicPr>
        <xdr:cNvPr id="3" name="Imagen 2">
          <a:extLst>
            <a:ext uri="{FF2B5EF4-FFF2-40B4-BE49-F238E27FC236}">
              <a16:creationId xmlns:a16="http://schemas.microsoft.com/office/drawing/2014/main" id="{CFFE2A5B-A7F5-4F47-8686-4C01CD1D5FE1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5046" y="389254"/>
          <a:ext cx="2378982" cy="112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758188</xdr:colOff>
      <xdr:row>0</xdr:row>
      <xdr:rowOff>160972</xdr:rowOff>
    </xdr:from>
    <xdr:to>
      <xdr:col>1</xdr:col>
      <xdr:colOff>2817896</xdr:colOff>
      <xdr:row>5</xdr:row>
      <xdr:rowOff>87152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AD8A1F-C132-4854-A1E6-05E68C41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001" y="160972"/>
          <a:ext cx="2059708" cy="1212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0999" cy="843914"/>
    <xdr:pic>
      <xdr:nvPicPr>
        <xdr:cNvPr id="2" name="Imagen 1">
          <a:extLst>
            <a:ext uri="{FF2B5EF4-FFF2-40B4-BE49-F238E27FC236}">
              <a16:creationId xmlns:a16="http://schemas.microsoft.com/office/drawing/2014/main" id="{5BF990B9-D99D-47DB-8735-D47FC95C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7165"/>
          <a:ext cx="1650999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8640"/>
    <xdr:pic>
      <xdr:nvPicPr>
        <xdr:cNvPr id="4" name="Imagen 3">
          <a:extLst>
            <a:ext uri="{FF2B5EF4-FFF2-40B4-BE49-F238E27FC236}">
              <a16:creationId xmlns:a16="http://schemas.microsoft.com/office/drawing/2014/main" id="{205B1B1B-F296-4335-9711-9AB4D00E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533400</xdr:colOff>
      <xdr:row>10</xdr:row>
      <xdr:rowOff>4761</xdr:rowOff>
    </xdr:from>
    <xdr:to>
      <xdr:col>13</xdr:col>
      <xdr:colOff>236220</xdr:colOff>
      <xdr:row>30</xdr:row>
      <xdr:rowOff>7620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8714EB4D-40DB-4445-A308-8511C6A896E3}"/>
            </a:ext>
          </a:extLst>
        </xdr:cNvPr>
        <xdr:cNvGrpSpPr/>
      </xdr:nvGrpSpPr>
      <xdr:grpSpPr>
        <a:xfrm>
          <a:off x="533400" y="1881186"/>
          <a:ext cx="9608820" cy="3812859"/>
          <a:chOff x="118109" y="1827846"/>
          <a:chExt cx="9631681" cy="358997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D014BCE-DA61-1160-4049-F5E3B62DBA82}"/>
              </a:ext>
            </a:extLst>
          </xdr:cNvPr>
          <xdr:cNvGraphicFramePr/>
        </xdr:nvGraphicFramePr>
        <xdr:xfrm>
          <a:off x="118109" y="1827846"/>
          <a:ext cx="9631681" cy="358997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E745781-9D19-1835-F98D-22B9A7799F89}"/>
              </a:ext>
            </a:extLst>
          </xdr:cNvPr>
          <xdr:cNvSpPr txBox="1"/>
        </xdr:nvSpPr>
        <xdr:spPr>
          <a:xfrm>
            <a:off x="333862" y="4579053"/>
            <a:ext cx="143860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RD$6,545.7 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74FB34A-9809-29A6-0C1C-430EEA4137A7}"/>
              </a:ext>
            </a:extLst>
          </xdr:cNvPr>
          <xdr:cNvSpPr txBox="1"/>
        </xdr:nvSpPr>
        <xdr:spPr>
          <a:xfrm>
            <a:off x="2303485" y="4582863"/>
            <a:ext cx="133738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RD$3,679.7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CBF3C22-A814-94A4-2C47-06E31D583E90}"/>
              </a:ext>
            </a:extLst>
          </xdr:cNvPr>
          <xdr:cNvSpPr txBox="1"/>
        </xdr:nvSpPr>
        <xdr:spPr>
          <a:xfrm>
            <a:off x="4189552" y="4585634"/>
            <a:ext cx="1332784" cy="724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RD$3,058.6 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B7671ED3-C268-0363-644E-0574CB1EFC83}"/>
              </a:ext>
            </a:extLst>
          </xdr:cNvPr>
          <xdr:cNvSpPr txBox="1"/>
        </xdr:nvSpPr>
        <xdr:spPr>
          <a:xfrm>
            <a:off x="6228605" y="4582863"/>
            <a:ext cx="131833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RD$2,561.7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5206B49B-3D64-FBE4-8C54-9A82C949D820}"/>
              </a:ext>
            </a:extLst>
          </xdr:cNvPr>
          <xdr:cNvSpPr txBox="1"/>
        </xdr:nvSpPr>
        <xdr:spPr>
          <a:xfrm>
            <a:off x="8137645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RD$2,554.7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750570</xdr:colOff>
      <xdr:row>1</xdr:row>
      <xdr:rowOff>15240</xdr:rowOff>
    </xdr:from>
    <xdr:to>
      <xdr:col>2</xdr:col>
      <xdr:colOff>704856</xdr:colOff>
      <xdr:row>6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8EFA0440-172B-4489-9297-8D448535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" y="196215"/>
          <a:ext cx="1516386" cy="899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442808</xdr:colOff>
      <xdr:row>2</xdr:row>
      <xdr:rowOff>84878</xdr:rowOff>
    </xdr:from>
    <xdr:ext cx="1654809" cy="844549"/>
    <xdr:pic>
      <xdr:nvPicPr>
        <xdr:cNvPr id="2" name="Imagen 1">
          <a:extLst>
            <a:ext uri="{FF2B5EF4-FFF2-40B4-BE49-F238E27FC236}">
              <a16:creationId xmlns:a16="http://schemas.microsoft.com/office/drawing/2014/main" id="{6D8958E7-778B-4165-9EFD-05076E21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475" y="444711"/>
          <a:ext cx="1654809" cy="844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5465"/>
    <xdr:pic>
      <xdr:nvPicPr>
        <xdr:cNvPr id="4" name="Imagen 3">
          <a:extLst>
            <a:ext uri="{FF2B5EF4-FFF2-40B4-BE49-F238E27FC236}">
              <a16:creationId xmlns:a16="http://schemas.microsoft.com/office/drawing/2014/main" id="{90B2F17F-6E94-4342-A9B5-E3ABE318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478154</xdr:colOff>
      <xdr:row>9</xdr:row>
      <xdr:rowOff>158591</xdr:rowOff>
    </xdr:from>
    <xdr:to>
      <xdr:col>12</xdr:col>
      <xdr:colOff>668655</xdr:colOff>
      <xdr:row>29</xdr:row>
      <xdr:rowOff>172880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F94052EC-C2DE-465B-A976-85D63F42A412}"/>
            </a:ext>
          </a:extLst>
        </xdr:cNvPr>
        <xdr:cNvGrpSpPr/>
      </xdr:nvGrpSpPr>
      <xdr:grpSpPr>
        <a:xfrm>
          <a:off x="478154" y="1844516"/>
          <a:ext cx="9334501" cy="3824289"/>
          <a:chOff x="358140" y="2063115"/>
          <a:chExt cx="9639301" cy="358616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94F6913C-2BAB-C2BB-AEA9-B25B4F823FE5}"/>
              </a:ext>
            </a:extLst>
          </xdr:cNvPr>
          <xdr:cNvGraphicFramePr/>
        </xdr:nvGraphicFramePr>
        <xdr:xfrm>
          <a:off x="358140" y="2063115"/>
          <a:ext cx="9639301" cy="358616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4229D21E-FB6E-79C3-0DB1-5067FBA1EF9C}"/>
              </a:ext>
            </a:extLst>
          </xdr:cNvPr>
          <xdr:cNvSpPr txBox="1"/>
        </xdr:nvSpPr>
        <xdr:spPr>
          <a:xfrm>
            <a:off x="672726" y="4774686"/>
            <a:ext cx="1333571" cy="74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RD$456.7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3D13342-632D-1030-0141-85E8136026EE}"/>
              </a:ext>
            </a:extLst>
          </xdr:cNvPr>
          <xdr:cNvSpPr txBox="1"/>
        </xdr:nvSpPr>
        <xdr:spPr>
          <a:xfrm>
            <a:off x="2535685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RD$333.1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6BA8392-FD30-0028-2E58-6E973BDEEA7D}"/>
              </a:ext>
            </a:extLst>
          </xdr:cNvPr>
          <xdr:cNvSpPr txBox="1"/>
        </xdr:nvSpPr>
        <xdr:spPr>
          <a:xfrm>
            <a:off x="4502269" y="4810902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C5293EAD-09F3-0475-5610-E9610FD61C15}"/>
              </a:ext>
            </a:extLst>
          </xdr:cNvPr>
          <xdr:cNvSpPr txBox="1"/>
        </xdr:nvSpPr>
        <xdr:spPr>
          <a:xfrm>
            <a:off x="643794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RD$125.0  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4EDFC518-B514-9CC5-EBCB-D2F7FD4DC786}"/>
              </a:ext>
            </a:extLst>
          </xdr:cNvPr>
          <xdr:cNvSpPr txBox="1"/>
        </xdr:nvSpPr>
        <xdr:spPr>
          <a:xfrm>
            <a:off x="836222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RD$88.6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691726</xdr:colOff>
      <xdr:row>1</xdr:row>
      <xdr:rowOff>68367</xdr:rowOff>
    </xdr:from>
    <xdr:to>
      <xdr:col>3</xdr:col>
      <xdr:colOff>105833</xdr:colOff>
      <xdr:row>7</xdr:row>
      <xdr:rowOff>39160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B718C97-34A9-46F7-9197-2650B1AE9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26" y="248284"/>
          <a:ext cx="1763607" cy="10502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298" cy="644151"/>
    <xdr:pic>
      <xdr:nvPicPr>
        <xdr:cNvPr id="2" name="Imagen 1">
          <a:extLst>
            <a:ext uri="{FF2B5EF4-FFF2-40B4-BE49-F238E27FC236}">
              <a16:creationId xmlns:a16="http://schemas.microsoft.com/office/drawing/2014/main" id="{D54FFF81-1EB6-408A-885B-434D7EA3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7298" cy="644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68102"/>
    <xdr:pic>
      <xdr:nvPicPr>
        <xdr:cNvPr id="3" name="Imagen 2">
          <a:extLst>
            <a:ext uri="{FF2B5EF4-FFF2-40B4-BE49-F238E27FC236}">
              <a16:creationId xmlns:a16="http://schemas.microsoft.com/office/drawing/2014/main" id="{2B6F512C-015C-4A8D-8A88-56DE4B2E9980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846" y="71708"/>
          <a:ext cx="1364504" cy="668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375284</xdr:colOff>
      <xdr:row>9</xdr:row>
      <xdr:rowOff>133350</xdr:rowOff>
    </xdr:from>
    <xdr:to>
      <xdr:col>9</xdr:col>
      <xdr:colOff>422821</xdr:colOff>
      <xdr:row>30</xdr:row>
      <xdr:rowOff>32385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31308662-EAC1-4CE2-B880-D96DE20C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89" y="1866900"/>
          <a:ext cx="6905537" cy="3893820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337184</xdr:colOff>
      <xdr:row>0</xdr:row>
      <xdr:rowOff>0</xdr:rowOff>
    </xdr:from>
    <xdr:to>
      <xdr:col>2</xdr:col>
      <xdr:colOff>102869</xdr:colOff>
      <xdr:row>4</xdr:row>
      <xdr:rowOff>63848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5A35669-0BCD-4FD8-9F4E-A016D98A0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89" y="0"/>
          <a:ext cx="1285875" cy="8220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244928</xdr:colOff>
      <xdr:row>1</xdr:row>
      <xdr:rowOff>134620</xdr:rowOff>
    </xdr:from>
    <xdr:ext cx="2264732" cy="1170849"/>
    <xdr:pic>
      <xdr:nvPicPr>
        <xdr:cNvPr id="2" name="Imagen 1">
          <a:extLst>
            <a:ext uri="{FF2B5EF4-FFF2-40B4-BE49-F238E27FC236}">
              <a16:creationId xmlns:a16="http://schemas.microsoft.com/office/drawing/2014/main" id="{09C946E3-4D37-466D-96AB-D85BB268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058" y="328930"/>
          <a:ext cx="2264732" cy="1170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38100</xdr:colOff>
      <xdr:row>0</xdr:row>
      <xdr:rowOff>19050</xdr:rowOff>
    </xdr:from>
    <xdr:ext cx="644525" cy="1809296"/>
    <xdr:pic>
      <xdr:nvPicPr>
        <xdr:cNvPr id="3" name="Imagen 2">
          <a:extLst>
            <a:ext uri="{FF2B5EF4-FFF2-40B4-BE49-F238E27FC236}">
              <a16:creationId xmlns:a16="http://schemas.microsoft.com/office/drawing/2014/main" id="{00612B0F-1A52-42A0-B7C6-ECF467B9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"/>
          <a:ext cx="644525" cy="180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291467</xdr:colOff>
      <xdr:row>1</xdr:row>
      <xdr:rowOff>83547</xdr:rowOff>
    </xdr:from>
    <xdr:to>
      <xdr:col>2</xdr:col>
      <xdr:colOff>3043644</xdr:colOff>
      <xdr:row>4</xdr:row>
      <xdr:rowOff>289560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8B84EEA-05E2-466D-B401-618806AA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372" y="272142"/>
          <a:ext cx="2746462" cy="13541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8</xdr:row>
      <xdr:rowOff>91197</xdr:rowOff>
    </xdr:from>
    <xdr:to>
      <xdr:col>19</xdr:col>
      <xdr:colOff>739707</xdr:colOff>
      <xdr:row>49</xdr:row>
      <xdr:rowOff>94903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783EB9D1-6E13-4EA0-9EE7-3E97D89B4A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3686" y="1624722"/>
              <a:ext cx="11230071" cy="7814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156565</xdr:colOff>
      <xdr:row>13</xdr:row>
      <xdr:rowOff>2074</xdr:rowOff>
    </xdr:from>
    <xdr:to>
      <xdr:col>8</xdr:col>
      <xdr:colOff>336215</xdr:colOff>
      <xdr:row>13</xdr:row>
      <xdr:rowOff>181267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A7A557D-DDE6-4D61-89EC-98D8A57FE54F}"/>
            </a:ext>
          </a:extLst>
        </xdr:cNvPr>
        <xdr:cNvSpPr txBox="1"/>
      </xdr:nvSpPr>
      <xdr:spPr>
        <a:xfrm>
          <a:off x="8181884" y="2515053"/>
          <a:ext cx="939624" cy="179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6</xdr:col>
      <xdr:colOff>685335</xdr:colOff>
      <xdr:row>16</xdr:row>
      <xdr:rowOff>176509</xdr:rowOff>
    </xdr:from>
    <xdr:to>
      <xdr:col>7</xdr:col>
      <xdr:colOff>640220</xdr:colOff>
      <xdr:row>18</xdr:row>
      <xdr:rowOff>11395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5398D84-62CC-4E2E-9432-7BB5A8DD4657}"/>
            </a:ext>
          </a:extLst>
        </xdr:cNvPr>
        <xdr:cNvSpPr txBox="1"/>
      </xdr:nvSpPr>
      <xdr:spPr>
        <a:xfrm>
          <a:off x="7950681" y="3267068"/>
          <a:ext cx="714858" cy="219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19</xdr:row>
      <xdr:rowOff>140444</xdr:rowOff>
    </xdr:from>
    <xdr:to>
      <xdr:col>10</xdr:col>
      <xdr:colOff>452631</xdr:colOff>
      <xdr:row>22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8BE761B-30A5-48B8-8064-4759B7FD1FDA}"/>
            </a:ext>
          </a:extLst>
        </xdr:cNvPr>
        <xdr:cNvSpPr txBox="1"/>
      </xdr:nvSpPr>
      <xdr:spPr>
        <a:xfrm>
          <a:off x="8101538" y="3007469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232.9</a:t>
          </a:r>
        </a:p>
      </xdr:txBody>
    </xdr:sp>
    <xdr:clientData/>
  </xdr:twoCellAnchor>
  <xdr:twoCellAnchor>
    <xdr:from>
      <xdr:col>7</xdr:col>
      <xdr:colOff>516736</xdr:colOff>
      <xdr:row>18</xdr:row>
      <xdr:rowOff>77530</xdr:rowOff>
    </xdr:from>
    <xdr:to>
      <xdr:col>8</xdr:col>
      <xdr:colOff>526914</xdr:colOff>
      <xdr:row>21</xdr:row>
      <xdr:rowOff>153339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8B5DE28-E4F1-4A36-98E4-C324E32AEEF2}"/>
            </a:ext>
          </a:extLst>
        </xdr:cNvPr>
        <xdr:cNvSpPr txBox="1"/>
      </xdr:nvSpPr>
      <xdr:spPr>
        <a:xfrm>
          <a:off x="8542055" y="3553142"/>
          <a:ext cx="770152" cy="65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50.2</a:t>
          </a:r>
        </a:p>
      </xdr:txBody>
    </xdr:sp>
    <xdr:clientData/>
  </xdr:twoCellAnchor>
  <xdr:twoCellAnchor>
    <xdr:from>
      <xdr:col>8</xdr:col>
      <xdr:colOff>726813</xdr:colOff>
      <xdr:row>14</xdr:row>
      <xdr:rowOff>165610</xdr:rowOff>
    </xdr:from>
    <xdr:to>
      <xdr:col>9</xdr:col>
      <xdr:colOff>651136</xdr:colOff>
      <xdr:row>16</xdr:row>
      <xdr:rowOff>36928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DC2C950-1CC5-4022-B9F9-AFD2921C3DD7}"/>
            </a:ext>
          </a:extLst>
        </xdr:cNvPr>
        <xdr:cNvSpPr txBox="1"/>
      </xdr:nvSpPr>
      <xdr:spPr>
        <a:xfrm>
          <a:off x="9512106" y="2871115"/>
          <a:ext cx="684296" cy="256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481707</xdr:colOff>
      <xdr:row>12</xdr:row>
      <xdr:rowOff>150575</xdr:rowOff>
    </xdr:from>
    <xdr:to>
      <xdr:col>10</xdr:col>
      <xdr:colOff>715618</xdr:colOff>
      <xdr:row>14</xdr:row>
      <xdr:rowOff>38512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587AAB1-7BF0-404D-B251-9C91CC96B9EC}"/>
            </a:ext>
          </a:extLst>
        </xdr:cNvPr>
        <xdr:cNvSpPr txBox="1"/>
      </xdr:nvSpPr>
      <xdr:spPr>
        <a:xfrm>
          <a:off x="10026973" y="2471027"/>
          <a:ext cx="993884" cy="27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25</xdr:row>
      <xdr:rowOff>130883</xdr:rowOff>
    </xdr:from>
    <xdr:to>
      <xdr:col>9</xdr:col>
      <xdr:colOff>412079</xdr:colOff>
      <xdr:row>27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25A9534-3D81-400E-99BB-20A122DF44E4}"/>
            </a:ext>
          </a:extLst>
        </xdr:cNvPr>
        <xdr:cNvSpPr txBox="1"/>
      </xdr:nvSpPr>
      <xdr:spPr>
        <a:xfrm>
          <a:off x="7108378" y="4140908"/>
          <a:ext cx="837976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667255</xdr:colOff>
      <xdr:row>23</xdr:row>
      <xdr:rowOff>91607</xdr:rowOff>
    </xdr:from>
    <xdr:to>
      <xdr:col>7</xdr:col>
      <xdr:colOff>721533</xdr:colOff>
      <xdr:row>24</xdr:row>
      <xdr:rowOff>168787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B801E6A-1EB6-4BCB-95D7-C0266D81D0B9}"/>
            </a:ext>
          </a:extLst>
        </xdr:cNvPr>
        <xdr:cNvSpPr txBox="1"/>
      </xdr:nvSpPr>
      <xdr:spPr>
        <a:xfrm>
          <a:off x="7932601" y="4529852"/>
          <a:ext cx="814251" cy="269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3DB97D4-D252-426C-B4CD-4735FBEDE461}"/>
            </a:ext>
          </a:extLst>
        </xdr:cNvPr>
        <xdr:cNvSpPr txBox="1"/>
      </xdr:nvSpPr>
      <xdr:spPr>
        <a:xfrm>
          <a:off x="8636361" y="3756603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207.8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E238643-56D9-4863-B0B9-7E2D8F531884}"/>
            </a:ext>
          </a:extLst>
        </xdr:cNvPr>
        <xdr:cNvSpPr txBox="1"/>
      </xdr:nvSpPr>
      <xdr:spPr>
        <a:xfrm>
          <a:off x="9473257" y="1983748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17</xdr:row>
      <xdr:rowOff>77145</xdr:rowOff>
    </xdr:from>
    <xdr:to>
      <xdr:col>12</xdr:col>
      <xdr:colOff>520354</xdr:colOff>
      <xdr:row>20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681B4B-37DD-47CE-ADBF-2619EC900B2E}"/>
            </a:ext>
          </a:extLst>
        </xdr:cNvPr>
        <xdr:cNvSpPr txBox="1"/>
      </xdr:nvSpPr>
      <xdr:spPr>
        <a:xfrm>
          <a:off x="9423662" y="2563170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27.8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303411</xdr:colOff>
      <xdr:row>32</xdr:row>
      <xdr:rowOff>118348</xdr:rowOff>
    </xdr:from>
    <xdr:to>
      <xdr:col>7</xdr:col>
      <xdr:colOff>567226</xdr:colOff>
      <xdr:row>33</xdr:row>
      <xdr:rowOff>155385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C97422E-F97D-47D4-BC92-9E7BEB22987B}"/>
            </a:ext>
          </a:extLst>
        </xdr:cNvPr>
        <xdr:cNvSpPr txBox="1"/>
      </xdr:nvSpPr>
      <xdr:spPr>
        <a:xfrm>
          <a:off x="7568757" y="6289332"/>
          <a:ext cx="1023788" cy="229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31</xdr:row>
      <xdr:rowOff>75194</xdr:rowOff>
    </xdr:from>
    <xdr:to>
      <xdr:col>9</xdr:col>
      <xdr:colOff>191769</xdr:colOff>
      <xdr:row>32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AC1E4F9-A482-43D3-803A-6B6E2F3D2B12}"/>
            </a:ext>
          </a:extLst>
        </xdr:cNvPr>
        <xdr:cNvSpPr txBox="1"/>
      </xdr:nvSpPr>
      <xdr:spPr>
        <a:xfrm>
          <a:off x="6837735" y="5228219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6</xdr:col>
      <xdr:colOff>676822</xdr:colOff>
      <xdr:row>39</xdr:row>
      <xdr:rowOff>9247</xdr:rowOff>
    </xdr:from>
    <xdr:to>
      <xdr:col>8</xdr:col>
      <xdr:colOff>49479</xdr:colOff>
      <xdr:row>40</xdr:row>
      <xdr:rowOff>99236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8824F42-E94A-44BA-A94D-0A08E5C20A66}"/>
            </a:ext>
          </a:extLst>
        </xdr:cNvPr>
        <xdr:cNvSpPr txBox="1"/>
      </xdr:nvSpPr>
      <xdr:spPr>
        <a:xfrm>
          <a:off x="7942168" y="7527917"/>
          <a:ext cx="892604" cy="282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174469</xdr:colOff>
      <xdr:row>36</xdr:row>
      <xdr:rowOff>135605</xdr:rowOff>
    </xdr:from>
    <xdr:to>
      <xdr:col>9</xdr:col>
      <xdr:colOff>305194</xdr:colOff>
      <xdr:row>38</xdr:row>
      <xdr:rowOff>37473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838AE0E-B35F-4618-996E-6418BE553ABB}"/>
            </a:ext>
          </a:extLst>
        </xdr:cNvPr>
        <xdr:cNvSpPr txBox="1"/>
      </xdr:nvSpPr>
      <xdr:spPr>
        <a:xfrm>
          <a:off x="8959762" y="7076695"/>
          <a:ext cx="890698" cy="2869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9</xdr:col>
      <xdr:colOff>462033</xdr:colOff>
      <xdr:row>29</xdr:row>
      <xdr:rowOff>177936</xdr:rowOff>
    </xdr:from>
    <xdr:to>
      <xdr:col>10</xdr:col>
      <xdr:colOff>225352</xdr:colOff>
      <xdr:row>31</xdr:row>
      <xdr:rowOff>63184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17F596A5-2233-4B77-AE54-5E7EA1F433F0}"/>
            </a:ext>
          </a:extLst>
        </xdr:cNvPr>
        <xdr:cNvSpPr txBox="1"/>
      </xdr:nvSpPr>
      <xdr:spPr>
        <a:xfrm>
          <a:off x="10007299" y="5771340"/>
          <a:ext cx="523292" cy="270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10</xdr:col>
      <xdr:colOff>752081</xdr:colOff>
      <xdr:row>29</xdr:row>
      <xdr:rowOff>26278</xdr:rowOff>
    </xdr:from>
    <xdr:to>
      <xdr:col>11</xdr:col>
      <xdr:colOff>720795</xdr:colOff>
      <xdr:row>31</xdr:row>
      <xdr:rowOff>104020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CF83D57-2EE7-4EFA-BF78-217C5BE8D2E3}"/>
            </a:ext>
          </a:extLst>
        </xdr:cNvPr>
        <xdr:cNvSpPr txBox="1"/>
      </xdr:nvSpPr>
      <xdr:spPr>
        <a:xfrm>
          <a:off x="11057320" y="5619682"/>
          <a:ext cx="728688" cy="462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165881</xdr:colOff>
      <xdr:row>25</xdr:row>
      <xdr:rowOff>186284</xdr:rowOff>
    </xdr:from>
    <xdr:to>
      <xdr:col>12</xdr:col>
      <xdr:colOff>176281</xdr:colOff>
      <xdr:row>28</xdr:row>
      <xdr:rowOff>146086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73C66752-18CE-49F2-A430-A8210D0CB96A}"/>
            </a:ext>
          </a:extLst>
        </xdr:cNvPr>
        <xdr:cNvSpPr txBox="1"/>
      </xdr:nvSpPr>
      <xdr:spPr>
        <a:xfrm>
          <a:off x="11231094" y="5009582"/>
          <a:ext cx="770373" cy="53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7.8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448988</xdr:colOff>
      <xdr:row>26</xdr:row>
      <xdr:rowOff>74077</xdr:rowOff>
    </xdr:from>
    <xdr:to>
      <xdr:col>14</xdr:col>
      <xdr:colOff>523640</xdr:colOff>
      <xdr:row>27</xdr:row>
      <xdr:rowOff>137853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7BFB69C1-E1C3-4ED3-9358-23268DEBE7D5}"/>
            </a:ext>
          </a:extLst>
        </xdr:cNvPr>
        <xdr:cNvSpPr txBox="1"/>
      </xdr:nvSpPr>
      <xdr:spPr>
        <a:xfrm>
          <a:off x="11031263" y="4274602"/>
          <a:ext cx="836652" cy="254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620445</xdr:colOff>
      <xdr:row>30</xdr:row>
      <xdr:rowOff>109174</xdr:rowOff>
    </xdr:from>
    <xdr:to>
      <xdr:col>12</xdr:col>
      <xdr:colOff>618552</xdr:colOff>
      <xdr:row>33</xdr:row>
      <xdr:rowOff>80515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BFDA07-9834-4C11-A5C1-1260AF6F188C}"/>
            </a:ext>
          </a:extLst>
        </xdr:cNvPr>
        <xdr:cNvSpPr txBox="1"/>
      </xdr:nvSpPr>
      <xdr:spPr>
        <a:xfrm>
          <a:off x="11685658" y="5895105"/>
          <a:ext cx="758080" cy="548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15888A53-9067-4D62-AD22-FF89CDD5B7A1}"/>
            </a:ext>
          </a:extLst>
        </xdr:cNvPr>
        <xdr:cNvSpPr txBox="1"/>
      </xdr:nvSpPr>
      <xdr:spPr>
        <a:xfrm>
          <a:off x="10261429" y="2937956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872E7D11-2A97-4D4D-B173-C830D5720A06}"/>
            </a:ext>
          </a:extLst>
        </xdr:cNvPr>
        <xdr:cNvSpPr txBox="1"/>
      </xdr:nvSpPr>
      <xdr:spPr>
        <a:xfrm>
          <a:off x="10565849" y="2150003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19</xdr:row>
      <xdr:rowOff>169349</xdr:rowOff>
    </xdr:from>
    <xdr:to>
      <xdr:col>15</xdr:col>
      <xdr:colOff>607766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3619B203-4999-4283-AC28-B4A4322138B5}"/>
            </a:ext>
          </a:extLst>
        </xdr:cNvPr>
        <xdr:cNvSpPr txBox="1"/>
      </xdr:nvSpPr>
      <xdr:spPr>
        <a:xfrm>
          <a:off x="11938331" y="3036374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2BF292D-4BFB-4985-B2EC-74346E0C0E5A}"/>
            </a:ext>
          </a:extLst>
        </xdr:cNvPr>
        <xdr:cNvSpPr txBox="1"/>
      </xdr:nvSpPr>
      <xdr:spPr>
        <a:xfrm>
          <a:off x="11959515" y="3858856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223.5</a:t>
          </a:r>
        </a:p>
      </xdr:txBody>
    </xdr:sp>
    <xdr:clientData/>
  </xdr:twoCellAnchor>
  <xdr:twoCellAnchor>
    <xdr:from>
      <xdr:col>16</xdr:col>
      <xdr:colOff>182287</xdr:colOff>
      <xdr:row>26</xdr:row>
      <xdr:rowOff>101937</xdr:rowOff>
    </xdr:from>
    <xdr:to>
      <xdr:col>17</xdr:col>
      <xdr:colOff>253129</xdr:colOff>
      <xdr:row>27</xdr:row>
      <xdr:rowOff>164403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5402F5E-80D6-4C41-BD81-2546A4202FDA}"/>
            </a:ext>
          </a:extLst>
        </xdr:cNvPr>
        <xdr:cNvSpPr txBox="1"/>
      </xdr:nvSpPr>
      <xdr:spPr>
        <a:xfrm>
          <a:off x="13050562" y="4302462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30</xdr:row>
      <xdr:rowOff>21317</xdr:rowOff>
    </xdr:from>
    <xdr:to>
      <xdr:col>18</xdr:col>
      <xdr:colOff>727854</xdr:colOff>
      <xdr:row>31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28F0745A-8F3A-4412-BA36-2AA1D19CD8BE}"/>
            </a:ext>
          </a:extLst>
        </xdr:cNvPr>
        <xdr:cNvSpPr txBox="1"/>
      </xdr:nvSpPr>
      <xdr:spPr>
        <a:xfrm>
          <a:off x="13919731" y="4983842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31</xdr:row>
      <xdr:rowOff>109067</xdr:rowOff>
    </xdr:from>
    <xdr:to>
      <xdr:col>17</xdr:col>
      <xdr:colOff>387670</xdr:colOff>
      <xdr:row>32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66D5275-E923-4BDF-9ED4-1EA0695517BC}"/>
            </a:ext>
          </a:extLst>
        </xdr:cNvPr>
        <xdr:cNvSpPr txBox="1"/>
      </xdr:nvSpPr>
      <xdr:spPr>
        <a:xfrm>
          <a:off x="13243661" y="5262092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31</xdr:row>
      <xdr:rowOff>93432</xdr:rowOff>
    </xdr:from>
    <xdr:to>
      <xdr:col>16</xdr:col>
      <xdr:colOff>358309</xdr:colOff>
      <xdr:row>32</xdr:row>
      <xdr:rowOff>69827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65333E37-F5FF-4788-8712-A2B20065ACE0}"/>
            </a:ext>
          </a:extLst>
        </xdr:cNvPr>
        <xdr:cNvSpPr txBox="1"/>
      </xdr:nvSpPr>
      <xdr:spPr>
        <a:xfrm>
          <a:off x="11952968" y="5246457"/>
          <a:ext cx="1273616" cy="166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119344</xdr:rowOff>
    </xdr:from>
    <xdr:to>
      <xdr:col>14</xdr:col>
      <xdr:colOff>155699</xdr:colOff>
      <xdr:row>31</xdr:row>
      <xdr:rowOff>177406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57AAC5B9-6846-483D-8076-77C191D9A910}"/>
            </a:ext>
          </a:extLst>
        </xdr:cNvPr>
        <xdr:cNvSpPr txBox="1"/>
      </xdr:nvSpPr>
      <xdr:spPr>
        <a:xfrm>
          <a:off x="10500212" y="5081869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34</xdr:row>
      <xdr:rowOff>38372</xdr:rowOff>
    </xdr:from>
    <xdr:to>
      <xdr:col>12</xdr:col>
      <xdr:colOff>450267</xdr:colOff>
      <xdr:row>35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388F08A7-EFD3-4D69-B8E0-B4AA04610AB7}"/>
            </a:ext>
          </a:extLst>
        </xdr:cNvPr>
        <xdr:cNvSpPr txBox="1"/>
      </xdr:nvSpPr>
      <xdr:spPr>
        <a:xfrm>
          <a:off x="9619892" y="5762897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D07E8440-E6C5-4585-81F4-62BA9B25AE2E}"/>
            </a:ext>
          </a:extLst>
        </xdr:cNvPr>
        <xdr:cNvSpPr txBox="1"/>
      </xdr:nvSpPr>
      <xdr:spPr>
        <a:xfrm>
          <a:off x="9952798" y="3701149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76AFF79-6D90-414B-B41C-8342D1E28707}"/>
            </a:ext>
          </a:extLst>
        </xdr:cNvPr>
        <xdr:cNvSpPr txBox="1"/>
      </xdr:nvSpPr>
      <xdr:spPr>
        <a:xfrm>
          <a:off x="10791457" y="5746941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1,061.9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17</xdr:col>
      <xdr:colOff>314233</xdr:colOff>
      <xdr:row>1</xdr:row>
      <xdr:rowOff>102424</xdr:rowOff>
    </xdr:from>
    <xdr:ext cx="1650999" cy="843914"/>
    <xdr:pic>
      <xdr:nvPicPr>
        <xdr:cNvPr id="35" name="Imagen 34">
          <a:extLst>
            <a:ext uri="{FF2B5EF4-FFF2-40B4-BE49-F238E27FC236}">
              <a16:creationId xmlns:a16="http://schemas.microsoft.com/office/drawing/2014/main" id="{8D0779FA-9D75-4464-B772-93054E06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9286" y="294951"/>
          <a:ext cx="1650999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457200" cy="1038640"/>
    <xdr:pic>
      <xdr:nvPicPr>
        <xdr:cNvPr id="36" name="Imagen 35">
          <a:extLst>
            <a:ext uri="{FF2B5EF4-FFF2-40B4-BE49-F238E27FC236}">
              <a16:creationId xmlns:a16="http://schemas.microsoft.com/office/drawing/2014/main" id="{8D4AF44D-5EB3-4877-A564-6583BCE5B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2311048</xdr:colOff>
      <xdr:row>2</xdr:row>
      <xdr:rowOff>136836</xdr:rowOff>
    </xdr:from>
    <xdr:to>
      <xdr:col>5</xdr:col>
      <xdr:colOff>420731</xdr:colOff>
      <xdr:row>7</xdr:row>
      <xdr:rowOff>100519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2FD5FD4F-818F-4692-9D33-694D717B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851" y="521889"/>
          <a:ext cx="1478286" cy="926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DF0544-7B13-44CE-B4E6-2C567A0B875B}" name="Tabla13" displayName="Tabla13" ref="A8:C41" totalsRowShown="0" headerRowDxfId="1">
  <autoFilter ref="A8:C41" xr:uid="{5C088452-E849-42E4-8DF2-B550D4DAC580}"/>
  <tableColumns count="3">
    <tableColumn id="1" xr3:uid="{0E0DC9C9-82E2-4BA4-AA60-C5F6FBCAB501}" name="País"/>
    <tableColumn id="2" xr3:uid="{217A1081-CCCF-4AB7-908E-ABB31AADE0E0}" name="Provincia "/>
    <tableColumn id="3" xr3:uid="{22A102EB-7F46-4C2B-B863-F3754AFEB7DD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B86-6D39-4208-9518-E16627486D04}">
  <dimension ref="A2:O312"/>
  <sheetViews>
    <sheetView showGridLines="0" tabSelected="1" zoomScale="70" zoomScaleNormal="70" workbookViewId="0">
      <selection activeCell="H26" sqref="H26"/>
    </sheetView>
  </sheetViews>
  <sheetFormatPr baseColWidth="10" defaultColWidth="9.140625" defaultRowHeight="15" x14ac:dyDescent="0.25"/>
  <cols>
    <col min="1" max="1" width="21.7109375" style="1" customWidth="1"/>
    <col min="2" max="2" width="61.140625" style="1" customWidth="1"/>
    <col min="3" max="3" width="31.42578125" style="1" bestFit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30" style="23" bestFit="1" customWidth="1"/>
    <col min="9" max="9" width="17.85546875" style="23" hidden="1" customWidth="1"/>
    <col min="10" max="10" width="28.5703125" style="1" hidden="1" customWidth="1"/>
    <col min="11" max="11" width="42.28515625" style="1" hidden="1" customWidth="1"/>
    <col min="12" max="12" width="17.140625" style="1" hidden="1" customWidth="1"/>
    <col min="13" max="13" width="32.42578125" style="1" customWidth="1"/>
    <col min="14" max="14" width="27.42578125" style="1" bestFit="1" customWidth="1"/>
    <col min="15" max="16384" width="9.140625" style="1"/>
  </cols>
  <sheetData>
    <row r="2" spans="2:15" ht="18.75" x14ac:dyDescent="0.25">
      <c r="B2" s="393" t="s">
        <v>1026</v>
      </c>
      <c r="C2" s="393"/>
      <c r="D2" s="393"/>
      <c r="E2" s="393"/>
      <c r="F2" s="393"/>
      <c r="G2" s="316"/>
      <c r="H2" s="316"/>
      <c r="I2" s="316"/>
    </row>
    <row r="3" spans="2:15" ht="18.75" x14ac:dyDescent="0.25">
      <c r="B3" s="393" t="s">
        <v>0</v>
      </c>
      <c r="C3" s="393"/>
      <c r="D3" s="393"/>
      <c r="E3" s="393"/>
      <c r="F3" s="393"/>
      <c r="G3" s="316"/>
      <c r="H3" s="316"/>
      <c r="I3" s="316"/>
    </row>
    <row r="4" spans="2:15" ht="18.75" customHeight="1" x14ac:dyDescent="0.25">
      <c r="B4" s="394" t="s">
        <v>1</v>
      </c>
      <c r="C4" s="394"/>
      <c r="D4" s="394"/>
      <c r="E4" s="394"/>
      <c r="F4" s="394"/>
      <c r="G4" s="317"/>
      <c r="H4" s="317"/>
      <c r="I4" s="317"/>
    </row>
    <row r="5" spans="2:15" ht="18.75" x14ac:dyDescent="0.3">
      <c r="B5" s="2"/>
      <c r="C5" s="2"/>
      <c r="D5" s="2"/>
      <c r="E5" s="2"/>
      <c r="F5" s="2"/>
      <c r="G5" s="2"/>
      <c r="H5" s="3"/>
      <c r="I5" s="3"/>
    </row>
    <row r="8" spans="2:15" ht="19.5" thickBot="1" x14ac:dyDescent="0.3">
      <c r="B8" s="401" t="s">
        <v>34</v>
      </c>
      <c r="C8" s="401"/>
      <c r="D8" s="401"/>
      <c r="E8" s="401"/>
      <c r="F8" s="401"/>
      <c r="G8" s="381"/>
      <c r="H8" s="381"/>
      <c r="I8" s="381"/>
    </row>
    <row r="9" spans="2:15" ht="19.5" thickBot="1" x14ac:dyDescent="0.35">
      <c r="B9" s="402" t="s">
        <v>2</v>
      </c>
      <c r="C9" s="402"/>
      <c r="D9" s="402"/>
      <c r="E9" s="402"/>
      <c r="F9" s="402"/>
      <c r="G9" s="382"/>
      <c r="H9" s="382"/>
      <c r="I9" s="382"/>
      <c r="M9" s="5" t="s">
        <v>3</v>
      </c>
      <c r="N9" s="6">
        <v>7976131161317.9805</v>
      </c>
    </row>
    <row r="10" spans="2:15" ht="18.75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ht="18.75" x14ac:dyDescent="0.3">
      <c r="B11" s="4"/>
      <c r="C11" s="4"/>
      <c r="D11" s="4"/>
      <c r="E11" s="4"/>
      <c r="F11" s="4"/>
      <c r="G11" s="4"/>
      <c r="H11" s="4"/>
      <c r="I11" s="4"/>
    </row>
    <row r="12" spans="2:15" ht="36.75" customHeight="1" x14ac:dyDescent="0.3">
      <c r="B12" s="395" t="s">
        <v>4</v>
      </c>
      <c r="C12" s="29" t="s">
        <v>5</v>
      </c>
      <c r="D12" s="396" t="s">
        <v>6</v>
      </c>
      <c r="E12" s="398" t="s">
        <v>7</v>
      </c>
      <c r="F12" s="400" t="s">
        <v>8</v>
      </c>
      <c r="G12" s="4"/>
      <c r="H12" s="4"/>
      <c r="I12" s="4"/>
    </row>
    <row r="13" spans="2:15" ht="21" thickBot="1" x14ac:dyDescent="0.35">
      <c r="B13" s="395"/>
      <c r="C13" s="29" t="s">
        <v>9</v>
      </c>
      <c r="D13" s="397"/>
      <c r="E13" s="399"/>
      <c r="F13" s="400"/>
      <c r="G13" s="4"/>
      <c r="H13" s="4"/>
      <c r="I13" s="4"/>
    </row>
    <row r="14" spans="2:15" ht="20.25" x14ac:dyDescent="0.3">
      <c r="B14" s="395"/>
      <c r="C14" s="30">
        <v>1</v>
      </c>
      <c r="D14" s="31">
        <v>2</v>
      </c>
      <c r="E14" s="31" t="s">
        <v>10</v>
      </c>
      <c r="F14" s="30" t="s">
        <v>11</v>
      </c>
      <c r="G14" s="4"/>
      <c r="H14" s="4"/>
      <c r="I14" s="4"/>
    </row>
    <row r="15" spans="2:15" ht="18.75" x14ac:dyDescent="0.3">
      <c r="B15" s="35" t="s">
        <v>12</v>
      </c>
      <c r="C15" s="40">
        <f>C16+C18</f>
        <v>1241364731494</v>
      </c>
      <c r="D15" s="40">
        <f>D16+D18</f>
        <v>113864207242.21997</v>
      </c>
      <c r="E15" s="36">
        <f t="shared" ref="E15:E23" si="0">IFERROR(D15/C15,"-")</f>
        <v>9.1725021948370317E-2</v>
      </c>
      <c r="F15" s="37">
        <f t="shared" ref="F15:F23" si="1">D15/$N$9</f>
        <v>1.4275618710287732E-2</v>
      </c>
      <c r="G15" s="4"/>
      <c r="H15" s="54"/>
      <c r="I15" s="4"/>
    </row>
    <row r="16" spans="2:15" ht="18.75" x14ac:dyDescent="0.3">
      <c r="B16" s="56" t="s">
        <v>13</v>
      </c>
      <c r="C16" s="57">
        <v>1240428372056</v>
      </c>
      <c r="D16" s="57">
        <v>113793685046.02997</v>
      </c>
      <c r="E16" s="58">
        <f t="shared" si="0"/>
        <v>9.1737409115705618E-2</v>
      </c>
      <c r="F16" s="59">
        <f t="shared" si="1"/>
        <v>1.4266777055760783E-2</v>
      </c>
      <c r="G16" s="4"/>
      <c r="H16" s="54"/>
      <c r="I16" s="4"/>
    </row>
    <row r="17" spans="2:13" ht="18.75" x14ac:dyDescent="0.3">
      <c r="B17" s="10" t="s">
        <v>14</v>
      </c>
      <c r="C17" s="42">
        <v>535158109</v>
      </c>
      <c r="D17" s="50">
        <v>0</v>
      </c>
      <c r="E17" s="8">
        <f t="shared" si="0"/>
        <v>0</v>
      </c>
      <c r="F17" s="9">
        <f t="shared" si="1"/>
        <v>0</v>
      </c>
      <c r="G17" s="4"/>
      <c r="H17" s="4"/>
      <c r="I17" s="4"/>
      <c r="M17" s="28"/>
    </row>
    <row r="18" spans="2:13" ht="18.75" x14ac:dyDescent="0.3">
      <c r="B18" s="56" t="s">
        <v>15</v>
      </c>
      <c r="C18" s="57">
        <v>936359438</v>
      </c>
      <c r="D18" s="60">
        <v>70522196.189999998</v>
      </c>
      <c r="E18" s="58">
        <f t="shared" si="0"/>
        <v>7.5315304495280788E-2</v>
      </c>
      <c r="F18" s="59">
        <f t="shared" si="1"/>
        <v>8.8416545269482339E-6</v>
      </c>
      <c r="G18" s="4"/>
      <c r="H18" s="4"/>
      <c r="I18" s="4"/>
    </row>
    <row r="19" spans="2:13" ht="18.75" x14ac:dyDescent="0.3">
      <c r="B19" s="10" t="s">
        <v>16</v>
      </c>
      <c r="C19" s="42">
        <v>0</v>
      </c>
      <c r="D19" s="43">
        <v>14444344.34</v>
      </c>
      <c r="E19" s="8" t="str">
        <f t="shared" si="0"/>
        <v>-</v>
      </c>
      <c r="F19" s="9">
        <f t="shared" si="1"/>
        <v>1.8109461903097902E-6</v>
      </c>
      <c r="G19" s="4"/>
      <c r="H19" s="4"/>
      <c r="I19" s="4"/>
    </row>
    <row r="20" spans="2:13" ht="18.75" x14ac:dyDescent="0.3">
      <c r="B20" s="35" t="s">
        <v>17</v>
      </c>
      <c r="C20" s="40">
        <f>C21+C23</f>
        <v>1484234610959</v>
      </c>
      <c r="D20" s="41">
        <f>D21+D23</f>
        <v>125179458401.00996</v>
      </c>
      <c r="E20" s="36">
        <f t="shared" si="0"/>
        <v>8.4339401248788068E-2</v>
      </c>
      <c r="F20" s="37">
        <f t="shared" si="1"/>
        <v>1.5694257763475047E-2</v>
      </c>
      <c r="G20" s="4"/>
      <c r="H20" s="11"/>
      <c r="I20" s="4"/>
      <c r="M20" s="12"/>
    </row>
    <row r="21" spans="2:13" ht="18.75" x14ac:dyDescent="0.3">
      <c r="B21" s="56" t="s">
        <v>18</v>
      </c>
      <c r="C21" s="57">
        <v>1308196684792</v>
      </c>
      <c r="D21" s="57">
        <v>112883217514.67996</v>
      </c>
      <c r="E21" s="58">
        <f t="shared" si="0"/>
        <v>8.6289178704521879E-2</v>
      </c>
      <c r="F21" s="59">
        <f t="shared" si="1"/>
        <v>1.4152628038783038E-2</v>
      </c>
      <c r="G21" s="4"/>
      <c r="H21" s="11"/>
      <c r="I21" s="4"/>
    </row>
    <row r="22" spans="2:13" ht="18.75" x14ac:dyDescent="0.3">
      <c r="B22" s="10" t="s">
        <v>19</v>
      </c>
      <c r="C22" s="42">
        <v>298486441612</v>
      </c>
      <c r="D22" s="42">
        <v>32712569223.339996</v>
      </c>
      <c r="E22" s="8">
        <f t="shared" si="0"/>
        <v>0.10959482463147452</v>
      </c>
      <c r="F22" s="9">
        <f t="shared" si="1"/>
        <v>4.1013078348042806E-3</v>
      </c>
      <c r="G22" s="4"/>
      <c r="H22" s="4"/>
      <c r="I22" s="4"/>
    </row>
    <row r="23" spans="2:13" ht="18.75" x14ac:dyDescent="0.3">
      <c r="B23" s="56" t="s">
        <v>20</v>
      </c>
      <c r="C23" s="57">
        <v>176037926167</v>
      </c>
      <c r="D23" s="57">
        <v>12296240886.329996</v>
      </c>
      <c r="E23" s="58">
        <f t="shared" si="0"/>
        <v>6.984995309854454E-2</v>
      </c>
      <c r="F23" s="59">
        <f t="shared" si="1"/>
        <v>1.5416297246920094E-3</v>
      </c>
      <c r="G23" s="4"/>
      <c r="H23" s="4"/>
      <c r="I23" s="4"/>
    </row>
    <row r="24" spans="2:13" ht="18.75" x14ac:dyDescent="0.3">
      <c r="B24" s="32" t="s">
        <v>21</v>
      </c>
      <c r="C24" s="44"/>
      <c r="D24" s="45"/>
      <c r="E24" s="33"/>
      <c r="F24" s="33"/>
      <c r="G24" s="4"/>
      <c r="H24" s="4"/>
      <c r="I24" s="4"/>
    </row>
    <row r="25" spans="2:13" ht="18.75" x14ac:dyDescent="0.3">
      <c r="B25" s="7" t="s">
        <v>22</v>
      </c>
      <c r="C25" s="53">
        <f>(C16-C21)</f>
        <v>-67768312736</v>
      </c>
      <c r="D25" s="51">
        <f>+D16-D21</f>
        <v>910467531.3500061</v>
      </c>
      <c r="E25" s="8">
        <f>IFERROR(D25/C25,"-")</f>
        <v>-1.3435003685230398E-2</v>
      </c>
      <c r="F25" s="8">
        <f>D25/$N$9</f>
        <v>1.1414901697774487E-4</v>
      </c>
      <c r="G25" s="4"/>
      <c r="H25" s="4"/>
      <c r="I25" s="4"/>
    </row>
    <row r="26" spans="2:13" ht="18.75" x14ac:dyDescent="0.3">
      <c r="B26" s="7" t="s">
        <v>23</v>
      </c>
      <c r="C26" s="53">
        <f>(C18-C23)</f>
        <v>-175101566729</v>
      </c>
      <c r="D26" s="52">
        <f>(D18-D23)</f>
        <v>-12225718690.139996</v>
      </c>
      <c r="E26" s="8">
        <f>IFERROR(D26/C26,"-")</f>
        <v>6.9820727013033601E-2</v>
      </c>
      <c r="F26" s="8">
        <f>D26/$N$9</f>
        <v>-1.5327880701650613E-3</v>
      </c>
      <c r="G26" s="4"/>
      <c r="H26" s="4"/>
      <c r="I26" s="4"/>
    </row>
    <row r="27" spans="2:13" ht="18.75" x14ac:dyDescent="0.3">
      <c r="B27" s="7" t="s">
        <v>24</v>
      </c>
      <c r="C27" s="51">
        <f>(C15-(C20-C22))</f>
        <v>55616562147</v>
      </c>
      <c r="D27" s="55">
        <f>(D15-(D20-D22))</f>
        <v>21397318064.550003</v>
      </c>
      <c r="E27" s="8">
        <f>IFERROR(D27/C27,"-")</f>
        <v>0.3847292468023249</v>
      </c>
      <c r="F27" s="8">
        <f>D27/$N$9</f>
        <v>2.6826687816169635E-3</v>
      </c>
      <c r="G27" s="13"/>
      <c r="H27" s="4"/>
      <c r="I27" s="4"/>
    </row>
    <row r="28" spans="2:13" ht="18.75" x14ac:dyDescent="0.3">
      <c r="B28" s="7" t="s">
        <v>25</v>
      </c>
      <c r="C28" s="53">
        <f>C15-C20</f>
        <v>-242869879465</v>
      </c>
      <c r="D28" s="52">
        <f>D15-D20</f>
        <v>-11315251158.789993</v>
      </c>
      <c r="E28" s="8">
        <f>IFERROR(D28/C28,"-")</f>
        <v>4.6589767260211593E-2</v>
      </c>
      <c r="F28" s="8">
        <f>D28/$N$9</f>
        <v>-1.4186390531873167E-3</v>
      </c>
      <c r="G28" s="4"/>
      <c r="H28" s="4"/>
      <c r="I28" s="4"/>
    </row>
    <row r="29" spans="2:13" ht="18.75" x14ac:dyDescent="0.3">
      <c r="B29" s="32" t="s">
        <v>26</v>
      </c>
      <c r="C29" s="44">
        <f>C31-C33</f>
        <v>242869879465</v>
      </c>
      <c r="D29" s="44">
        <f>D31-D33</f>
        <v>24354458027.490002</v>
      </c>
      <c r="E29" s="34">
        <f>IFERROR(D29/C29,"-")</f>
        <v>0.10027780341118721</v>
      </c>
      <c r="F29" s="34">
        <f>D29/$N$9</f>
        <v>3.0534174444876677E-3</v>
      </c>
      <c r="G29" s="4"/>
      <c r="H29" s="4"/>
      <c r="I29" s="4"/>
    </row>
    <row r="30" spans="2:13" ht="18.75" x14ac:dyDescent="0.3">
      <c r="B30" s="14"/>
      <c r="C30" s="46"/>
      <c r="D30" s="47"/>
      <c r="E30" s="15"/>
      <c r="F30" s="15"/>
      <c r="G30" s="4"/>
      <c r="H30" s="4"/>
      <c r="I30" s="4"/>
    </row>
    <row r="31" spans="2:13" ht="18.75" x14ac:dyDescent="0.3">
      <c r="B31" s="38" t="s">
        <v>27</v>
      </c>
      <c r="C31" s="48">
        <v>350990390000</v>
      </c>
      <c r="D31" s="48">
        <v>25275149137.84</v>
      </c>
      <c r="E31" s="39">
        <f>IFERROR(D31/C31,"-")</f>
        <v>7.2010943484350096E-2</v>
      </c>
      <c r="F31" s="39">
        <f>D31/$N$9</f>
        <v>3.1688482331405795E-3</v>
      </c>
      <c r="G31" s="4"/>
      <c r="H31" s="4"/>
      <c r="I31" s="4"/>
    </row>
    <row r="32" spans="2:13" ht="18.75" x14ac:dyDescent="0.3">
      <c r="B32" s="16"/>
      <c r="C32" s="49"/>
      <c r="D32" s="49"/>
      <c r="E32" s="15"/>
      <c r="F32" s="15"/>
      <c r="G32" s="4"/>
      <c r="H32" s="4"/>
      <c r="I32" s="4"/>
    </row>
    <row r="33" spans="1:12" ht="18.75" x14ac:dyDescent="0.3">
      <c r="B33" s="38" t="s">
        <v>28</v>
      </c>
      <c r="C33" s="48">
        <v>108120510535</v>
      </c>
      <c r="D33" s="48">
        <v>920691110.3499999</v>
      </c>
      <c r="E33" s="39">
        <f>IFERROR(D33/C33,"-")</f>
        <v>8.5154158613777575E-3</v>
      </c>
      <c r="F33" s="39">
        <f>D33/$N$9</f>
        <v>1.1543078865291181E-4</v>
      </c>
      <c r="G33" s="4"/>
      <c r="H33" s="4"/>
      <c r="I33" s="4"/>
    </row>
    <row r="34" spans="1:12" ht="15.75" x14ac:dyDescent="0.25">
      <c r="B34" s="17" t="s">
        <v>29</v>
      </c>
      <c r="C34" s="61"/>
      <c r="D34" s="61"/>
      <c r="E34" s="27"/>
      <c r="F34" s="62"/>
      <c r="G34" s="18"/>
      <c r="H34" s="20"/>
      <c r="I34" s="20"/>
    </row>
    <row r="35" spans="1:12" ht="15.75" x14ac:dyDescent="0.25">
      <c r="B35" s="21" t="s">
        <v>30</v>
      </c>
      <c r="C35" s="63"/>
      <c r="D35" s="63"/>
      <c r="E35" s="27"/>
      <c r="F35" s="63"/>
      <c r="H35" s="22"/>
    </row>
    <row r="36" spans="1:12" s="23" customFormat="1" ht="15.75" x14ac:dyDescent="0.25">
      <c r="A36" s="1"/>
      <c r="B36" s="24" t="s">
        <v>35</v>
      </c>
      <c r="C36" s="26"/>
      <c r="D36" s="26"/>
      <c r="E36" s="27"/>
      <c r="F36" s="26"/>
      <c r="G36" s="1"/>
      <c r="H36" s="22"/>
      <c r="J36" s="1"/>
      <c r="K36" s="1"/>
      <c r="L36" s="1"/>
    </row>
    <row r="37" spans="1:12" s="23" customFormat="1" ht="15.75" x14ac:dyDescent="0.25">
      <c r="A37" s="1"/>
      <c r="B37" s="25" t="s">
        <v>31</v>
      </c>
      <c r="C37" s="26"/>
      <c r="D37" s="26"/>
      <c r="E37" s="27"/>
      <c r="F37" s="26"/>
      <c r="G37" s="26"/>
      <c r="H37" s="22"/>
      <c r="J37" s="1"/>
      <c r="K37" s="1"/>
      <c r="L37" s="1"/>
    </row>
    <row r="38" spans="1:12" s="23" customFormat="1" ht="15.75" x14ac:dyDescent="0.25">
      <c r="A38" s="1"/>
      <c r="B38" s="17" t="s">
        <v>32</v>
      </c>
      <c r="C38" s="26"/>
      <c r="D38" s="26"/>
      <c r="E38" s="27"/>
      <c r="F38" s="26"/>
      <c r="G38" s="1"/>
      <c r="H38" s="22"/>
      <c r="J38" s="1"/>
      <c r="K38" s="1"/>
      <c r="L38" s="1"/>
    </row>
    <row r="39" spans="1:12" x14ac:dyDescent="0.25">
      <c r="E39" s="19"/>
    </row>
    <row r="40" spans="1:12" x14ac:dyDescent="0.25">
      <c r="E40" s="19"/>
    </row>
    <row r="41" spans="1:12" s="23" customFormat="1" x14ac:dyDescent="0.25">
      <c r="A41" s="1"/>
      <c r="B41" s="1"/>
      <c r="C41" s="1"/>
      <c r="D41" s="1"/>
      <c r="E41" s="19"/>
      <c r="F41" s="1"/>
      <c r="G41" s="1"/>
      <c r="J41" s="1"/>
      <c r="K41" s="1"/>
      <c r="L41" s="1"/>
    </row>
    <row r="42" spans="1:12" x14ac:dyDescent="0.25">
      <c r="E42" s="19"/>
    </row>
    <row r="43" spans="1:12" x14ac:dyDescent="0.25">
      <c r="E43" s="19"/>
      <c r="F43" s="23"/>
      <c r="G43" s="23"/>
      <c r="H43" s="1"/>
      <c r="I43" s="1"/>
    </row>
    <row r="44" spans="1:12" x14ac:dyDescent="0.25">
      <c r="F44" s="23"/>
      <c r="G44" s="23"/>
      <c r="H44" s="1"/>
      <c r="I44" s="1"/>
    </row>
    <row r="50" spans="3:4" x14ac:dyDescent="0.25">
      <c r="C50" s="28"/>
      <c r="D50" s="28"/>
    </row>
    <row r="312" spans="2:2" x14ac:dyDescent="0.25">
      <c r="B312" s="1" t="s">
        <v>33</v>
      </c>
    </row>
  </sheetData>
  <mergeCells count="9">
    <mergeCell ref="B2:F2"/>
    <mergeCell ref="B3:F3"/>
    <mergeCell ref="B4:F4"/>
    <mergeCell ref="B12:B14"/>
    <mergeCell ref="D12:D13"/>
    <mergeCell ref="E12:E13"/>
    <mergeCell ref="F12:F13"/>
    <mergeCell ref="B8:F8"/>
    <mergeCell ref="B9:F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8FC4-2857-43E3-BF2A-6A826301F13A}">
  <dimension ref="D2:AC50"/>
  <sheetViews>
    <sheetView showGridLines="0" zoomScale="78" zoomScaleNormal="80" workbookViewId="0">
      <selection activeCell="Q48" sqref="Q48"/>
    </sheetView>
  </sheetViews>
  <sheetFormatPr baseColWidth="10" defaultColWidth="11.42578125" defaultRowHeight="15" x14ac:dyDescent="0.25"/>
  <cols>
    <col min="1" max="16384" width="11.42578125" style="208"/>
  </cols>
  <sheetData>
    <row r="2" spans="4:29" x14ac:dyDescent="0.25"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</row>
    <row r="3" spans="4:29" ht="18.75" x14ac:dyDescent="0.3">
      <c r="D3" s="472" t="s">
        <v>1028</v>
      </c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391"/>
      <c r="V3" s="391"/>
      <c r="W3" s="391"/>
      <c r="X3" s="391"/>
      <c r="Y3" s="391"/>
      <c r="Z3" s="391"/>
      <c r="AA3" s="391"/>
      <c r="AB3" s="391"/>
      <c r="AC3" s="391"/>
    </row>
    <row r="4" spans="4:29" ht="18.75" x14ac:dyDescent="0.3">
      <c r="D4" s="472" t="s">
        <v>0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391"/>
      <c r="V4" s="391"/>
      <c r="W4" s="391"/>
      <c r="X4" s="391"/>
      <c r="Y4" s="391"/>
      <c r="Z4" s="391"/>
      <c r="AA4" s="391"/>
      <c r="AB4" s="391"/>
      <c r="AC4" s="391"/>
    </row>
    <row r="5" spans="4:29" ht="18.75" x14ac:dyDescent="0.3"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1"/>
      <c r="V5" s="391"/>
      <c r="W5" s="391"/>
      <c r="X5" s="391"/>
      <c r="Y5" s="391"/>
      <c r="Z5" s="391"/>
      <c r="AA5" s="391"/>
      <c r="AB5" s="391"/>
      <c r="AC5" s="391"/>
    </row>
    <row r="6" spans="4:29" ht="14.45" customHeight="1" x14ac:dyDescent="0.25">
      <c r="D6" s="469" t="s">
        <v>252</v>
      </c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</row>
    <row r="7" spans="4:29" ht="19.5" x14ac:dyDescent="0.25">
      <c r="D7" s="471" t="s">
        <v>77</v>
      </c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315"/>
      <c r="V7" s="315"/>
      <c r="W7" s="315"/>
    </row>
    <row r="8" spans="4:29" ht="14.45" customHeight="1" x14ac:dyDescent="0.25">
      <c r="D8" s="470" t="s">
        <v>78</v>
      </c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</row>
    <row r="9" spans="4:29" ht="19.5" x14ac:dyDescent="0.3">
      <c r="I9" s="314"/>
    </row>
    <row r="10" spans="4:29" ht="19.5" x14ac:dyDescent="0.3">
      <c r="I10" s="314"/>
    </row>
    <row r="48" spans="5:5" x14ac:dyDescent="0.25">
      <c r="E48" s="127" t="s">
        <v>205</v>
      </c>
    </row>
    <row r="49" spans="5:5" x14ac:dyDescent="0.25">
      <c r="E49" s="64" t="s">
        <v>206</v>
      </c>
    </row>
    <row r="50" spans="5:5" x14ac:dyDescent="0.25">
      <c r="E50" s="127" t="s">
        <v>75</v>
      </c>
    </row>
  </sheetData>
  <mergeCells count="6">
    <mergeCell ref="D6:U6"/>
    <mergeCell ref="D8:T8"/>
    <mergeCell ref="D7:T7"/>
    <mergeCell ref="K2:AC2"/>
    <mergeCell ref="D3:T3"/>
    <mergeCell ref="D4:T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7FAD-15D7-40FC-ABFC-CAB70500C780}">
  <dimension ref="A1:R48"/>
  <sheetViews>
    <sheetView showGridLines="0" zoomScale="70" zoomScaleNormal="70" workbookViewId="0">
      <selection activeCell="E47" sqref="E47"/>
    </sheetView>
  </sheetViews>
  <sheetFormatPr baseColWidth="10" defaultColWidth="11.5703125" defaultRowHeight="15" x14ac:dyDescent="0.25"/>
  <cols>
    <col min="1" max="1" width="11.5703125" style="22"/>
    <col min="2" max="2" width="102" style="22" customWidth="1"/>
    <col min="3" max="3" width="24.7109375" style="22" customWidth="1"/>
    <col min="4" max="4" width="32.7109375" style="22" customWidth="1"/>
    <col min="5" max="5" width="31.5703125" style="22" customWidth="1"/>
    <col min="6" max="6" width="25.42578125" style="22" customWidth="1"/>
    <col min="7" max="7" width="22.7109375" style="22" bestFit="1" customWidth="1"/>
    <col min="8" max="8" width="20.7109375" style="22" bestFit="1" customWidth="1"/>
    <col min="9" max="9" width="20.7109375" style="22" customWidth="1"/>
    <col min="10" max="10" width="22.42578125" style="22" customWidth="1"/>
    <col min="11" max="15" width="11.5703125" style="22"/>
    <col min="16" max="16" width="27.28515625" style="22" hidden="1" customWidth="1"/>
    <col min="17" max="17" width="31.5703125" style="22" hidden="1" customWidth="1"/>
    <col min="18" max="18" width="15" style="22" bestFit="1" customWidth="1"/>
    <col min="19" max="16384" width="11.5703125" style="22"/>
  </cols>
  <sheetData>
    <row r="1" spans="1:11" s="222" customFormat="1" ht="21" x14ac:dyDescent="0.35"/>
    <row r="2" spans="1:11" s="222" customFormat="1" ht="21" customHeight="1" x14ac:dyDescent="0.35">
      <c r="A2" s="482" t="s">
        <v>1028</v>
      </c>
      <c r="B2" s="482"/>
      <c r="C2" s="482"/>
      <c r="D2" s="482"/>
      <c r="E2" s="482"/>
      <c r="F2" s="482"/>
      <c r="G2" s="482"/>
      <c r="H2" s="482"/>
      <c r="I2" s="482"/>
      <c r="J2" s="482"/>
    </row>
    <row r="3" spans="1:11" s="222" customFormat="1" ht="21" customHeight="1" x14ac:dyDescent="0.35">
      <c r="A3" s="482" t="s">
        <v>0</v>
      </c>
      <c r="B3" s="482"/>
      <c r="C3" s="482"/>
      <c r="D3" s="482"/>
      <c r="E3" s="482"/>
      <c r="F3" s="482"/>
      <c r="G3" s="482"/>
      <c r="H3" s="482"/>
      <c r="I3" s="482"/>
      <c r="J3" s="482"/>
    </row>
    <row r="4" spans="1:11" s="222" customFormat="1" ht="21" customHeight="1" x14ac:dyDescent="0.35">
      <c r="A4" s="483" t="s">
        <v>1</v>
      </c>
      <c r="B4" s="483"/>
      <c r="C4" s="483"/>
      <c r="D4" s="483"/>
      <c r="E4" s="483"/>
      <c r="F4" s="483"/>
      <c r="G4" s="483"/>
      <c r="H4" s="483"/>
      <c r="I4" s="483"/>
      <c r="J4" s="483"/>
    </row>
    <row r="5" spans="1:11" s="222" customFormat="1" ht="21" x14ac:dyDescent="0.35">
      <c r="B5" s="207"/>
      <c r="C5" s="207"/>
      <c r="D5" s="207"/>
      <c r="E5" s="207"/>
      <c r="F5" s="207"/>
      <c r="G5" s="207"/>
    </row>
    <row r="6" spans="1:11" s="222" customFormat="1" ht="21" x14ac:dyDescent="0.35">
      <c r="B6" s="207"/>
      <c r="C6" s="207"/>
      <c r="D6" s="207"/>
      <c r="E6" s="207"/>
      <c r="F6" s="207"/>
      <c r="G6" s="207"/>
    </row>
    <row r="7" spans="1:11" s="222" customFormat="1" ht="21" x14ac:dyDescent="0.35">
      <c r="A7" s="484" t="s">
        <v>255</v>
      </c>
      <c r="B7" s="484"/>
      <c r="C7" s="484"/>
      <c r="D7" s="484"/>
      <c r="E7" s="484"/>
      <c r="F7" s="484"/>
      <c r="G7" s="484"/>
      <c r="H7" s="484"/>
      <c r="I7" s="484"/>
      <c r="J7" s="484"/>
    </row>
    <row r="8" spans="1:11" s="222" customFormat="1" ht="21" x14ac:dyDescent="0.35">
      <c r="A8" s="318"/>
      <c r="B8" s="485" t="s">
        <v>77</v>
      </c>
      <c r="C8" s="485"/>
      <c r="D8" s="485"/>
      <c r="E8" s="485"/>
      <c r="F8" s="485"/>
      <c r="G8" s="485"/>
      <c r="H8" s="485"/>
      <c r="I8" s="485"/>
      <c r="J8" s="485"/>
    </row>
    <row r="9" spans="1:11" s="222" customFormat="1" ht="21" x14ac:dyDescent="0.35">
      <c r="A9" s="486" t="s">
        <v>2</v>
      </c>
      <c r="B9" s="487"/>
      <c r="C9" s="487"/>
      <c r="D9" s="487"/>
      <c r="E9" s="487"/>
      <c r="F9" s="487"/>
      <c r="G9" s="487"/>
      <c r="H9" s="487"/>
      <c r="I9" s="487"/>
      <c r="J9" s="487"/>
    </row>
    <row r="10" spans="1:11" ht="15.75" thickBot="1" x14ac:dyDescent="0.3">
      <c r="C10" s="223"/>
      <c r="D10" s="320"/>
      <c r="F10" s="320"/>
      <c r="G10" s="321"/>
    </row>
    <row r="11" spans="1:11" ht="19.149999999999999" customHeight="1" thickBot="1" x14ac:dyDescent="0.35">
      <c r="B11" s="461" t="s">
        <v>37</v>
      </c>
      <c r="C11" s="322">
        <v>2024</v>
      </c>
      <c r="D11" s="473">
        <v>2025</v>
      </c>
      <c r="E11" s="474"/>
      <c r="F11" s="474"/>
      <c r="G11" s="474"/>
      <c r="H11" s="474"/>
      <c r="I11" s="474"/>
      <c r="J11" s="474"/>
    </row>
    <row r="12" spans="1:11" s="225" customFormat="1" ht="24.6" customHeight="1" thickBot="1" x14ac:dyDescent="0.3">
      <c r="B12" s="462"/>
      <c r="C12" s="439" t="s">
        <v>40</v>
      </c>
      <c r="D12" s="439" t="s">
        <v>41</v>
      </c>
      <c r="E12" s="475" t="s">
        <v>42</v>
      </c>
      <c r="F12" s="476"/>
      <c r="G12" s="477"/>
      <c r="H12" s="478" t="s">
        <v>256</v>
      </c>
      <c r="I12" s="443"/>
      <c r="J12" s="479" t="s">
        <v>257</v>
      </c>
    </row>
    <row r="13" spans="1:11" ht="14.45" customHeight="1" thickBot="1" x14ac:dyDescent="0.3">
      <c r="B13" s="462"/>
      <c r="C13" s="437"/>
      <c r="D13" s="437"/>
      <c r="E13" s="439" t="s">
        <v>258</v>
      </c>
      <c r="F13" s="439" t="s">
        <v>259</v>
      </c>
      <c r="G13" s="439" t="s">
        <v>260</v>
      </c>
      <c r="H13" s="435"/>
      <c r="I13" s="436"/>
      <c r="J13" s="480"/>
    </row>
    <row r="14" spans="1:11" ht="22.5" customHeight="1" thickBot="1" x14ac:dyDescent="0.3">
      <c r="B14" s="462"/>
      <c r="C14" s="438"/>
      <c r="D14" s="438"/>
      <c r="E14" s="438"/>
      <c r="F14" s="438"/>
      <c r="G14" s="438"/>
      <c r="H14" s="319" t="s">
        <v>47</v>
      </c>
      <c r="I14" s="72" t="s">
        <v>47</v>
      </c>
      <c r="J14" s="481"/>
    </row>
    <row r="15" spans="1:11" ht="22.9" customHeight="1" thickBot="1" x14ac:dyDescent="0.3">
      <c r="B15" s="463"/>
      <c r="C15" s="72">
        <v>1</v>
      </c>
      <c r="D15" s="72">
        <v>2</v>
      </c>
      <c r="E15" s="72">
        <v>3</v>
      </c>
      <c r="F15" s="72">
        <v>4</v>
      </c>
      <c r="G15" s="72">
        <v>5</v>
      </c>
      <c r="H15" s="72" t="s">
        <v>261</v>
      </c>
      <c r="I15" s="324" t="s">
        <v>262</v>
      </c>
      <c r="J15" s="323" t="s">
        <v>263</v>
      </c>
    </row>
    <row r="16" spans="1:11" ht="21" thickBot="1" x14ac:dyDescent="0.3">
      <c r="B16" s="345" t="s">
        <v>163</v>
      </c>
      <c r="C16" s="346">
        <f>SUM(C17:C20)</f>
        <v>15992107246.589989</v>
      </c>
      <c r="D16" s="346">
        <f>SUM(D17:D20)</f>
        <v>239464288875</v>
      </c>
      <c r="E16" s="346">
        <f t="shared" ref="E16:G16" si="0">SUM(E17:E20)</f>
        <v>15084889986.039997</v>
      </c>
      <c r="F16" s="346">
        <v>19304037791.480003</v>
      </c>
      <c r="G16" s="346">
        <f t="shared" si="0"/>
        <v>18515043435.600002</v>
      </c>
      <c r="H16" s="346">
        <f>D16-C16</f>
        <v>223472181628.41</v>
      </c>
      <c r="I16" s="347">
        <f t="shared" ref="I16:I44" si="1">((F16-C16)/C16)</f>
        <v>0.20709781980709394</v>
      </c>
      <c r="J16" s="348">
        <f t="shared" ref="J16:J44" si="2">+F16/$Q$26</f>
        <v>2.4202257210988731E-3</v>
      </c>
      <c r="K16" s="325"/>
    </row>
    <row r="17" spans="2:18" ht="20.25" x14ac:dyDescent="0.25">
      <c r="B17" s="326" t="s">
        <v>137</v>
      </c>
      <c r="C17" s="257">
        <v>6316652477.2999954</v>
      </c>
      <c r="D17" s="257">
        <v>92986411967</v>
      </c>
      <c r="E17" s="257">
        <v>6867127318.6899996</v>
      </c>
      <c r="F17" s="257">
        <v>6935746476.250001</v>
      </c>
      <c r="G17" s="257">
        <v>6806146613.5600014</v>
      </c>
      <c r="H17" s="257">
        <f>F17-C17</f>
        <v>619093998.95000553</v>
      </c>
      <c r="I17" s="327">
        <f t="shared" si="1"/>
        <v>9.8009824218576055E-2</v>
      </c>
      <c r="J17" s="327">
        <f t="shared" si="2"/>
        <v>8.6956274113024164E-4</v>
      </c>
    </row>
    <row r="18" spans="2:18" ht="20.25" x14ac:dyDescent="0.25">
      <c r="B18" s="326" t="s">
        <v>264</v>
      </c>
      <c r="C18" s="257">
        <v>860379417.50999987</v>
      </c>
      <c r="D18" s="257">
        <v>15166993749</v>
      </c>
      <c r="E18" s="257">
        <v>717218490.78000009</v>
      </c>
      <c r="F18" s="257">
        <v>1335869233.6500001</v>
      </c>
      <c r="G18" s="257">
        <v>1219412058.7399998</v>
      </c>
      <c r="H18" s="257">
        <f t="shared" ref="H18:H20" si="3">F18-C18</f>
        <v>475489816.14000022</v>
      </c>
      <c r="I18" s="327">
        <f t="shared" si="1"/>
        <v>0.5526513145980434</v>
      </c>
      <c r="J18" s="327">
        <f t="shared" si="2"/>
        <v>1.6748335836408942E-4</v>
      </c>
      <c r="L18" s="208"/>
    </row>
    <row r="19" spans="2:18" ht="20.25" x14ac:dyDescent="0.25">
      <c r="B19" s="326" t="s">
        <v>265</v>
      </c>
      <c r="C19" s="257">
        <v>3923170630.7399979</v>
      </c>
      <c r="D19" s="257">
        <v>53706951427</v>
      </c>
      <c r="E19" s="257">
        <v>1528112915.6200006</v>
      </c>
      <c r="F19" s="257">
        <v>4378633256.0100002</v>
      </c>
      <c r="G19" s="257">
        <v>4007297659.7799997</v>
      </c>
      <c r="H19" s="257">
        <f t="shared" si="3"/>
        <v>455462625.27000237</v>
      </c>
      <c r="I19" s="327">
        <f t="shared" si="1"/>
        <v>0.11609554315614662</v>
      </c>
      <c r="J19" s="327">
        <f t="shared" si="2"/>
        <v>5.4896705776920449E-4</v>
      </c>
    </row>
    <row r="20" spans="2:18" ht="21" thickBot="1" x14ac:dyDescent="0.3">
      <c r="B20" s="326" t="s">
        <v>139</v>
      </c>
      <c r="C20" s="257">
        <v>4891904721.0399961</v>
      </c>
      <c r="D20" s="257">
        <v>77603931732</v>
      </c>
      <c r="E20" s="257">
        <v>5972431260.9499979</v>
      </c>
      <c r="F20" s="257">
        <v>6653788825.5699987</v>
      </c>
      <c r="G20" s="257">
        <v>6482187103.5200005</v>
      </c>
      <c r="H20" s="257">
        <f t="shared" si="3"/>
        <v>1761884104.5300026</v>
      </c>
      <c r="I20" s="327">
        <f t="shared" si="1"/>
        <v>0.36016320942478092</v>
      </c>
      <c r="J20" s="327">
        <f t="shared" si="2"/>
        <v>8.3421256383533733E-4</v>
      </c>
    </row>
    <row r="21" spans="2:18" ht="20.25" x14ac:dyDescent="0.25">
      <c r="B21" s="345" t="s">
        <v>141</v>
      </c>
      <c r="C21" s="349">
        <f>SUM(C22:C30)</f>
        <v>16194186884.790005</v>
      </c>
      <c r="D21" s="349">
        <f>SUM(D22:D30)</f>
        <v>230637101483</v>
      </c>
      <c r="E21" s="349">
        <f t="shared" ref="E21:G21" si="4">SUM(E22:E30)</f>
        <v>18242867520.210007</v>
      </c>
      <c r="F21" s="349">
        <v>18534526266.439999</v>
      </c>
      <c r="G21" s="349">
        <f t="shared" si="4"/>
        <v>16811793543.869997</v>
      </c>
      <c r="H21" s="349">
        <f>F21-C21</f>
        <v>2340339381.6499939</v>
      </c>
      <c r="I21" s="347">
        <f t="shared" si="1"/>
        <v>0.14451725167183915</v>
      </c>
      <c r="J21" s="347">
        <f t="shared" si="2"/>
        <v>2.323748931853992E-3</v>
      </c>
    </row>
    <row r="22" spans="2:18" ht="20.25" x14ac:dyDescent="0.25">
      <c r="B22" s="326" t="s">
        <v>142</v>
      </c>
      <c r="C22" s="257">
        <v>2541325135.4200001</v>
      </c>
      <c r="D22" s="257">
        <v>23281068771</v>
      </c>
      <c r="E22" s="257">
        <v>2098298838.7000012</v>
      </c>
      <c r="F22" s="257">
        <v>1385587803.1400003</v>
      </c>
      <c r="G22" s="257">
        <v>910401235.5600003</v>
      </c>
      <c r="H22" s="257">
        <f>F22-C22</f>
        <v>-1155737332.2799997</v>
      </c>
      <c r="I22" s="327">
        <f t="shared" si="1"/>
        <v>-0.45477743724003783</v>
      </c>
      <c r="J22" s="327">
        <f t="shared" si="2"/>
        <v>1.7371677761014213E-4</v>
      </c>
    </row>
    <row r="23" spans="2:18" ht="20.25" x14ac:dyDescent="0.25">
      <c r="B23" s="326" t="s">
        <v>165</v>
      </c>
      <c r="C23" s="257">
        <v>1251575102.0500004</v>
      </c>
      <c r="D23" s="257">
        <v>18069727753</v>
      </c>
      <c r="E23" s="257">
        <v>1504613966.21</v>
      </c>
      <c r="F23" s="257">
        <v>1380000525.8799999</v>
      </c>
      <c r="G23" s="257">
        <v>1200883450.8800004</v>
      </c>
      <c r="H23" s="257">
        <f t="shared" ref="H23:H30" si="5">F23-C23</f>
        <v>128425423.82999945</v>
      </c>
      <c r="I23" s="327">
        <f t="shared" si="1"/>
        <v>0.10261104077545707</v>
      </c>
      <c r="J23" s="327">
        <f t="shared" si="2"/>
        <v>1.7301627793843449E-4</v>
      </c>
    </row>
    <row r="24" spans="2:18" ht="20.25" x14ac:dyDescent="0.25">
      <c r="B24" s="326" t="s">
        <v>266</v>
      </c>
      <c r="C24" s="257">
        <v>234443458.28</v>
      </c>
      <c r="D24" s="257">
        <v>8478676742</v>
      </c>
      <c r="E24" s="257">
        <v>-356725427.53000003</v>
      </c>
      <c r="F24" s="257">
        <v>554607670.49000001</v>
      </c>
      <c r="G24" s="257">
        <v>233202893.56</v>
      </c>
      <c r="H24" s="257">
        <f t="shared" si="5"/>
        <v>320164212.21000004</v>
      </c>
      <c r="I24" s="327">
        <f t="shared" si="1"/>
        <v>1.3656350855719857</v>
      </c>
      <c r="J24" s="327">
        <f t="shared" si="2"/>
        <v>6.9533419056558781E-5</v>
      </c>
      <c r="N24" s="328"/>
      <c r="O24" s="328"/>
      <c r="P24" s="329"/>
    </row>
    <row r="25" spans="2:18" ht="20.25" x14ac:dyDescent="0.25">
      <c r="B25" s="326" t="s">
        <v>168</v>
      </c>
      <c r="C25" s="257">
        <v>7304366958.5200014</v>
      </c>
      <c r="D25" s="257">
        <v>90444999546</v>
      </c>
      <c r="E25" s="257">
        <v>9413558226.5400009</v>
      </c>
      <c r="F25" s="257">
        <v>9456077395.6900005</v>
      </c>
      <c r="G25" s="257">
        <v>9492494260.5999985</v>
      </c>
      <c r="H25" s="257">
        <f t="shared" si="5"/>
        <v>2151710437.1699991</v>
      </c>
      <c r="I25" s="327">
        <f t="shared" si="1"/>
        <v>0.29457863349269287</v>
      </c>
      <c r="J25" s="327">
        <f t="shared" si="2"/>
        <v>1.185546877858447E-3</v>
      </c>
      <c r="N25" s="329"/>
      <c r="O25" s="329"/>
      <c r="P25" s="329"/>
    </row>
    <row r="26" spans="2:18" ht="20.25" x14ac:dyDescent="0.3">
      <c r="B26" s="326" t="s">
        <v>173</v>
      </c>
      <c r="C26" s="257">
        <v>61045532.95000001</v>
      </c>
      <c r="D26" s="257">
        <v>879261823</v>
      </c>
      <c r="E26" s="257">
        <v>21312371.189999998</v>
      </c>
      <c r="F26" s="257">
        <v>125294784.32000002</v>
      </c>
      <c r="G26" s="257">
        <v>82943790.319999993</v>
      </c>
      <c r="H26" s="257">
        <f t="shared" si="5"/>
        <v>64249251.370000012</v>
      </c>
      <c r="I26" s="327">
        <f t="shared" si="1"/>
        <v>1.0524808002351955</v>
      </c>
      <c r="J26" s="327">
        <f t="shared" si="2"/>
        <v>1.5708716642931463E-5</v>
      </c>
      <c r="N26" s="329"/>
      <c r="O26" s="329"/>
      <c r="P26" s="330" t="s">
        <v>267</v>
      </c>
      <c r="Q26" s="331">
        <v>7976131161317.9805</v>
      </c>
    </row>
    <row r="27" spans="2:18" ht="20.25" x14ac:dyDescent="0.25">
      <c r="B27" s="326" t="s">
        <v>175</v>
      </c>
      <c r="C27" s="257">
        <v>4256307284.170002</v>
      </c>
      <c r="D27" s="257">
        <v>77465525556</v>
      </c>
      <c r="E27" s="257">
        <v>4796968468.8400002</v>
      </c>
      <c r="F27" s="257">
        <v>5075448178.749999</v>
      </c>
      <c r="G27" s="257">
        <v>4202485775.4399996</v>
      </c>
      <c r="H27" s="257">
        <f t="shared" si="5"/>
        <v>819140894.57999706</v>
      </c>
      <c r="I27" s="327">
        <f t="shared" si="1"/>
        <v>0.19245342027501969</v>
      </c>
      <c r="J27" s="327">
        <f t="shared" si="2"/>
        <v>6.363295783505307E-4</v>
      </c>
    </row>
    <row r="28" spans="2:18" ht="20.25" x14ac:dyDescent="0.25">
      <c r="B28" s="326" t="s">
        <v>268</v>
      </c>
      <c r="C28" s="257">
        <v>121888900.98999999</v>
      </c>
      <c r="D28" s="257">
        <v>3805308248</v>
      </c>
      <c r="E28" s="257">
        <v>105119686.30000001</v>
      </c>
      <c r="F28" s="257">
        <v>138901151.16999999</v>
      </c>
      <c r="G28" s="257">
        <v>138657810.76999998</v>
      </c>
      <c r="H28" s="257">
        <f t="shared" si="5"/>
        <v>17012250.179999992</v>
      </c>
      <c r="I28" s="327">
        <f t="shared" si="1"/>
        <v>0.13957177431106471</v>
      </c>
      <c r="J28" s="327">
        <f t="shared" si="2"/>
        <v>1.7414602187540741E-5</v>
      </c>
    </row>
    <row r="29" spans="2:18" ht="20.25" x14ac:dyDescent="0.25">
      <c r="B29" s="326" t="s">
        <v>269</v>
      </c>
      <c r="C29" s="257">
        <v>12475251.67</v>
      </c>
      <c r="D29" s="257">
        <v>149703020</v>
      </c>
      <c r="E29" s="257">
        <v>6237625.8300000001</v>
      </c>
      <c r="F29" s="257">
        <v>6237625.8300000001</v>
      </c>
      <c r="G29" s="257">
        <v>6237625.8300000001</v>
      </c>
      <c r="H29" s="257">
        <f t="shared" si="5"/>
        <v>-6237625.8399999999</v>
      </c>
      <c r="I29" s="327">
        <f t="shared" si="1"/>
        <v>-0.50000000040079351</v>
      </c>
      <c r="J29" s="327">
        <f t="shared" si="2"/>
        <v>7.8203651668251797E-7</v>
      </c>
    </row>
    <row r="30" spans="2:18" ht="21" thickBot="1" x14ac:dyDescent="0.3">
      <c r="B30" s="326" t="s">
        <v>270</v>
      </c>
      <c r="C30" s="257">
        <v>410759260.74000019</v>
      </c>
      <c r="D30" s="257">
        <v>8062830024</v>
      </c>
      <c r="E30" s="257">
        <v>653483764.13000011</v>
      </c>
      <c r="F30" s="257">
        <v>412371131.16999996</v>
      </c>
      <c r="G30" s="257">
        <v>544486700.90999985</v>
      </c>
      <c r="H30" s="257">
        <f t="shared" si="5"/>
        <v>1611870.4299997687</v>
      </c>
      <c r="I30" s="327">
        <f t="shared" si="1"/>
        <v>3.9241243815073476E-3</v>
      </c>
      <c r="J30" s="327">
        <f t="shared" si="2"/>
        <v>5.1700645692724484E-5</v>
      </c>
    </row>
    <row r="31" spans="2:18" ht="20.25" x14ac:dyDescent="0.25">
      <c r="B31" s="345" t="s">
        <v>177</v>
      </c>
      <c r="C31" s="349">
        <f>SUM(C32:C34)</f>
        <v>503771617.45000035</v>
      </c>
      <c r="D31" s="349">
        <f>SUM(D32:D34)</f>
        <v>14788243644</v>
      </c>
      <c r="E31" s="349">
        <f t="shared" ref="E31:G31" si="6">SUM(E32:E34)</f>
        <v>403032749.51000005</v>
      </c>
      <c r="F31" s="349">
        <v>788724748.24999976</v>
      </c>
      <c r="G31" s="349">
        <f t="shared" si="6"/>
        <v>762266043.98000002</v>
      </c>
      <c r="H31" s="349">
        <f>F31-C31</f>
        <v>284953130.79999942</v>
      </c>
      <c r="I31" s="347">
        <f t="shared" si="1"/>
        <v>0.56563950990804124</v>
      </c>
      <c r="J31" s="347">
        <f t="shared" si="2"/>
        <v>9.8885629172586277E-5</v>
      </c>
    </row>
    <row r="32" spans="2:18" ht="20.25" x14ac:dyDescent="0.25">
      <c r="B32" s="326" t="s">
        <v>178</v>
      </c>
      <c r="C32" s="257">
        <v>25972841.589999996</v>
      </c>
      <c r="D32" s="257">
        <v>1069403568</v>
      </c>
      <c r="E32" s="257">
        <v>8808683.8499999996</v>
      </c>
      <c r="F32" s="257">
        <v>42229465.439999998</v>
      </c>
      <c r="G32" s="257">
        <v>33599038.370000005</v>
      </c>
      <c r="H32" s="257">
        <f>F32-C32</f>
        <v>16256623.850000001</v>
      </c>
      <c r="I32" s="327">
        <f t="shared" si="1"/>
        <v>0.6259085588948069</v>
      </c>
      <c r="J32" s="327">
        <f t="shared" si="2"/>
        <v>5.2944798155779044E-6</v>
      </c>
      <c r="R32" s="332"/>
    </row>
    <row r="33" spans="2:10" ht="20.25" x14ac:dyDescent="0.25">
      <c r="B33" s="326" t="s">
        <v>181</v>
      </c>
      <c r="C33" s="257">
        <v>437114734.06000036</v>
      </c>
      <c r="D33" s="257">
        <v>8369852296</v>
      </c>
      <c r="E33" s="257">
        <v>293957484.22000003</v>
      </c>
      <c r="F33" s="257">
        <v>641045451.2099998</v>
      </c>
      <c r="G33" s="257">
        <v>556207378.53999996</v>
      </c>
      <c r="H33" s="257">
        <f t="shared" ref="H33:H34" si="7">F33-C33</f>
        <v>203930717.14999944</v>
      </c>
      <c r="I33" s="327">
        <f t="shared" si="1"/>
        <v>0.46653819068475277</v>
      </c>
      <c r="J33" s="327">
        <f t="shared" si="2"/>
        <v>8.0370475139487682E-5</v>
      </c>
    </row>
    <row r="34" spans="2:10" ht="21" thickBot="1" x14ac:dyDescent="0.3">
      <c r="B34" s="326" t="s">
        <v>192</v>
      </c>
      <c r="C34" s="257">
        <v>40684041.799999997</v>
      </c>
      <c r="D34" s="257">
        <v>5348987780</v>
      </c>
      <c r="E34" s="257">
        <v>100266581.44000001</v>
      </c>
      <c r="F34" s="257">
        <v>105449831.60000001</v>
      </c>
      <c r="G34" s="257">
        <v>172459627.07000011</v>
      </c>
      <c r="H34" s="257">
        <f t="shared" si="7"/>
        <v>64765789.800000012</v>
      </c>
      <c r="I34" s="327">
        <f t="shared" si="1"/>
        <v>1.59192122843606</v>
      </c>
      <c r="J34" s="327">
        <f t="shared" si="2"/>
        <v>1.3220674217520693E-5</v>
      </c>
    </row>
    <row r="35" spans="2:10" ht="20.25" x14ac:dyDescent="0.25">
      <c r="B35" s="345" t="s">
        <v>144</v>
      </c>
      <c r="C35" s="349">
        <f>SUM(C36:C41)</f>
        <v>50229270178.489944</v>
      </c>
      <c r="D35" s="349">
        <f>SUM(D36:D41)</f>
        <v>665858505819</v>
      </c>
      <c r="E35" s="349">
        <f t="shared" ref="E35:G35" si="8">SUM(E36:E41)</f>
        <v>33836060500.100006</v>
      </c>
      <c r="F35" s="349">
        <v>53839600371.500015</v>
      </c>
      <c r="G35" s="349">
        <f t="shared" si="8"/>
        <v>58342414847.039993</v>
      </c>
      <c r="H35" s="349">
        <f>F35-C35</f>
        <v>3610330193.0100708</v>
      </c>
      <c r="I35" s="347">
        <f t="shared" si="1"/>
        <v>7.1877018721967209E-2</v>
      </c>
      <c r="J35" s="347">
        <f t="shared" si="2"/>
        <v>6.7500896465453224E-3</v>
      </c>
    </row>
    <row r="36" spans="2:10" ht="20.25" x14ac:dyDescent="0.25">
      <c r="B36" s="326" t="s">
        <v>271</v>
      </c>
      <c r="C36" s="257">
        <v>2629401335.9699993</v>
      </c>
      <c r="D36" s="257">
        <v>30826676151</v>
      </c>
      <c r="E36" s="257">
        <v>1969452334.0900002</v>
      </c>
      <c r="F36" s="257">
        <v>1881054940.22</v>
      </c>
      <c r="G36" s="257">
        <v>3021528705.5699992</v>
      </c>
      <c r="H36" s="257">
        <f>F36-C36</f>
        <v>-748346395.74999928</v>
      </c>
      <c r="I36" s="327">
        <f t="shared" si="1"/>
        <v>-0.28460714061131737</v>
      </c>
      <c r="J36" s="327">
        <f t="shared" si="2"/>
        <v>2.358355074879653E-4</v>
      </c>
    </row>
    <row r="37" spans="2:10" ht="20.25" x14ac:dyDescent="0.25">
      <c r="B37" s="326" t="s">
        <v>145</v>
      </c>
      <c r="C37" s="257">
        <v>10787212866.229988</v>
      </c>
      <c r="D37" s="257">
        <v>137362566364</v>
      </c>
      <c r="E37" s="257">
        <v>13653068522.680002</v>
      </c>
      <c r="F37" s="257">
        <v>14662968978.110003</v>
      </c>
      <c r="G37" s="257">
        <v>15533031581.619993</v>
      </c>
      <c r="H37" s="257">
        <f>F37-C37</f>
        <v>3875756111.8800144</v>
      </c>
      <c r="I37" s="327">
        <f>((F37-C37)/C37)</f>
        <v>0.3592917058319392</v>
      </c>
      <c r="J37" s="327">
        <f t="shared" si="2"/>
        <v>1.8383560502642344E-3</v>
      </c>
    </row>
    <row r="38" spans="2:10" ht="20.25" x14ac:dyDescent="0.25">
      <c r="B38" s="326" t="s">
        <v>272</v>
      </c>
      <c r="C38" s="257">
        <v>960064686.01999938</v>
      </c>
      <c r="D38" s="257">
        <v>12302416115</v>
      </c>
      <c r="E38" s="257">
        <v>1774515045.8899994</v>
      </c>
      <c r="F38" s="257">
        <v>1687904093.0099993</v>
      </c>
      <c r="G38" s="257">
        <v>1944324433.1599998</v>
      </c>
      <c r="H38" s="257">
        <f t="shared" ref="H38:H41" si="9">F38-C38</f>
        <v>727839406.98999989</v>
      </c>
      <c r="I38" s="327">
        <f t="shared" si="1"/>
        <v>0.75811496619805685</v>
      </c>
      <c r="J38" s="327">
        <f t="shared" si="2"/>
        <v>2.1161940029219492E-4</v>
      </c>
    </row>
    <row r="39" spans="2:10" ht="20.25" x14ac:dyDescent="0.25">
      <c r="B39" s="326" t="s">
        <v>273</v>
      </c>
      <c r="C39" s="257">
        <v>23511137611.049969</v>
      </c>
      <c r="D39" s="257">
        <v>309600274351</v>
      </c>
      <c r="E39" s="257">
        <v>10824740508.950003</v>
      </c>
      <c r="F39" s="257">
        <v>21938576098.920002</v>
      </c>
      <c r="G39" s="257">
        <v>24242249752.669998</v>
      </c>
      <c r="H39" s="257">
        <f t="shared" si="9"/>
        <v>-1572561512.1299667</v>
      </c>
      <c r="I39" s="327">
        <f t="shared" si="1"/>
        <v>-6.6885811233178299E-2</v>
      </c>
      <c r="J39" s="327">
        <f t="shared" si="2"/>
        <v>2.7505285025045726E-3</v>
      </c>
    </row>
    <row r="40" spans="2:10" ht="20.25" x14ac:dyDescent="0.25">
      <c r="B40" s="326" t="s">
        <v>147</v>
      </c>
      <c r="C40" s="257">
        <v>12279276040.169987</v>
      </c>
      <c r="D40" s="257">
        <v>174781847098</v>
      </c>
      <c r="E40" s="257">
        <v>5514605148.5999975</v>
      </c>
      <c r="F40" s="257">
        <v>13596448347.240007</v>
      </c>
      <c r="G40" s="257">
        <v>13526040560.930004</v>
      </c>
      <c r="H40" s="257">
        <f t="shared" si="9"/>
        <v>1317172307.0700207</v>
      </c>
      <c r="I40" s="327">
        <f t="shared" si="1"/>
        <v>0.10726791243726992</v>
      </c>
      <c r="J40" s="327">
        <f t="shared" si="2"/>
        <v>1.7046420215829704E-3</v>
      </c>
    </row>
    <row r="41" spans="2:10" ht="21" thickBot="1" x14ac:dyDescent="0.3">
      <c r="B41" s="326" t="s">
        <v>149</v>
      </c>
      <c r="C41" s="259">
        <v>62177639.050000012</v>
      </c>
      <c r="D41" s="259">
        <v>984725740</v>
      </c>
      <c r="E41" s="259">
        <v>99678939.890000015</v>
      </c>
      <c r="F41" s="259">
        <v>72647914</v>
      </c>
      <c r="G41" s="259">
        <v>75239813.090000004</v>
      </c>
      <c r="H41" s="259">
        <f t="shared" si="9"/>
        <v>10470274.949999988</v>
      </c>
      <c r="I41" s="333">
        <f t="shared" si="1"/>
        <v>0.16839293208898362</v>
      </c>
      <c r="J41" s="333">
        <f t="shared" si="2"/>
        <v>9.1081644133840471E-6</v>
      </c>
    </row>
    <row r="42" spans="2:10" ht="20.25" x14ac:dyDescent="0.25">
      <c r="B42" s="345" t="s">
        <v>274</v>
      </c>
      <c r="C42" s="346">
        <f>SUM(C43)</f>
        <v>36522205210.230003</v>
      </c>
      <c r="D42" s="346">
        <f>SUM(D43)</f>
        <v>333486471138</v>
      </c>
      <c r="E42" s="346">
        <f t="shared" ref="E42:G42" si="10">SUM(E43)</f>
        <v>32715401585.079998</v>
      </c>
      <c r="F42" s="346">
        <v>32712569223.339996</v>
      </c>
      <c r="G42" s="346">
        <f t="shared" si="10"/>
        <v>39975189597.68</v>
      </c>
      <c r="H42" s="346">
        <f>F42-C42</f>
        <v>-3809635986.890007</v>
      </c>
      <c r="I42" s="348">
        <f t="shared" si="1"/>
        <v>-0.10431013037030179</v>
      </c>
      <c r="J42" s="348">
        <f t="shared" si="2"/>
        <v>4.1013078348042806E-3</v>
      </c>
    </row>
    <row r="43" spans="2:10" ht="20.25" x14ac:dyDescent="0.25">
      <c r="B43" s="326" t="s">
        <v>275</v>
      </c>
      <c r="C43" s="259">
        <v>36522205210.230003</v>
      </c>
      <c r="D43" s="259">
        <v>333486471138</v>
      </c>
      <c r="E43" s="259">
        <v>32715401585.079998</v>
      </c>
      <c r="F43" s="259">
        <v>32712569223.339996</v>
      </c>
      <c r="G43" s="259">
        <v>39975189597.68</v>
      </c>
      <c r="H43" s="259">
        <f>F43-C43</f>
        <v>-3809635986.890007</v>
      </c>
      <c r="I43" s="333">
        <f t="shared" si="1"/>
        <v>-0.10431013037030179</v>
      </c>
      <c r="J43" s="333">
        <f t="shared" si="2"/>
        <v>4.1013078348042806E-3</v>
      </c>
    </row>
    <row r="44" spans="2:10" ht="21" thickBot="1" x14ac:dyDescent="0.3">
      <c r="B44" s="267" t="s">
        <v>201</v>
      </c>
      <c r="C44" s="268">
        <f>SUM(C16+C21+C31+C35+C42)</f>
        <v>119441541137.54996</v>
      </c>
      <c r="D44" s="268">
        <f>SUM(D16+D21+D31+D35+D42)</f>
        <v>1484234610959</v>
      </c>
      <c r="E44" s="268">
        <f t="shared" ref="E44:G44" si="11">SUM(E16+E21+E31+E35+E42)</f>
        <v>100282252340.94</v>
      </c>
      <c r="F44" s="268">
        <f t="shared" si="11"/>
        <v>125179458401.01001</v>
      </c>
      <c r="G44" s="268">
        <f t="shared" si="11"/>
        <v>134406707468.16998</v>
      </c>
      <c r="H44" s="268">
        <f>F44-C44</f>
        <v>5737917263.4600525</v>
      </c>
      <c r="I44" s="334">
        <f t="shared" si="1"/>
        <v>4.8039544774897164E-2</v>
      </c>
      <c r="J44" s="334">
        <f t="shared" si="2"/>
        <v>1.5694257763475054E-2</v>
      </c>
    </row>
    <row r="46" spans="2:10" x14ac:dyDescent="0.25">
      <c r="B46" s="127" t="s">
        <v>72</v>
      </c>
    </row>
    <row r="47" spans="2:10" x14ac:dyDescent="0.25">
      <c r="B47" s="271" t="s">
        <v>276</v>
      </c>
      <c r="F47" s="231"/>
    </row>
    <row r="48" spans="2:10" x14ac:dyDescent="0.25">
      <c r="B48" s="127" t="s">
        <v>75</v>
      </c>
    </row>
  </sheetData>
  <mergeCells count="16">
    <mergeCell ref="A9:J9"/>
    <mergeCell ref="A2:J2"/>
    <mergeCell ref="A3:J3"/>
    <mergeCell ref="A4:J4"/>
    <mergeCell ref="A7:J7"/>
    <mergeCell ref="B8:J8"/>
    <mergeCell ref="B11:B15"/>
    <mergeCell ref="D11:J11"/>
    <mergeCell ref="C12:C14"/>
    <mergeCell ref="D12:D14"/>
    <mergeCell ref="E12:G12"/>
    <mergeCell ref="H12:I13"/>
    <mergeCell ref="J12:J14"/>
    <mergeCell ref="E13:E14"/>
    <mergeCell ref="F13:F14"/>
    <mergeCell ref="G13:G1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FAAC-54B1-4CC8-B8A4-FFEE06F9DA32}">
  <dimension ref="B2:Q46"/>
  <sheetViews>
    <sheetView showGridLines="0" zoomScale="90" zoomScaleNormal="90" workbookViewId="0">
      <selection activeCell="M19" sqref="M19"/>
    </sheetView>
  </sheetViews>
  <sheetFormatPr baseColWidth="10" defaultColWidth="11.42578125" defaultRowHeight="15" x14ac:dyDescent="0.25"/>
  <cols>
    <col min="1" max="2" width="11.42578125" style="208"/>
    <col min="3" max="5" width="26.140625" style="208" customWidth="1"/>
    <col min="6" max="13" width="11.42578125" style="208"/>
    <col min="14" max="14" width="18.85546875" style="208" bestFit="1" customWidth="1"/>
    <col min="15" max="15" width="27.28515625" style="208" hidden="1" customWidth="1"/>
    <col min="16" max="16" width="31.5703125" style="208" hidden="1" customWidth="1"/>
    <col min="17" max="17" width="13.85546875" style="208" bestFit="1" customWidth="1"/>
    <col min="18" max="16384" width="11.42578125" style="208"/>
  </cols>
  <sheetData>
    <row r="2" spans="2:17" x14ac:dyDescent="0.25">
      <c r="B2" s="421" t="s">
        <v>1028</v>
      </c>
      <c r="C2" s="421"/>
      <c r="D2" s="421"/>
      <c r="E2" s="421"/>
      <c r="F2" s="421"/>
      <c r="G2" s="421"/>
      <c r="H2" s="421"/>
      <c r="I2" s="421"/>
    </row>
    <row r="3" spans="2:17" x14ac:dyDescent="0.25">
      <c r="B3" s="421" t="s">
        <v>0</v>
      </c>
      <c r="C3" s="421"/>
      <c r="D3" s="421"/>
      <c r="E3" s="421"/>
      <c r="F3" s="421"/>
      <c r="G3" s="421"/>
      <c r="H3" s="421"/>
      <c r="I3" s="421"/>
    </row>
    <row r="4" spans="2:17" x14ac:dyDescent="0.25">
      <c r="B4" s="422" t="s">
        <v>1</v>
      </c>
      <c r="C4" s="422"/>
      <c r="D4" s="422"/>
      <c r="E4" s="422"/>
      <c r="F4" s="422"/>
      <c r="G4" s="422"/>
      <c r="H4" s="422"/>
      <c r="I4" s="422"/>
    </row>
    <row r="7" spans="2:17" ht="15.75" x14ac:dyDescent="0.25">
      <c r="B7" s="499" t="s">
        <v>277</v>
      </c>
      <c r="C7" s="499"/>
      <c r="D7" s="499"/>
      <c r="E7" s="499"/>
      <c r="F7" s="499"/>
      <c r="G7" s="499"/>
      <c r="H7" s="499"/>
      <c r="I7" s="499"/>
    </row>
    <row r="8" spans="2:17" x14ac:dyDescent="0.25">
      <c r="B8" s="500" t="s">
        <v>77</v>
      </c>
      <c r="C8" s="500"/>
      <c r="D8" s="500"/>
      <c r="E8" s="500"/>
      <c r="F8" s="500"/>
      <c r="G8" s="500"/>
      <c r="H8" s="500"/>
      <c r="I8" s="500"/>
    </row>
    <row r="9" spans="2:17" ht="15.75" x14ac:dyDescent="0.25">
      <c r="B9" s="501" t="s">
        <v>78</v>
      </c>
      <c r="C9" s="501"/>
      <c r="D9" s="501"/>
      <c r="E9" s="501"/>
      <c r="F9" s="501"/>
      <c r="G9" s="501"/>
      <c r="H9" s="501"/>
      <c r="I9" s="501"/>
    </row>
    <row r="11" spans="2:17" x14ac:dyDescent="0.25">
      <c r="G11" s="497"/>
      <c r="H11" s="498"/>
    </row>
    <row r="12" spans="2:17" x14ac:dyDescent="0.25">
      <c r="B12"/>
      <c r="C12"/>
      <c r="D12"/>
      <c r="E12"/>
      <c r="F12"/>
      <c r="G12" s="497"/>
      <c r="H12" s="498"/>
      <c r="I12"/>
      <c r="J12"/>
    </row>
    <row r="13" spans="2:17" ht="22.5" customHeight="1" thickBot="1" x14ac:dyDescent="0.3">
      <c r="B13"/>
      <c r="C13"/>
      <c r="D13"/>
      <c r="E13"/>
      <c r="F13"/>
      <c r="G13" s="335"/>
      <c r="H13" s="336"/>
      <c r="I13"/>
      <c r="J13"/>
    </row>
    <row r="14" spans="2:17" x14ac:dyDescent="0.25">
      <c r="B14"/>
      <c r="C14"/>
      <c r="D14"/>
      <c r="E14"/>
      <c r="F14"/>
      <c r="G14" s="337"/>
      <c r="H14" s="338"/>
      <c r="I14"/>
      <c r="J14"/>
    </row>
    <row r="15" spans="2:17" ht="15.75" thickBot="1" x14ac:dyDescent="0.3">
      <c r="B15"/>
      <c r="C15"/>
      <c r="D15"/>
      <c r="E15"/>
      <c r="F15"/>
      <c r="G15"/>
      <c r="H15"/>
      <c r="I15" s="339"/>
      <c r="J15" s="340"/>
      <c r="K15" s="340"/>
      <c r="L15" s="340"/>
      <c r="M15" s="340"/>
      <c r="N15" s="340"/>
      <c r="O15" s="340"/>
      <c r="P15" s="340"/>
      <c r="Q15" s="340"/>
    </row>
    <row r="16" spans="2:17" ht="15.75" thickBot="1" x14ac:dyDescent="0.3">
      <c r="B16"/>
      <c r="C16"/>
      <c r="D16"/>
      <c r="E16"/>
      <c r="F16"/>
      <c r="G16"/>
      <c r="H16"/>
      <c r="I16" s="339"/>
      <c r="J16" s="340"/>
      <c r="K16" s="340"/>
      <c r="L16" s="340"/>
      <c r="M16" s="340"/>
      <c r="N16" s="340"/>
      <c r="O16" s="340"/>
      <c r="P16" s="340"/>
      <c r="Q16" s="340"/>
    </row>
    <row r="17" spans="2:17" ht="15.75" thickBot="1" x14ac:dyDescent="0.3">
      <c r="B17"/>
      <c r="C17"/>
      <c r="D17"/>
      <c r="E17"/>
      <c r="F17"/>
      <c r="G17"/>
      <c r="H17"/>
      <c r="I17" s="339"/>
      <c r="J17" s="340"/>
      <c r="K17" s="340"/>
      <c r="L17" s="340"/>
      <c r="M17" s="340"/>
      <c r="N17" s="340"/>
      <c r="O17" s="340"/>
      <c r="P17" s="340"/>
      <c r="Q17" s="340"/>
    </row>
    <row r="18" spans="2:17" ht="15.75" thickBot="1" x14ac:dyDescent="0.3">
      <c r="B18"/>
      <c r="C18"/>
      <c r="D18"/>
      <c r="E18"/>
      <c r="F18"/>
      <c r="G18"/>
      <c r="H18"/>
      <c r="I18" s="339"/>
      <c r="J18" s="340"/>
      <c r="K18" s="340"/>
      <c r="L18" s="340"/>
      <c r="M18" s="340"/>
      <c r="N18" s="340"/>
      <c r="O18" s="340"/>
      <c r="P18" s="340"/>
      <c r="Q18" s="340"/>
    </row>
    <row r="19" spans="2:17" ht="22.5" customHeight="1" thickBot="1" x14ac:dyDescent="0.3">
      <c r="B19"/>
      <c r="C19"/>
      <c r="D19"/>
      <c r="E19"/>
      <c r="F19"/>
      <c r="G19"/>
      <c r="H19"/>
      <c r="I19" s="339"/>
      <c r="J19" s="340"/>
      <c r="K19" s="340"/>
      <c r="L19" s="340"/>
      <c r="M19" s="340"/>
      <c r="N19" s="340"/>
      <c r="O19" s="340"/>
      <c r="P19" s="340"/>
      <c r="Q19" s="340"/>
    </row>
    <row r="20" spans="2:17" ht="15.75" thickBot="1" x14ac:dyDescent="0.3">
      <c r="B20"/>
      <c r="C20"/>
      <c r="D20"/>
      <c r="E20"/>
      <c r="F20"/>
      <c r="G20"/>
      <c r="H20"/>
      <c r="I20" s="339"/>
      <c r="J20" s="340"/>
      <c r="K20" s="340"/>
      <c r="L20" s="340"/>
      <c r="M20" s="340"/>
      <c r="N20" s="340"/>
      <c r="O20" s="340"/>
      <c r="P20" s="340"/>
      <c r="Q20" s="340"/>
    </row>
    <row r="21" spans="2:17" ht="15.75" thickBot="1" x14ac:dyDescent="0.3">
      <c r="B21"/>
      <c r="C21"/>
      <c r="D21"/>
      <c r="E21"/>
      <c r="F21"/>
      <c r="G21"/>
      <c r="H21"/>
      <c r="I21" s="339"/>
      <c r="J21" s="340"/>
      <c r="K21" s="340"/>
      <c r="L21" s="340"/>
      <c r="M21" s="340"/>
      <c r="N21" s="340"/>
      <c r="O21" s="340"/>
      <c r="P21" s="340"/>
      <c r="Q21" s="340"/>
    </row>
    <row r="22" spans="2:17" ht="15.75" thickBot="1" x14ac:dyDescent="0.3">
      <c r="B22"/>
      <c r="C22"/>
      <c r="D22"/>
      <c r="E22"/>
      <c r="F22"/>
      <c r="G22"/>
      <c r="H22"/>
      <c r="I22" s="339"/>
      <c r="J22" s="340"/>
      <c r="K22" s="340"/>
      <c r="L22" s="340"/>
      <c r="M22" s="340"/>
      <c r="N22" s="340"/>
      <c r="O22" s="340"/>
      <c r="P22" s="340"/>
      <c r="Q22" s="340"/>
    </row>
    <row r="23" spans="2:17" ht="10.5" customHeight="1" thickBot="1" x14ac:dyDescent="0.3">
      <c r="B23"/>
      <c r="C23"/>
      <c r="D23"/>
      <c r="E23"/>
      <c r="F23"/>
      <c r="G23"/>
      <c r="H23"/>
      <c r="I23" s="339"/>
      <c r="J23" s="340"/>
      <c r="K23" s="340"/>
      <c r="L23" s="340"/>
      <c r="M23" s="340"/>
      <c r="N23" s="340"/>
      <c r="O23" s="340"/>
      <c r="P23" s="340"/>
      <c r="Q23" s="340"/>
    </row>
    <row r="24" spans="2:17" ht="15.75" thickBot="1" x14ac:dyDescent="0.3">
      <c r="B24"/>
      <c r="C24"/>
      <c r="D24"/>
      <c r="E24"/>
      <c r="F24"/>
      <c r="G24"/>
      <c r="H24"/>
      <c r="I24" s="339"/>
      <c r="J24" s="340"/>
      <c r="K24" s="340"/>
      <c r="L24" s="340"/>
      <c r="M24" s="340"/>
      <c r="N24" s="340"/>
      <c r="O24" s="340"/>
      <c r="P24" s="340"/>
      <c r="Q24" s="340"/>
    </row>
    <row r="25" spans="2:17" ht="15.75" thickBot="1" x14ac:dyDescent="0.3">
      <c r="B25"/>
      <c r="C25"/>
      <c r="D25"/>
      <c r="E25"/>
      <c r="F25"/>
      <c r="G25"/>
      <c r="H25"/>
      <c r="I25" s="339"/>
      <c r="J25" s="340"/>
      <c r="K25" s="340"/>
      <c r="L25" s="340"/>
      <c r="M25" s="340"/>
      <c r="N25" s="340"/>
      <c r="O25" s="340"/>
      <c r="P25" s="340"/>
      <c r="Q25" s="340"/>
    </row>
    <row r="26" spans="2:17" ht="15.75" thickBot="1" x14ac:dyDescent="0.3">
      <c r="B26"/>
      <c r="C26"/>
      <c r="D26"/>
      <c r="E26"/>
      <c r="F26"/>
      <c r="G26"/>
      <c r="H26"/>
      <c r="I26" s="339"/>
      <c r="J26" s="340"/>
      <c r="K26" s="340"/>
      <c r="L26" s="340"/>
      <c r="M26" s="340"/>
      <c r="N26" s="340"/>
      <c r="O26" s="340"/>
      <c r="P26" s="340"/>
      <c r="Q26" s="340"/>
    </row>
    <row r="27" spans="2:17" ht="15.75" thickBot="1" x14ac:dyDescent="0.3">
      <c r="B27"/>
      <c r="C27"/>
      <c r="D27"/>
      <c r="E27"/>
      <c r="F27"/>
      <c r="G27"/>
      <c r="H27"/>
      <c r="I27" s="339"/>
      <c r="J27" s="340"/>
      <c r="K27" s="340"/>
      <c r="L27" s="340"/>
      <c r="M27" s="340"/>
      <c r="N27" s="340"/>
      <c r="O27" s="340"/>
      <c r="P27" s="340"/>
      <c r="Q27" s="340"/>
    </row>
    <row r="28" spans="2:17" ht="15.75" thickBot="1" x14ac:dyDescent="0.3">
      <c r="B28"/>
      <c r="C28"/>
      <c r="D28"/>
      <c r="E28"/>
      <c r="F28"/>
      <c r="G28"/>
      <c r="H28"/>
      <c r="I28" s="339"/>
      <c r="J28" s="340"/>
      <c r="K28" s="340"/>
      <c r="L28" s="340"/>
      <c r="M28" s="340"/>
      <c r="N28" s="340"/>
      <c r="O28" s="340"/>
      <c r="P28" s="340"/>
      <c r="Q28" s="340"/>
    </row>
    <row r="29" spans="2:17" x14ac:dyDescent="0.25">
      <c r="B29"/>
      <c r="C29"/>
      <c r="D29"/>
      <c r="E29"/>
      <c r="F29"/>
      <c r="G29"/>
      <c r="H29"/>
      <c r="I29" s="339"/>
      <c r="J29"/>
    </row>
    <row r="30" spans="2:17" x14ac:dyDescent="0.25">
      <c r="B30"/>
      <c r="C30"/>
      <c r="D30"/>
      <c r="E30"/>
      <c r="F30"/>
      <c r="G30"/>
      <c r="H30"/>
      <c r="I30" s="339"/>
      <c r="J30"/>
    </row>
    <row r="31" spans="2:17" x14ac:dyDescent="0.25">
      <c r="B31"/>
      <c r="C31"/>
      <c r="D31"/>
      <c r="E31"/>
      <c r="F31"/>
      <c r="G31"/>
      <c r="H31"/>
      <c r="I31" s="339"/>
      <c r="J31"/>
      <c r="Q31" s="341"/>
    </row>
    <row r="32" spans="2:17" ht="14.45" customHeight="1" x14ac:dyDescent="0.25">
      <c r="B32"/>
      <c r="C32"/>
      <c r="D32"/>
      <c r="E32"/>
      <c r="F32"/>
      <c r="G32"/>
      <c r="H32"/>
      <c r="I32" s="339"/>
      <c r="J32"/>
    </row>
    <row r="33" spans="2:10" ht="14.45" customHeight="1" x14ac:dyDescent="0.25">
      <c r="B33"/>
      <c r="C33"/>
      <c r="D33"/>
      <c r="E33"/>
      <c r="F33"/>
      <c r="G33"/>
      <c r="H33"/>
      <c r="I33" s="339"/>
      <c r="J33"/>
    </row>
    <row r="34" spans="2:10" ht="14.45" customHeight="1" x14ac:dyDescent="0.25">
      <c r="B34"/>
      <c r="C34"/>
      <c r="D34"/>
      <c r="E34"/>
      <c r="F34"/>
      <c r="G34"/>
      <c r="H34"/>
      <c r="I34" s="339"/>
      <c r="J34"/>
    </row>
    <row r="35" spans="2:10" x14ac:dyDescent="0.25">
      <c r="B35"/>
      <c r="C35"/>
      <c r="D35"/>
      <c r="E35"/>
      <c r="F35"/>
      <c r="G35"/>
      <c r="H35"/>
      <c r="I35" s="339"/>
      <c r="J35"/>
    </row>
    <row r="36" spans="2:10" x14ac:dyDescent="0.25">
      <c r="B36"/>
      <c r="C36"/>
      <c r="D36"/>
      <c r="E36"/>
      <c r="F36"/>
      <c r="G36"/>
      <c r="H36"/>
      <c r="I36" s="339"/>
      <c r="J36"/>
    </row>
    <row r="37" spans="2:10" x14ac:dyDescent="0.25">
      <c r="B37"/>
      <c r="C37"/>
      <c r="D37"/>
      <c r="E37"/>
      <c r="F37"/>
      <c r="G37"/>
      <c r="H37"/>
      <c r="I37" s="339"/>
      <c r="J37"/>
    </row>
    <row r="38" spans="2:10" ht="14.45" customHeight="1" x14ac:dyDescent="0.25">
      <c r="B38"/>
      <c r="C38"/>
      <c r="D38"/>
      <c r="E38"/>
      <c r="F38"/>
      <c r="G38"/>
      <c r="H38"/>
      <c r="I38" s="339"/>
      <c r="J38"/>
    </row>
    <row r="39" spans="2:10" ht="14.45" customHeight="1" x14ac:dyDescent="0.25">
      <c r="B39"/>
      <c r="C39"/>
      <c r="D39"/>
      <c r="E39"/>
      <c r="F39"/>
      <c r="G39"/>
      <c r="H39"/>
      <c r="I39" s="339"/>
      <c r="J39"/>
    </row>
    <row r="40" spans="2:10" ht="14.45" customHeight="1" x14ac:dyDescent="0.25">
      <c r="B40"/>
      <c r="C40"/>
      <c r="D40"/>
      <c r="E40"/>
      <c r="F40"/>
      <c r="G40"/>
      <c r="H40"/>
      <c r="I40" s="339"/>
      <c r="J40"/>
    </row>
    <row r="41" spans="2:10" x14ac:dyDescent="0.25">
      <c r="B41"/>
      <c r="C41"/>
      <c r="D41"/>
      <c r="E41"/>
      <c r="F41"/>
      <c r="G41"/>
      <c r="H41"/>
      <c r="I41" s="339"/>
      <c r="J41"/>
    </row>
    <row r="42" spans="2:10" x14ac:dyDescent="0.25">
      <c r="I42" s="342"/>
    </row>
    <row r="43" spans="2:10" x14ac:dyDescent="0.25">
      <c r="B43" s="343" t="s">
        <v>278</v>
      </c>
      <c r="I43" s="342"/>
    </row>
    <row r="44" spans="2:10" x14ac:dyDescent="0.25">
      <c r="B44" s="205" t="s">
        <v>279</v>
      </c>
    </row>
    <row r="45" spans="2:10" x14ac:dyDescent="0.25">
      <c r="B45" s="344" t="s">
        <v>280</v>
      </c>
    </row>
    <row r="46" spans="2:10" x14ac:dyDescent="0.25">
      <c r="B46" s="344" t="s">
        <v>281</v>
      </c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959-5097-425F-A6D5-23249DA1D0E4}">
  <dimension ref="A1:F38"/>
  <sheetViews>
    <sheetView showGridLines="0" zoomScaleNormal="100" workbookViewId="0">
      <selection activeCell="B10" sqref="B10"/>
    </sheetView>
  </sheetViews>
  <sheetFormatPr baseColWidth="10" defaultColWidth="11.5703125" defaultRowHeight="15" x14ac:dyDescent="0.25"/>
  <cols>
    <col min="1" max="1" width="11.5703125" style="208"/>
    <col min="2" max="2" width="115.28515625" style="208" customWidth="1"/>
    <col min="3" max="3" width="20.85546875" style="208" customWidth="1"/>
    <col min="4" max="4" width="19.7109375" style="208" customWidth="1"/>
    <col min="5" max="16384" width="11.5703125" style="208"/>
  </cols>
  <sheetData>
    <row r="1" spans="1:6" ht="20.25" x14ac:dyDescent="0.3">
      <c r="A1" s="207"/>
      <c r="B1" s="207"/>
      <c r="C1" s="207"/>
    </row>
    <row r="2" spans="1:6" ht="20.25" x14ac:dyDescent="0.3">
      <c r="A2" s="207"/>
      <c r="B2" s="482" t="s">
        <v>1028</v>
      </c>
      <c r="C2" s="482"/>
    </row>
    <row r="3" spans="1:6" ht="20.25" x14ac:dyDescent="0.3">
      <c r="A3" s="207"/>
      <c r="B3" s="482" t="s">
        <v>0</v>
      </c>
      <c r="C3" s="482"/>
    </row>
    <row r="4" spans="1:6" ht="20.25" x14ac:dyDescent="0.3">
      <c r="A4" s="207"/>
      <c r="B4" s="483" t="s">
        <v>1</v>
      </c>
      <c r="C4" s="483"/>
    </row>
    <row r="5" spans="1:6" ht="20.25" x14ac:dyDescent="0.3">
      <c r="A5" s="207"/>
      <c r="B5" s="207"/>
      <c r="C5" s="207"/>
    </row>
    <row r="6" spans="1:6" ht="20.25" x14ac:dyDescent="0.3">
      <c r="A6" s="207"/>
      <c r="B6" s="207"/>
      <c r="C6" s="207"/>
    </row>
    <row r="7" spans="1:6" ht="20.25" x14ac:dyDescent="0.3">
      <c r="A7" s="207"/>
      <c r="B7" s="484" t="s">
        <v>254</v>
      </c>
      <c r="C7" s="484"/>
    </row>
    <row r="8" spans="1:6" ht="20.25" x14ac:dyDescent="0.3">
      <c r="A8" s="207"/>
      <c r="B8" s="487" t="s">
        <v>2</v>
      </c>
      <c r="C8" s="487"/>
    </row>
    <row r="9" spans="1:6" ht="20.25" x14ac:dyDescent="0.3">
      <c r="A9" s="207"/>
    </row>
    <row r="10" spans="1:6" ht="20.25" x14ac:dyDescent="0.3">
      <c r="A10" s="207"/>
      <c r="B10" s="209"/>
      <c r="C10" s="209"/>
    </row>
    <row r="11" spans="1:6" ht="19.899999999999999" customHeight="1" x14ac:dyDescent="0.25"/>
    <row r="12" spans="1:6" ht="22.9" customHeight="1" thickBot="1" x14ac:dyDescent="0.3">
      <c r="B12" s="488" t="s">
        <v>134</v>
      </c>
      <c r="C12" s="490">
        <v>2025</v>
      </c>
      <c r="D12" s="491"/>
      <c r="E12" s="210"/>
    </row>
    <row r="13" spans="1:6" ht="22.15" customHeight="1" x14ac:dyDescent="0.25">
      <c r="B13" s="488"/>
      <c r="C13" s="492" t="s">
        <v>41</v>
      </c>
      <c r="D13" s="494" t="s">
        <v>135</v>
      </c>
      <c r="E13" s="210"/>
    </row>
    <row r="14" spans="1:6" ht="15.75" thickBot="1" x14ac:dyDescent="0.3">
      <c r="B14" s="488"/>
      <c r="C14" s="493"/>
      <c r="D14" s="495"/>
      <c r="E14" s="210"/>
    </row>
    <row r="15" spans="1:6" ht="19.5" thickBot="1" x14ac:dyDescent="0.3">
      <c r="B15" s="489"/>
      <c r="C15" s="274">
        <v>1</v>
      </c>
      <c r="D15" s="275">
        <v>2</v>
      </c>
      <c r="E15" s="210"/>
    </row>
    <row r="16" spans="1:6" x14ac:dyDescent="0.25">
      <c r="B16" s="211" t="s">
        <v>136</v>
      </c>
      <c r="C16" s="212">
        <f>C17+C19</f>
        <v>882638691</v>
      </c>
      <c r="D16" s="212">
        <f>D17+D19</f>
        <v>439455369.76999968</v>
      </c>
      <c r="E16" s="213"/>
      <c r="F16" s="214"/>
    </row>
    <row r="17" spans="2:6" x14ac:dyDescent="0.25">
      <c r="B17" s="215" t="s">
        <v>137</v>
      </c>
      <c r="C17" s="216">
        <f>C18</f>
        <v>813154551</v>
      </c>
      <c r="D17" s="216">
        <f>D18</f>
        <v>398922954.76999968</v>
      </c>
      <c r="E17" s="217"/>
    </row>
    <row r="18" spans="2:6" x14ac:dyDescent="0.25">
      <c r="B18" s="218" t="s">
        <v>138</v>
      </c>
      <c r="C18" s="219">
        <v>813154551</v>
      </c>
      <c r="D18" s="219">
        <v>398922954.76999968</v>
      </c>
      <c r="E18" s="210"/>
    </row>
    <row r="19" spans="2:6" x14ac:dyDescent="0.25">
      <c r="B19" s="215" t="s">
        <v>139</v>
      </c>
      <c r="C19" s="216">
        <f>C20</f>
        <v>69484140</v>
      </c>
      <c r="D19" s="216">
        <f>D20</f>
        <v>40532415</v>
      </c>
      <c r="E19" s="210"/>
    </row>
    <row r="20" spans="2:6" x14ac:dyDescent="0.25">
      <c r="B20" s="218" t="s">
        <v>140</v>
      </c>
      <c r="C20" s="219">
        <v>69484140</v>
      </c>
      <c r="D20" s="219">
        <v>40532415</v>
      </c>
      <c r="E20" s="210"/>
    </row>
    <row r="21" spans="2:6" x14ac:dyDescent="0.25">
      <c r="B21" s="211" t="s">
        <v>141</v>
      </c>
      <c r="C21" s="212">
        <f>C22</f>
        <v>243289105</v>
      </c>
      <c r="D21" s="212">
        <f>D22</f>
        <v>140465012.06999996</v>
      </c>
      <c r="E21" s="213"/>
      <c r="F21" s="214"/>
    </row>
    <row r="22" spans="2:6" x14ac:dyDescent="0.25">
      <c r="B22" s="215" t="s">
        <v>142</v>
      </c>
      <c r="C22" s="216">
        <f>C23</f>
        <v>243289105</v>
      </c>
      <c r="D22" s="216">
        <f>D23</f>
        <v>140465012.06999996</v>
      </c>
      <c r="E22" s="210"/>
    </row>
    <row r="23" spans="2:6" x14ac:dyDescent="0.25">
      <c r="B23" s="218" t="s">
        <v>143</v>
      </c>
      <c r="C23" s="219">
        <v>243289105</v>
      </c>
      <c r="D23" s="219">
        <v>140465012.06999996</v>
      </c>
      <c r="E23" s="210"/>
    </row>
    <row r="24" spans="2:6" x14ac:dyDescent="0.25">
      <c r="B24" s="211" t="s">
        <v>144</v>
      </c>
      <c r="C24" s="212">
        <f>C25+C27+C29</f>
        <v>1026488236</v>
      </c>
      <c r="D24" s="212">
        <f>D25+D27+D29</f>
        <v>433493883.93000001</v>
      </c>
      <c r="E24" s="213"/>
      <c r="F24" s="214"/>
    </row>
    <row r="25" spans="2:6" x14ac:dyDescent="0.25">
      <c r="B25" s="215" t="s">
        <v>145</v>
      </c>
      <c r="C25" s="216">
        <f>C26</f>
        <v>35070000</v>
      </c>
      <c r="D25" s="216">
        <f>D26</f>
        <v>3608845.29</v>
      </c>
      <c r="E25" s="210"/>
    </row>
    <row r="26" spans="2:6" x14ac:dyDescent="0.25">
      <c r="B26" s="218" t="s">
        <v>146</v>
      </c>
      <c r="C26" s="219">
        <v>35070000</v>
      </c>
      <c r="D26" s="219">
        <v>3608845.29</v>
      </c>
      <c r="E26" s="210"/>
    </row>
    <row r="27" spans="2:6" x14ac:dyDescent="0.25">
      <c r="B27" s="215" t="s">
        <v>147</v>
      </c>
      <c r="C27" s="216">
        <f>C28</f>
        <v>6692496</v>
      </c>
      <c r="D27" s="216">
        <f>D28</f>
        <v>0</v>
      </c>
      <c r="E27" s="210"/>
    </row>
    <row r="28" spans="2:6" x14ac:dyDescent="0.25">
      <c r="B28" s="218" t="s">
        <v>148</v>
      </c>
      <c r="C28" s="219">
        <v>6692496</v>
      </c>
      <c r="D28" s="219">
        <v>0</v>
      </c>
      <c r="E28" s="210"/>
    </row>
    <row r="29" spans="2:6" x14ac:dyDescent="0.25">
      <c r="B29" s="215" t="s">
        <v>149</v>
      </c>
      <c r="C29" s="216">
        <f>C30+C31+C32+C33</f>
        <v>984725740</v>
      </c>
      <c r="D29" s="216">
        <f>D30+D31+D32+D33</f>
        <v>429885038.63999999</v>
      </c>
      <c r="E29" s="217"/>
    </row>
    <row r="30" spans="2:6" x14ac:dyDescent="0.25">
      <c r="B30" s="218" t="s">
        <v>150</v>
      </c>
      <c r="C30" s="219">
        <v>224073001</v>
      </c>
      <c r="D30" s="219">
        <v>98910857.409999996</v>
      </c>
      <c r="E30" s="210"/>
    </row>
    <row r="31" spans="2:6" x14ac:dyDescent="0.25">
      <c r="B31" s="218" t="s">
        <v>151</v>
      </c>
      <c r="C31" s="219">
        <v>112471764</v>
      </c>
      <c r="D31" s="219">
        <v>31659129.210000001</v>
      </c>
      <c r="E31" s="210"/>
    </row>
    <row r="32" spans="2:6" x14ac:dyDescent="0.25">
      <c r="B32" s="218" t="s">
        <v>152</v>
      </c>
      <c r="C32" s="219">
        <v>253359525</v>
      </c>
      <c r="D32" s="219">
        <v>79729585.10999997</v>
      </c>
      <c r="E32" s="210"/>
    </row>
    <row r="33" spans="2:5" x14ac:dyDescent="0.25">
      <c r="B33" s="218" t="s">
        <v>153</v>
      </c>
      <c r="C33" s="219">
        <v>394821450</v>
      </c>
      <c r="D33" s="219">
        <v>219585466.91</v>
      </c>
      <c r="E33" s="210"/>
    </row>
    <row r="34" spans="2:5" ht="18.75" x14ac:dyDescent="0.3">
      <c r="B34" s="276" t="s">
        <v>154</v>
      </c>
      <c r="C34" s="277">
        <f>C16+C21+C24</f>
        <v>2152416032</v>
      </c>
      <c r="D34" s="277">
        <f>D16+D21+D24</f>
        <v>1013414265.7699997</v>
      </c>
      <c r="E34" s="210"/>
    </row>
    <row r="35" spans="2:5" x14ac:dyDescent="0.25">
      <c r="E35" s="210"/>
    </row>
    <row r="36" spans="2:5" ht="15.75" x14ac:dyDescent="0.25">
      <c r="B36" s="220" t="s">
        <v>155</v>
      </c>
      <c r="E36" s="210"/>
    </row>
    <row r="37" spans="2:5" x14ac:dyDescent="0.25">
      <c r="B37" s="64" t="s">
        <v>156</v>
      </c>
      <c r="E37" s="210"/>
    </row>
    <row r="38" spans="2:5" ht="15.75" x14ac:dyDescent="0.25">
      <c r="B38" s="221" t="s">
        <v>157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20FA-09A9-4E8E-B9C3-8FD01470C63F}">
  <dimension ref="A1:M79"/>
  <sheetViews>
    <sheetView showGridLines="0" zoomScale="60" zoomScaleNormal="60" workbookViewId="0">
      <selection activeCell="L43" sqref="L43"/>
    </sheetView>
  </sheetViews>
  <sheetFormatPr baseColWidth="10" defaultColWidth="11.5703125" defaultRowHeight="15" x14ac:dyDescent="0.25"/>
  <cols>
    <col min="1" max="1" width="11.5703125" style="22"/>
    <col min="2" max="2" width="87.85546875" style="22" customWidth="1"/>
    <col min="3" max="3" width="24.7109375" style="22" customWidth="1"/>
    <col min="4" max="4" width="32.7109375" style="22" customWidth="1"/>
    <col min="5" max="5" width="27.7109375" style="22" customWidth="1"/>
    <col min="6" max="6" width="26.5703125" style="22" customWidth="1"/>
    <col min="7" max="7" width="20.28515625" style="22" customWidth="1"/>
    <col min="8" max="8" width="21.5703125" style="22" customWidth="1"/>
    <col min="9" max="9" width="11.5703125" style="22"/>
    <col min="10" max="10" width="0" style="22" hidden="1" customWidth="1"/>
    <col min="11" max="11" width="11.5703125" style="22"/>
    <col min="12" max="12" width="37.7109375" style="22" bestFit="1" customWidth="1"/>
    <col min="13" max="13" width="21.5703125" style="22" customWidth="1"/>
    <col min="14" max="16384" width="11.5703125" style="22"/>
  </cols>
  <sheetData>
    <row r="1" spans="1:13" s="222" customFormat="1" ht="21" x14ac:dyDescent="0.35"/>
    <row r="2" spans="1:13" s="222" customFormat="1" ht="21" x14ac:dyDescent="0.35">
      <c r="A2" s="482" t="s">
        <v>1028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3" s="222" customFormat="1" ht="21" x14ac:dyDescent="0.35">
      <c r="A3" s="482" t="s">
        <v>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3" s="222" customFormat="1" ht="21" x14ac:dyDescent="0.35">
      <c r="A4" s="483" t="s">
        <v>1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</row>
    <row r="5" spans="1:13" s="222" customFormat="1" ht="21" x14ac:dyDescent="0.35"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3" s="222" customFormat="1" ht="21" x14ac:dyDescent="0.35"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3" s="222" customFormat="1" ht="21" x14ac:dyDescent="0.35">
      <c r="A7" s="484" t="s">
        <v>253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</row>
    <row r="8" spans="1:13" s="222" customFormat="1" ht="21" x14ac:dyDescent="0.35">
      <c r="A8" s="487" t="s">
        <v>2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</row>
    <row r="9" spans="1:13" ht="15.75" thickBot="1" x14ac:dyDescent="0.3">
      <c r="C9" s="223"/>
      <c r="D9" s="223"/>
      <c r="E9" s="223"/>
      <c r="F9" s="223"/>
      <c r="G9" s="223"/>
      <c r="H9" s="223"/>
    </row>
    <row r="10" spans="1:13" ht="19.149999999999999" customHeight="1" thickBot="1" x14ac:dyDescent="0.35">
      <c r="B10" s="461" t="s">
        <v>37</v>
      </c>
      <c r="C10" s="496">
        <v>2025</v>
      </c>
      <c r="D10" s="496"/>
      <c r="E10" s="496"/>
      <c r="F10" s="496"/>
      <c r="G10" s="496"/>
      <c r="H10" s="433" t="s">
        <v>39</v>
      </c>
      <c r="L10" s="224"/>
      <c r="M10" s="224"/>
    </row>
    <row r="11" spans="1:13" s="225" customFormat="1" ht="24.6" customHeight="1" thickBot="1" x14ac:dyDescent="0.3">
      <c r="B11" s="462"/>
      <c r="C11" s="443" t="s">
        <v>41</v>
      </c>
      <c r="D11" s="439" t="s">
        <v>135</v>
      </c>
      <c r="E11" s="439" t="s">
        <v>158</v>
      </c>
      <c r="F11" s="439" t="s">
        <v>159</v>
      </c>
      <c r="G11" s="478" t="s">
        <v>160</v>
      </c>
      <c r="H11" s="433"/>
      <c r="L11" s="226" t="s">
        <v>3</v>
      </c>
      <c r="M11" s="227">
        <v>7976131161317.9805</v>
      </c>
    </row>
    <row r="12" spans="1:13" ht="14.45" customHeight="1" x14ac:dyDescent="0.25">
      <c r="B12" s="462"/>
      <c r="C12" s="434"/>
      <c r="D12" s="437"/>
      <c r="E12" s="437"/>
      <c r="F12" s="437"/>
      <c r="G12" s="433"/>
      <c r="H12" s="433"/>
    </row>
    <row r="13" spans="1:13" ht="14.45" customHeight="1" thickBot="1" x14ac:dyDescent="0.3">
      <c r="B13" s="462"/>
      <c r="C13" s="436"/>
      <c r="D13" s="438"/>
      <c r="E13" s="438"/>
      <c r="F13" s="438"/>
      <c r="G13" s="435"/>
      <c r="H13" s="435"/>
    </row>
    <row r="14" spans="1:13" ht="22.9" customHeight="1" thickBot="1" x14ac:dyDescent="0.3">
      <c r="B14" s="463"/>
      <c r="C14" s="72">
        <v>1</v>
      </c>
      <c r="D14" s="72">
        <v>2</v>
      </c>
      <c r="E14" s="228">
        <v>3</v>
      </c>
      <c r="F14" s="229">
        <v>4</v>
      </c>
      <c r="G14" s="72" t="s">
        <v>161</v>
      </c>
      <c r="H14" s="230" t="s">
        <v>162</v>
      </c>
      <c r="I14" s="231"/>
      <c r="M14" s="208"/>
    </row>
    <row r="15" spans="1:13" ht="20.25" x14ac:dyDescent="0.25">
      <c r="B15" s="232" t="s">
        <v>163</v>
      </c>
      <c r="C15" s="233">
        <f>C16</f>
        <v>1400429350</v>
      </c>
      <c r="D15" s="233">
        <f>D16</f>
        <v>576166638.89999986</v>
      </c>
      <c r="E15" s="234">
        <f>E16</f>
        <v>576166638.89999986</v>
      </c>
      <c r="F15" s="234"/>
      <c r="G15" s="233">
        <f>E15-F15</f>
        <v>576166638.89999986</v>
      </c>
      <c r="H15" s="235">
        <f>D15/$M$11</f>
        <v>7.2236354599363657E-5</v>
      </c>
      <c r="I15" s="236"/>
      <c r="J15" s="231">
        <f>D15/$D$55</f>
        <v>7.676626628637751E-3</v>
      </c>
      <c r="M15" s="208"/>
    </row>
    <row r="16" spans="1:13" ht="20.25" x14ac:dyDescent="0.25">
      <c r="B16" s="105" t="s">
        <v>139</v>
      </c>
      <c r="C16" s="237">
        <f>C17</f>
        <v>1400429350</v>
      </c>
      <c r="D16" s="237">
        <f>D17</f>
        <v>576166638.89999986</v>
      </c>
      <c r="E16" s="106">
        <f>+E17</f>
        <v>576166638.89999986</v>
      </c>
      <c r="F16" s="106"/>
      <c r="G16" s="237">
        <f t="shared" ref="G16:G54" si="0">E16-F16</f>
        <v>576166638.89999986</v>
      </c>
      <c r="H16" s="238">
        <f t="shared" ref="H16:H54" si="1">D16/$M$11</f>
        <v>7.2236354599363657E-5</v>
      </c>
      <c r="M16" s="208"/>
    </row>
    <row r="17" spans="2:13" ht="21" thickBot="1" x14ac:dyDescent="0.3">
      <c r="B17" s="239" t="s">
        <v>164</v>
      </c>
      <c r="C17" s="240">
        <v>1400429350</v>
      </c>
      <c r="D17" s="240">
        <v>576166638.89999986</v>
      </c>
      <c r="E17" s="241">
        <f>$D17</f>
        <v>576166638.89999986</v>
      </c>
      <c r="F17" s="240"/>
      <c r="G17" s="240">
        <f t="shared" si="0"/>
        <v>576166638.89999986</v>
      </c>
      <c r="H17" s="242">
        <f t="shared" si="1"/>
        <v>7.2236354599363657E-5</v>
      </c>
      <c r="J17" s="243"/>
      <c r="M17" s="208"/>
    </row>
    <row r="18" spans="2:13" ht="20.25" x14ac:dyDescent="0.25">
      <c r="B18" s="232" t="s">
        <v>141</v>
      </c>
      <c r="C18" s="234">
        <f>C19+C22+C27+C29</f>
        <v>127066275334</v>
      </c>
      <c r="D18" s="234">
        <f>D19+D22+D27+D29</f>
        <v>69673716585.820007</v>
      </c>
      <c r="E18" s="234">
        <f>E19+E22+E29</f>
        <v>16056931430.83</v>
      </c>
      <c r="F18" s="234">
        <f>F19+F22+F29+F27</f>
        <v>53616785154.990005</v>
      </c>
      <c r="G18" s="234">
        <f t="shared" si="0"/>
        <v>-37559853724.160004</v>
      </c>
      <c r="H18" s="235">
        <f t="shared" si="1"/>
        <v>8.7352771884843337E-3</v>
      </c>
      <c r="I18" s="243"/>
      <c r="J18" s="243">
        <f>D18/$D$55</f>
        <v>0.92830627798930287</v>
      </c>
      <c r="M18" s="208"/>
    </row>
    <row r="19" spans="2:13" ht="20.25" x14ac:dyDescent="0.25">
      <c r="B19" s="105" t="s">
        <v>165</v>
      </c>
      <c r="C19" s="244">
        <f>C20+C21</f>
        <v>534076753</v>
      </c>
      <c r="D19" s="244">
        <f>D20+D21</f>
        <v>89250718.829999998</v>
      </c>
      <c r="E19" s="244">
        <f>E21+E20</f>
        <v>89250718.829999998</v>
      </c>
      <c r="F19" s="244"/>
      <c r="G19" s="244">
        <f t="shared" si="0"/>
        <v>89250718.829999998</v>
      </c>
      <c r="H19" s="245">
        <f t="shared" si="1"/>
        <v>1.1189725573074974E-5</v>
      </c>
      <c r="J19" s="243"/>
    </row>
    <row r="20" spans="2:13" ht="40.5" x14ac:dyDescent="0.25">
      <c r="B20" s="246" t="s">
        <v>166</v>
      </c>
      <c r="C20" s="241">
        <v>252440000</v>
      </c>
      <c r="D20" s="241">
        <v>0</v>
      </c>
      <c r="E20" s="241">
        <f>$D20</f>
        <v>0</v>
      </c>
      <c r="F20" s="241"/>
      <c r="G20" s="241">
        <f t="shared" si="0"/>
        <v>0</v>
      </c>
      <c r="H20" s="247">
        <f t="shared" si="1"/>
        <v>0</v>
      </c>
      <c r="J20" s="243"/>
    </row>
    <row r="21" spans="2:13" ht="20.25" x14ac:dyDescent="0.25">
      <c r="B21" s="246" t="s">
        <v>167</v>
      </c>
      <c r="C21" s="241">
        <v>281636753</v>
      </c>
      <c r="D21" s="241">
        <v>89250718.829999998</v>
      </c>
      <c r="E21" s="241">
        <f>$D21</f>
        <v>89250718.829999998</v>
      </c>
      <c r="F21" s="241"/>
      <c r="G21" s="241">
        <f t="shared" si="0"/>
        <v>89250718.829999998</v>
      </c>
      <c r="H21" s="248">
        <f t="shared" si="1"/>
        <v>1.1189725573074974E-5</v>
      </c>
      <c r="J21" s="243"/>
    </row>
    <row r="22" spans="2:13" ht="20.25" x14ac:dyDescent="0.25">
      <c r="B22" s="249" t="s">
        <v>168</v>
      </c>
      <c r="C22" s="250">
        <f>C23+C24+C25+C26</f>
        <v>90444999546</v>
      </c>
      <c r="D22" s="250">
        <f>D23+D24+D25+D26</f>
        <v>54136512026.020004</v>
      </c>
      <c r="E22" s="250">
        <f>SUM(E23:E26)</f>
        <v>991792923.56000006</v>
      </c>
      <c r="F22" s="250">
        <f>SUM(F23:F26)</f>
        <v>53144719102.460007</v>
      </c>
      <c r="G22" s="250">
        <f t="shared" si="0"/>
        <v>-52152926178.900009</v>
      </c>
      <c r="H22" s="251">
        <f t="shared" si="1"/>
        <v>6.7873146681146669E-3</v>
      </c>
      <c r="I22" s="252"/>
      <c r="J22" s="243"/>
    </row>
    <row r="23" spans="2:13" ht="20.25" x14ac:dyDescent="0.25">
      <c r="B23" s="246" t="s">
        <v>169</v>
      </c>
      <c r="C23" s="241">
        <v>670854956</v>
      </c>
      <c r="D23" s="241">
        <v>268888501.36999995</v>
      </c>
      <c r="E23" s="241"/>
      <c r="F23" s="241">
        <f>$D23</f>
        <v>268888501.36999995</v>
      </c>
      <c r="G23" s="241">
        <f t="shared" si="0"/>
        <v>-268888501.36999995</v>
      </c>
      <c r="H23" s="248">
        <f t="shared" si="1"/>
        <v>3.3711644897971894E-5</v>
      </c>
      <c r="I23" s="252"/>
      <c r="J23" s="243"/>
    </row>
    <row r="24" spans="2:13" ht="20.25" x14ac:dyDescent="0.25">
      <c r="B24" s="253" t="s">
        <v>170</v>
      </c>
      <c r="C24" s="241">
        <v>84996417664</v>
      </c>
      <c r="D24" s="241">
        <v>52875830601.090004</v>
      </c>
      <c r="E24" s="241"/>
      <c r="F24" s="241">
        <f>$D24</f>
        <v>52875830601.090004</v>
      </c>
      <c r="G24" s="241">
        <f>E24-F24</f>
        <v>-52875830601.090004</v>
      </c>
      <c r="H24" s="248">
        <f t="shared" si="1"/>
        <v>6.6292579110939255E-3</v>
      </c>
      <c r="I24" s="252"/>
      <c r="J24" s="243"/>
    </row>
    <row r="25" spans="2:13" ht="20.25" x14ac:dyDescent="0.25">
      <c r="B25" s="246" t="s">
        <v>171</v>
      </c>
      <c r="C25" s="241">
        <v>51500001</v>
      </c>
      <c r="D25" s="241">
        <v>14339803.1</v>
      </c>
      <c r="E25" s="241">
        <f>+$D$25</f>
        <v>14339803.1</v>
      </c>
      <c r="F25" s="241"/>
      <c r="G25" s="241">
        <f t="shared" si="0"/>
        <v>14339803.1</v>
      </c>
      <c r="H25" s="248">
        <f t="shared" si="1"/>
        <v>1.797839429916105E-6</v>
      </c>
      <c r="J25" s="243"/>
    </row>
    <row r="26" spans="2:13" ht="40.5" x14ac:dyDescent="0.25">
      <c r="B26" s="246" t="s">
        <v>172</v>
      </c>
      <c r="C26" s="241">
        <v>4726226925</v>
      </c>
      <c r="D26" s="241">
        <v>977453120.46000004</v>
      </c>
      <c r="E26" s="241">
        <f>+$D$26</f>
        <v>977453120.46000004</v>
      </c>
      <c r="F26" s="241"/>
      <c r="G26" s="241">
        <f t="shared" si="0"/>
        <v>977453120.46000004</v>
      </c>
      <c r="H26" s="248">
        <f t="shared" si="1"/>
        <v>1.2254727269285341E-4</v>
      </c>
      <c r="J26" s="243"/>
    </row>
    <row r="27" spans="2:13" ht="20.25" x14ac:dyDescent="0.25">
      <c r="B27" s="105" t="s">
        <v>173</v>
      </c>
      <c r="C27" s="250">
        <f>C28</f>
        <v>868707038</v>
      </c>
      <c r="D27" s="250">
        <f>D28</f>
        <v>472066052.52999997</v>
      </c>
      <c r="E27" s="250"/>
      <c r="F27" s="250">
        <f>F28</f>
        <v>472066052.52999997</v>
      </c>
      <c r="G27" s="250">
        <f t="shared" si="0"/>
        <v>-472066052.52999997</v>
      </c>
      <c r="H27" s="251">
        <f t="shared" si="1"/>
        <v>5.9184840743265251E-5</v>
      </c>
      <c r="J27" s="243"/>
    </row>
    <row r="28" spans="2:13" ht="20.25" x14ac:dyDescent="0.25">
      <c r="B28" s="254" t="s">
        <v>174</v>
      </c>
      <c r="C28" s="241">
        <v>868707038</v>
      </c>
      <c r="D28" s="241">
        <v>472066052.52999997</v>
      </c>
      <c r="E28" s="241"/>
      <c r="F28" s="241">
        <f>$D28</f>
        <v>472066052.52999997</v>
      </c>
      <c r="G28" s="241">
        <f t="shared" si="0"/>
        <v>-472066052.52999997</v>
      </c>
      <c r="H28" s="248">
        <f t="shared" si="1"/>
        <v>5.9184840743265251E-5</v>
      </c>
      <c r="J28" s="243"/>
    </row>
    <row r="29" spans="2:13" ht="20.25" x14ac:dyDescent="0.25">
      <c r="B29" s="249" t="s">
        <v>175</v>
      </c>
      <c r="C29" s="250">
        <f>C30</f>
        <v>35218491997</v>
      </c>
      <c r="D29" s="250">
        <f>D30</f>
        <v>14975887788.440001</v>
      </c>
      <c r="E29" s="250">
        <f>E30</f>
        <v>14975887788.440001</v>
      </c>
      <c r="F29" s="250"/>
      <c r="G29" s="250">
        <f t="shared" si="0"/>
        <v>14975887788.440001</v>
      </c>
      <c r="H29" s="255">
        <f t="shared" si="1"/>
        <v>1.8775879540533253E-3</v>
      </c>
      <c r="J29" s="243"/>
    </row>
    <row r="30" spans="2:13" ht="21" thickBot="1" x14ac:dyDescent="0.3">
      <c r="B30" s="256" t="s">
        <v>176</v>
      </c>
      <c r="C30" s="257">
        <v>35218491997</v>
      </c>
      <c r="D30" s="257">
        <v>14975887788.440001</v>
      </c>
      <c r="E30" s="257">
        <f>+$D$30</f>
        <v>14975887788.440001</v>
      </c>
      <c r="F30" s="257"/>
      <c r="G30" s="257">
        <f t="shared" si="0"/>
        <v>14975887788.440001</v>
      </c>
      <c r="H30" s="99">
        <f t="shared" si="1"/>
        <v>1.8775879540533253E-3</v>
      </c>
      <c r="J30" s="243"/>
    </row>
    <row r="31" spans="2:13" ht="20.25" x14ac:dyDescent="0.25">
      <c r="B31" s="232" t="s">
        <v>177</v>
      </c>
      <c r="C31" s="234">
        <f>C32+C35+C46</f>
        <v>13678780962</v>
      </c>
      <c r="D31" s="234">
        <f>D32+D35+D46</f>
        <v>4804781639.4799995</v>
      </c>
      <c r="E31" s="234">
        <f>E32+E35+E46</f>
        <v>4799092532.4399996</v>
      </c>
      <c r="F31" s="234">
        <f>F35</f>
        <v>5689107.04</v>
      </c>
      <c r="G31" s="234">
        <f t="shared" si="0"/>
        <v>4793403425.3999996</v>
      </c>
      <c r="H31" s="235">
        <f t="shared" si="1"/>
        <v>6.0239501361033967E-4</v>
      </c>
      <c r="I31" s="243"/>
      <c r="J31" s="243">
        <f>D31/$D$55</f>
        <v>6.4017095382059477E-2</v>
      </c>
      <c r="K31" s="231"/>
    </row>
    <row r="32" spans="2:13" ht="20.25" x14ac:dyDescent="0.25">
      <c r="B32" s="258" t="s">
        <v>178</v>
      </c>
      <c r="C32" s="106">
        <f>C33+C34</f>
        <v>314564125</v>
      </c>
      <c r="D32" s="106">
        <f>D33+D34</f>
        <v>118953915.25</v>
      </c>
      <c r="E32" s="106">
        <f>$D32</f>
        <v>118953915.25</v>
      </c>
      <c r="F32" s="106"/>
      <c r="G32" s="106">
        <f t="shared" si="0"/>
        <v>118953915.25</v>
      </c>
      <c r="H32" s="238">
        <f t="shared" si="1"/>
        <v>1.4913736101393797E-5</v>
      </c>
      <c r="I32" s="243"/>
      <c r="J32" s="231">
        <f>D32/$D$31</f>
        <v>2.4757402973857905E-2</v>
      </c>
    </row>
    <row r="33" spans="2:10" ht="20.25" x14ac:dyDescent="0.25">
      <c r="B33" s="246" t="s">
        <v>179</v>
      </c>
      <c r="C33" s="241">
        <v>225042000</v>
      </c>
      <c r="D33" s="241">
        <v>82131083.350000009</v>
      </c>
      <c r="E33" s="241">
        <f>$D33</f>
        <v>82131083.350000009</v>
      </c>
      <c r="F33" s="241"/>
      <c r="G33" s="241">
        <f t="shared" si="0"/>
        <v>82131083.350000009</v>
      </c>
      <c r="H33" s="247">
        <f t="shared" si="1"/>
        <v>1.0297107919728419E-5</v>
      </c>
      <c r="I33" s="243"/>
    </row>
    <row r="34" spans="2:10" ht="40.5" x14ac:dyDescent="0.25">
      <c r="B34" s="256" t="s">
        <v>180</v>
      </c>
      <c r="C34" s="241">
        <v>89522125</v>
      </c>
      <c r="D34" s="241">
        <v>36822831.899999999</v>
      </c>
      <c r="E34" s="241">
        <f>$D34</f>
        <v>36822831.899999999</v>
      </c>
      <c r="F34" s="241"/>
      <c r="G34" s="241">
        <f t="shared" si="0"/>
        <v>36822831.899999999</v>
      </c>
      <c r="H34" s="247">
        <f t="shared" si="1"/>
        <v>4.6166281816653796E-6</v>
      </c>
      <c r="I34" s="243"/>
    </row>
    <row r="35" spans="2:10" ht="40.5" x14ac:dyDescent="0.25">
      <c r="B35" s="249" t="s">
        <v>181</v>
      </c>
      <c r="C35" s="250">
        <f>C36+C37+C38+C39+C40+C41+C42+C43+C44+C45</f>
        <v>8015229057</v>
      </c>
      <c r="D35" s="250">
        <f>D36+D37+D38+D39+D40+D41+D42+D43+D44+D45</f>
        <v>3314090979.2399998</v>
      </c>
      <c r="E35" s="250">
        <f>SUM(E36:E45)</f>
        <v>3308401872.1999998</v>
      </c>
      <c r="F35" s="250">
        <f>SUM(F36:F45)</f>
        <v>5689107.04</v>
      </c>
      <c r="G35" s="250">
        <f t="shared" si="0"/>
        <v>3302712765.1599998</v>
      </c>
      <c r="H35" s="255">
        <f t="shared" si="1"/>
        <v>4.1550106338677329E-4</v>
      </c>
      <c r="I35" s="243"/>
      <c r="J35" s="243">
        <f>D35/$D$31</f>
        <v>0.68974851052724828</v>
      </c>
    </row>
    <row r="36" spans="2:10" ht="20.25" x14ac:dyDescent="0.25">
      <c r="B36" s="246" t="s">
        <v>182</v>
      </c>
      <c r="C36" s="241">
        <v>1130049719</v>
      </c>
      <c r="D36" s="241">
        <v>80654868.109999999</v>
      </c>
      <c r="E36" s="241">
        <f>$D36</f>
        <v>80654868.109999999</v>
      </c>
      <c r="F36" s="241"/>
      <c r="G36" s="241">
        <f t="shared" si="0"/>
        <v>80654868.109999999</v>
      </c>
      <c r="H36" s="247">
        <f t="shared" si="1"/>
        <v>1.0112028811807119E-5</v>
      </c>
      <c r="I36" s="243"/>
    </row>
    <row r="37" spans="2:10" ht="20.25" x14ac:dyDescent="0.25">
      <c r="B37" s="256" t="s">
        <v>183</v>
      </c>
      <c r="C37" s="241">
        <v>320091495</v>
      </c>
      <c r="D37" s="241">
        <v>96895682.979999989</v>
      </c>
      <c r="E37" s="241">
        <f t="shared" ref="E37:E42" si="2">$D37</f>
        <v>96895682.979999989</v>
      </c>
      <c r="F37" s="241"/>
      <c r="G37" s="241">
        <f t="shared" si="0"/>
        <v>96895682.979999989</v>
      </c>
      <c r="H37" s="247">
        <f t="shared" si="1"/>
        <v>1.2148205818118578E-5</v>
      </c>
      <c r="I37" s="243"/>
    </row>
    <row r="38" spans="2:10" ht="20.25" x14ac:dyDescent="0.25">
      <c r="B38" s="246" t="s">
        <v>184</v>
      </c>
      <c r="C38" s="241">
        <v>8409716</v>
      </c>
      <c r="D38" s="241">
        <v>3743222.8200000003</v>
      </c>
      <c r="E38" s="241">
        <f t="shared" si="2"/>
        <v>3743222.8200000003</v>
      </c>
      <c r="F38" s="241"/>
      <c r="G38" s="241">
        <f t="shared" si="0"/>
        <v>3743222.8200000003</v>
      </c>
      <c r="H38" s="247">
        <f t="shared" si="1"/>
        <v>4.6930306740109674E-7</v>
      </c>
      <c r="I38" s="243"/>
    </row>
    <row r="39" spans="2:10" ht="20.25" x14ac:dyDescent="0.25">
      <c r="B39" s="246" t="s">
        <v>185</v>
      </c>
      <c r="C39" s="241">
        <v>1338168834</v>
      </c>
      <c r="D39" s="241">
        <v>499342163.92000008</v>
      </c>
      <c r="E39" s="241">
        <f t="shared" si="2"/>
        <v>499342163.92000008</v>
      </c>
      <c r="F39" s="241"/>
      <c r="G39" s="241">
        <f t="shared" si="0"/>
        <v>499342163.92000008</v>
      </c>
      <c r="H39" s="247">
        <f t="shared" si="1"/>
        <v>6.260455775121537E-5</v>
      </c>
      <c r="I39" s="243"/>
    </row>
    <row r="40" spans="2:10" ht="20.25" x14ac:dyDescent="0.25">
      <c r="B40" s="246" t="s">
        <v>186</v>
      </c>
      <c r="C40" s="257">
        <v>2031451113</v>
      </c>
      <c r="D40" s="257">
        <v>836316699.57000017</v>
      </c>
      <c r="E40" s="241">
        <f t="shared" si="2"/>
        <v>836316699.57000017</v>
      </c>
      <c r="F40" s="259"/>
      <c r="G40" s="257">
        <f t="shared" si="0"/>
        <v>836316699.57000017</v>
      </c>
      <c r="H40" s="260">
        <f t="shared" si="1"/>
        <v>1.0485242565040853E-4</v>
      </c>
      <c r="I40" s="243"/>
    </row>
    <row r="41" spans="2:10" ht="20.25" x14ac:dyDescent="0.25">
      <c r="B41" s="246" t="s">
        <v>187</v>
      </c>
      <c r="C41" s="241">
        <v>101411794</v>
      </c>
      <c r="D41" s="241">
        <v>46956462.640000001</v>
      </c>
      <c r="E41" s="241">
        <f t="shared" si="2"/>
        <v>46956462.640000001</v>
      </c>
      <c r="F41" s="257"/>
      <c r="G41" s="241">
        <f t="shared" si="0"/>
        <v>46956462.640000001</v>
      </c>
      <c r="H41" s="247">
        <f t="shared" si="1"/>
        <v>5.8871226776868708E-6</v>
      </c>
      <c r="I41" s="243"/>
    </row>
    <row r="42" spans="2:10" ht="40.5" x14ac:dyDescent="0.25">
      <c r="B42" s="256" t="s">
        <v>188</v>
      </c>
      <c r="C42" s="241">
        <v>1000000</v>
      </c>
      <c r="D42" s="257">
        <v>0</v>
      </c>
      <c r="E42" s="241">
        <f t="shared" si="2"/>
        <v>0</v>
      </c>
      <c r="F42" s="241"/>
      <c r="G42" s="241">
        <f t="shared" si="0"/>
        <v>0</v>
      </c>
      <c r="H42" s="261">
        <f t="shared" si="1"/>
        <v>0</v>
      </c>
      <c r="I42" s="243"/>
    </row>
    <row r="43" spans="2:10" ht="40.5" x14ac:dyDescent="0.25">
      <c r="B43" s="246" t="s">
        <v>189</v>
      </c>
      <c r="C43" s="241">
        <v>30547779</v>
      </c>
      <c r="D43" s="241">
        <v>5689107.04</v>
      </c>
      <c r="E43" s="241"/>
      <c r="F43" s="241">
        <f>$D43</f>
        <v>5689107.04</v>
      </c>
      <c r="G43" s="241">
        <f t="shared" si="0"/>
        <v>-5689107.04</v>
      </c>
      <c r="H43" s="262">
        <f t="shared" si="1"/>
        <v>7.1326648533446746E-7</v>
      </c>
      <c r="I43" s="243"/>
    </row>
    <row r="44" spans="2:10" ht="40.5" x14ac:dyDescent="0.25">
      <c r="B44" s="246" t="s">
        <v>190</v>
      </c>
      <c r="C44" s="241">
        <v>12000000</v>
      </c>
      <c r="D44" s="241">
        <v>12135177.539999999</v>
      </c>
      <c r="E44" s="241">
        <f>$D44</f>
        <v>12135177.539999999</v>
      </c>
      <c r="F44" s="241"/>
      <c r="G44" s="241">
        <f t="shared" si="0"/>
        <v>12135177.539999999</v>
      </c>
      <c r="H44" s="260">
        <f t="shared" si="1"/>
        <v>1.5214365579708917E-6</v>
      </c>
      <c r="I44" s="243"/>
    </row>
    <row r="45" spans="2:10" ht="40.5" x14ac:dyDescent="0.25">
      <c r="B45" s="246" t="s">
        <v>191</v>
      </c>
      <c r="C45" s="241">
        <v>3042098607</v>
      </c>
      <c r="D45" s="241">
        <v>1732357594.6199999</v>
      </c>
      <c r="E45" s="241">
        <f>$D45</f>
        <v>1732357594.6199999</v>
      </c>
      <c r="F45" s="259"/>
      <c r="G45" s="257">
        <f t="shared" si="0"/>
        <v>1732357594.6199999</v>
      </c>
      <c r="H45" s="263">
        <f t="shared" si="1"/>
        <v>2.171927165668304E-4</v>
      </c>
      <c r="I45" s="243"/>
    </row>
    <row r="46" spans="2:10" ht="20.25" x14ac:dyDescent="0.25">
      <c r="B46" s="249" t="s">
        <v>192</v>
      </c>
      <c r="C46" s="250">
        <f>C47+C48+C49+C50+C51+C52+C53+C54</f>
        <v>5348987780</v>
      </c>
      <c r="D46" s="250">
        <f>D47+D48+D49+D50+D51+D52+D53+D54</f>
        <v>1371736744.99</v>
      </c>
      <c r="E46" s="250">
        <f>SUM(E47:E54)</f>
        <v>1371736744.99</v>
      </c>
      <c r="F46" s="250"/>
      <c r="G46" s="264">
        <f t="shared" si="0"/>
        <v>1371736744.99</v>
      </c>
      <c r="H46" s="255">
        <f t="shared" si="1"/>
        <v>1.7198021412217267E-4</v>
      </c>
      <c r="I46" s="243"/>
      <c r="J46" s="231">
        <f>D46/$D$31</f>
        <v>0.28549408649889385</v>
      </c>
    </row>
    <row r="47" spans="2:10" ht="20.25" x14ac:dyDescent="0.25">
      <c r="B47" s="256" t="s">
        <v>193</v>
      </c>
      <c r="C47" s="259">
        <v>260177938</v>
      </c>
      <c r="D47" s="257">
        <v>145382460.99000001</v>
      </c>
      <c r="E47" s="241">
        <f t="shared" ref="E47:E54" si="3">$D47</f>
        <v>145382460.99000001</v>
      </c>
      <c r="F47" s="241"/>
      <c r="G47" s="241">
        <f t="shared" si="0"/>
        <v>145382460.99000001</v>
      </c>
      <c r="H47" s="263">
        <f t="shared" si="1"/>
        <v>1.8227190357032309E-5</v>
      </c>
      <c r="I47" s="243"/>
    </row>
    <row r="48" spans="2:10" ht="25.9" customHeight="1" x14ac:dyDescent="0.25">
      <c r="B48" s="254" t="s">
        <v>194</v>
      </c>
      <c r="C48" s="259">
        <v>5548543</v>
      </c>
      <c r="D48" s="241">
        <v>2954558.29</v>
      </c>
      <c r="E48" s="241">
        <f t="shared" si="3"/>
        <v>2954558.29</v>
      </c>
      <c r="F48" s="259"/>
      <c r="G48" s="241">
        <f t="shared" si="0"/>
        <v>2954558.29</v>
      </c>
      <c r="H48" s="247">
        <f t="shared" si="1"/>
        <v>3.7042498803540073E-7</v>
      </c>
    </row>
    <row r="49" spans="2:8" ht="20.25" x14ac:dyDescent="0.25">
      <c r="B49" s="254" t="s">
        <v>195</v>
      </c>
      <c r="C49" s="259">
        <v>153296868</v>
      </c>
      <c r="D49" s="241">
        <v>59430133.339999996</v>
      </c>
      <c r="E49" s="241">
        <f t="shared" si="3"/>
        <v>59430133.339999996</v>
      </c>
      <c r="F49" s="257"/>
      <c r="G49" s="257">
        <f t="shared" si="0"/>
        <v>59430133.339999996</v>
      </c>
      <c r="H49" s="263">
        <f t="shared" si="1"/>
        <v>7.4509974996674609E-6</v>
      </c>
    </row>
    <row r="50" spans="2:8" ht="20.25" x14ac:dyDescent="0.25">
      <c r="B50" s="254" t="s">
        <v>196</v>
      </c>
      <c r="C50" s="259">
        <v>17300000</v>
      </c>
      <c r="D50" s="241">
        <v>1107467.19</v>
      </c>
      <c r="E50" s="241">
        <f t="shared" si="3"/>
        <v>1107467.19</v>
      </c>
      <c r="F50" s="265"/>
      <c r="G50" s="241">
        <f t="shared" si="0"/>
        <v>1107467.19</v>
      </c>
      <c r="H50" s="247">
        <f t="shared" si="1"/>
        <v>1.3884766531559913E-7</v>
      </c>
    </row>
    <row r="51" spans="2:8" ht="20.25" x14ac:dyDescent="0.25">
      <c r="B51" s="254" t="s">
        <v>197</v>
      </c>
      <c r="C51" s="259">
        <v>4740902179</v>
      </c>
      <c r="D51" s="241">
        <v>1036871940.1800001</v>
      </c>
      <c r="E51" s="241">
        <f t="shared" si="3"/>
        <v>1036871940.1800001</v>
      </c>
      <c r="F51" s="259"/>
      <c r="G51" s="241">
        <f t="shared" si="0"/>
        <v>1036871940.1800001</v>
      </c>
      <c r="H51" s="247">
        <f t="shared" si="1"/>
        <v>1.299968517579727E-4</v>
      </c>
    </row>
    <row r="52" spans="2:8" ht="20.25" x14ac:dyDescent="0.25">
      <c r="B52" s="254" t="s">
        <v>198</v>
      </c>
      <c r="C52" s="259">
        <v>6044676</v>
      </c>
      <c r="D52" s="241">
        <v>44121685.490000002</v>
      </c>
      <c r="E52" s="241">
        <f t="shared" si="3"/>
        <v>44121685.490000002</v>
      </c>
      <c r="F52" s="259"/>
      <c r="G52" s="241">
        <f t="shared" si="0"/>
        <v>44121685.490000002</v>
      </c>
      <c r="H52" s="247">
        <f t="shared" si="1"/>
        <v>5.5317151382838234E-6</v>
      </c>
    </row>
    <row r="53" spans="2:8" ht="20.25" x14ac:dyDescent="0.25">
      <c r="B53" s="254" t="s">
        <v>199</v>
      </c>
      <c r="C53" s="259">
        <v>6553009</v>
      </c>
      <c r="D53" s="241">
        <v>2513219.7999999998</v>
      </c>
      <c r="E53" s="241">
        <f t="shared" si="3"/>
        <v>2513219.7999999998</v>
      </c>
      <c r="F53" s="266"/>
      <c r="G53" s="257">
        <f t="shared" si="0"/>
        <v>2513219.7999999998</v>
      </c>
      <c r="H53" s="263">
        <f t="shared" si="1"/>
        <v>3.1509258676542551E-7</v>
      </c>
    </row>
    <row r="54" spans="2:8" ht="41.25" thickBot="1" x14ac:dyDescent="0.3">
      <c r="B54" s="254" t="s">
        <v>200</v>
      </c>
      <c r="C54" s="257">
        <v>159164567</v>
      </c>
      <c r="D54" s="241">
        <v>79355279.709999993</v>
      </c>
      <c r="E54" s="241">
        <f t="shared" si="3"/>
        <v>79355279.709999993</v>
      </c>
      <c r="F54" s="259"/>
      <c r="G54" s="241">
        <f t="shared" si="0"/>
        <v>79355279.709999993</v>
      </c>
      <c r="H54" s="247">
        <f t="shared" si="1"/>
        <v>9.9490941290999638E-6</v>
      </c>
    </row>
    <row r="55" spans="2:8" ht="21" thickBot="1" x14ac:dyDescent="0.3">
      <c r="B55" s="267" t="s">
        <v>201</v>
      </c>
      <c r="C55" s="268">
        <f>C31+C18+C15</f>
        <v>142145485646</v>
      </c>
      <c r="D55" s="268">
        <f>D31+D18+D15</f>
        <v>75054664864.199997</v>
      </c>
      <c r="E55" s="268">
        <f>E31+E18+E15</f>
        <v>21432190602.170002</v>
      </c>
      <c r="F55" s="268">
        <f>F31+F18+F15</f>
        <v>53622474262.030006</v>
      </c>
      <c r="G55" s="268">
        <f>E55-F55</f>
        <v>-32190283659.860004</v>
      </c>
      <c r="H55" s="119">
        <f>D55/$M$11</f>
        <v>9.4099085566940344E-3</v>
      </c>
    </row>
    <row r="56" spans="2:8" ht="20.25" x14ac:dyDescent="0.25">
      <c r="D56" s="243"/>
      <c r="E56" s="269"/>
      <c r="F56" s="269"/>
      <c r="H56" s="269"/>
    </row>
    <row r="57" spans="2:8" x14ac:dyDescent="0.25">
      <c r="B57" s="127" t="s">
        <v>72</v>
      </c>
      <c r="D57" s="243"/>
      <c r="E57" s="270"/>
    </row>
    <row r="58" spans="2:8" x14ac:dyDescent="0.25">
      <c r="B58" s="271" t="s">
        <v>202</v>
      </c>
      <c r="E58" s="236"/>
      <c r="F58" s="243"/>
    </row>
    <row r="59" spans="2:8" x14ac:dyDescent="0.25">
      <c r="B59" s="64" t="s">
        <v>203</v>
      </c>
      <c r="E59" s="236"/>
      <c r="F59" s="243"/>
    </row>
    <row r="60" spans="2:8" x14ac:dyDescent="0.25">
      <c r="B60" s="127" t="s">
        <v>75</v>
      </c>
      <c r="E60" s="243"/>
    </row>
    <row r="61" spans="2:8" x14ac:dyDescent="0.25">
      <c r="D61" s="272"/>
      <c r="E61" s="243"/>
    </row>
    <row r="66" spans="4:9" x14ac:dyDescent="0.25">
      <c r="D66" s="236"/>
    </row>
    <row r="69" spans="4:9" x14ac:dyDescent="0.25">
      <c r="H69" s="243"/>
      <c r="I69" s="243"/>
    </row>
    <row r="74" spans="4:9" x14ac:dyDescent="0.25">
      <c r="H74" s="273"/>
    </row>
    <row r="79" spans="4:9" x14ac:dyDescent="0.25">
      <c r="H79" s="243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46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C079-6B1B-4248-945D-10511C7552DE}">
  <dimension ref="C1:E201"/>
  <sheetViews>
    <sheetView showGridLines="0" topLeftCell="A167" workbookViewId="0">
      <selection activeCell="H20" sqref="H20"/>
    </sheetView>
  </sheetViews>
  <sheetFormatPr baseColWidth="10" defaultRowHeight="15" x14ac:dyDescent="0.25"/>
  <cols>
    <col min="1" max="1" width="11.42578125" style="208"/>
    <col min="2" max="2" width="6.7109375" style="208" customWidth="1"/>
    <col min="3" max="3" width="101.28515625" style="208" customWidth="1"/>
    <col min="4" max="4" width="18.42578125" style="208" customWidth="1"/>
    <col min="5" max="5" width="15.7109375" style="208" customWidth="1"/>
    <col min="6" max="16384" width="11.42578125" style="208"/>
  </cols>
  <sheetData>
    <row r="1" spans="3:5" x14ac:dyDescent="0.25">
      <c r="C1" s="350"/>
      <c r="D1" s="350"/>
      <c r="E1" s="350"/>
    </row>
    <row r="2" spans="3:5" x14ac:dyDescent="0.25">
      <c r="C2" s="502" t="s">
        <v>1028</v>
      </c>
      <c r="D2" s="502"/>
      <c r="E2" s="502"/>
    </row>
    <row r="3" spans="3:5" x14ac:dyDescent="0.25">
      <c r="C3" s="502" t="s">
        <v>0</v>
      </c>
      <c r="D3" s="502"/>
      <c r="E3" s="502"/>
    </row>
    <row r="4" spans="3:5" x14ac:dyDescent="0.25">
      <c r="C4" s="503" t="s">
        <v>1</v>
      </c>
      <c r="D4" s="503"/>
      <c r="E4" s="503"/>
    </row>
    <row r="5" spans="3:5" x14ac:dyDescent="0.25">
      <c r="C5" s="350"/>
      <c r="D5" s="350"/>
      <c r="E5" s="350"/>
    </row>
    <row r="6" spans="3:5" ht="15.75" x14ac:dyDescent="0.25">
      <c r="C6" s="504" t="s">
        <v>282</v>
      </c>
      <c r="D6" s="504"/>
      <c r="E6" s="504"/>
    </row>
    <row r="7" spans="3:5" ht="15.75" x14ac:dyDescent="0.25">
      <c r="C7" s="505" t="s">
        <v>283</v>
      </c>
      <c r="D7" s="505"/>
      <c r="E7" s="505"/>
    </row>
    <row r="8" spans="3:5" x14ac:dyDescent="0.25">
      <c r="C8" s="350"/>
      <c r="D8" s="350"/>
      <c r="E8" s="350"/>
    </row>
    <row r="10" spans="3:5" ht="15.75" thickBot="1" x14ac:dyDescent="0.3"/>
    <row r="11" spans="3:5" x14ac:dyDescent="0.25">
      <c r="C11" s="506" t="s">
        <v>37</v>
      </c>
      <c r="D11" s="508" t="s">
        <v>41</v>
      </c>
      <c r="E11" s="508" t="s">
        <v>87</v>
      </c>
    </row>
    <row r="12" spans="3:5" x14ac:dyDescent="0.25">
      <c r="C12" s="507"/>
      <c r="D12" s="509"/>
      <c r="E12" s="509"/>
    </row>
    <row r="13" spans="3:5" ht="15.75" thickBot="1" x14ac:dyDescent="0.3">
      <c r="C13" s="352" t="s">
        <v>284</v>
      </c>
      <c r="D13" s="510"/>
      <c r="E13" s="510"/>
    </row>
    <row r="14" spans="3:5" x14ac:dyDescent="0.25">
      <c r="C14" s="353" t="s">
        <v>285</v>
      </c>
      <c r="D14" s="354">
        <v>1240428372056</v>
      </c>
      <c r="E14" s="354">
        <v>113793685046.02998</v>
      </c>
    </row>
    <row r="15" spans="3:5" x14ac:dyDescent="0.25">
      <c r="C15" s="355" t="s">
        <v>286</v>
      </c>
      <c r="D15" s="356">
        <v>1159747493169</v>
      </c>
      <c r="E15" s="356">
        <v>97063526483.87999</v>
      </c>
    </row>
    <row r="16" spans="3:5" x14ac:dyDescent="0.25">
      <c r="C16" s="353" t="s">
        <v>287</v>
      </c>
      <c r="D16" s="354">
        <v>382142018494</v>
      </c>
      <c r="E16" s="354">
        <v>35490403806.439995</v>
      </c>
    </row>
    <row r="17" spans="3:5" x14ac:dyDescent="0.25">
      <c r="C17" s="357" t="s">
        <v>288</v>
      </c>
      <c r="D17" s="219">
        <v>6884315172</v>
      </c>
      <c r="E17" s="219">
        <v>214850536.94999999</v>
      </c>
    </row>
    <row r="18" spans="3:5" x14ac:dyDescent="0.25">
      <c r="C18" s="357" t="s">
        <v>289</v>
      </c>
      <c r="D18" s="219">
        <v>99441978092</v>
      </c>
      <c r="E18" s="219">
        <v>7009373893.3100004</v>
      </c>
    </row>
    <row r="19" spans="3:5" x14ac:dyDescent="0.25">
      <c r="C19" s="357" t="s">
        <v>290</v>
      </c>
      <c r="D19" s="219">
        <v>8902919445</v>
      </c>
      <c r="E19" s="219">
        <v>706842642.27999997</v>
      </c>
    </row>
    <row r="20" spans="3:5" x14ac:dyDescent="0.25">
      <c r="C20" s="357" t="s">
        <v>291</v>
      </c>
      <c r="D20" s="219">
        <v>673880421</v>
      </c>
      <c r="E20" s="219">
        <v>49241578.439999998</v>
      </c>
    </row>
    <row r="21" spans="3:5" x14ac:dyDescent="0.25">
      <c r="C21" s="357" t="s">
        <v>292</v>
      </c>
      <c r="D21" s="219">
        <v>17668168</v>
      </c>
      <c r="E21" s="219">
        <v>2297944.16</v>
      </c>
    </row>
    <row r="22" spans="3:5" x14ac:dyDescent="0.25">
      <c r="C22" s="357" t="s">
        <v>293</v>
      </c>
      <c r="D22" s="219">
        <v>1230039945</v>
      </c>
      <c r="E22" s="219">
        <v>100023266</v>
      </c>
    </row>
    <row r="23" spans="3:5" x14ac:dyDescent="0.25">
      <c r="C23" s="357" t="s">
        <v>294</v>
      </c>
      <c r="D23" s="219">
        <v>2230912661</v>
      </c>
      <c r="E23" s="219">
        <v>246448648.44999999</v>
      </c>
    </row>
    <row r="24" spans="3:5" x14ac:dyDescent="0.25">
      <c r="C24" s="357" t="s">
        <v>295</v>
      </c>
      <c r="D24" s="219">
        <v>7837692277</v>
      </c>
      <c r="E24" s="219">
        <v>889155407.41999996</v>
      </c>
    </row>
    <row r="25" spans="3:5" x14ac:dyDescent="0.25">
      <c r="C25" s="357" t="s">
        <v>296</v>
      </c>
      <c r="D25" s="219">
        <v>493158876</v>
      </c>
      <c r="E25" s="219">
        <v>22839941.75</v>
      </c>
    </row>
    <row r="26" spans="3:5" x14ac:dyDescent="0.25">
      <c r="C26" s="357" t="s">
        <v>297</v>
      </c>
      <c r="D26" s="219">
        <v>171188988633</v>
      </c>
      <c r="E26" s="219">
        <v>17990655457.959999</v>
      </c>
    </row>
    <row r="27" spans="3:5" x14ac:dyDescent="0.25">
      <c r="C27" s="357" t="s">
        <v>298</v>
      </c>
      <c r="D27" s="219">
        <v>280452697</v>
      </c>
      <c r="E27" s="219">
        <v>20936121.699999999</v>
      </c>
    </row>
    <row r="28" spans="3:5" x14ac:dyDescent="0.25">
      <c r="C28" s="357" t="s">
        <v>299</v>
      </c>
      <c r="D28" s="219">
        <v>106201181</v>
      </c>
      <c r="E28" s="219">
        <v>10407791.460000001</v>
      </c>
    </row>
    <row r="29" spans="3:5" x14ac:dyDescent="0.25">
      <c r="C29" s="357" t="s">
        <v>300</v>
      </c>
      <c r="D29" s="219">
        <v>1027213885</v>
      </c>
      <c r="E29" s="219">
        <v>91902592.840000004</v>
      </c>
    </row>
    <row r="30" spans="3:5" x14ac:dyDescent="0.25">
      <c r="C30" s="357" t="s">
        <v>301</v>
      </c>
      <c r="D30" s="219">
        <v>1653981537</v>
      </c>
      <c r="E30" s="219">
        <v>121630249.63</v>
      </c>
    </row>
    <row r="31" spans="3:5" x14ac:dyDescent="0.25">
      <c r="C31" s="357" t="s">
        <v>302</v>
      </c>
      <c r="D31" s="219">
        <v>3960747287</v>
      </c>
      <c r="E31" s="219">
        <v>2727100162.2600002</v>
      </c>
    </row>
    <row r="32" spans="3:5" x14ac:dyDescent="0.25">
      <c r="C32" s="357" t="s">
        <v>303</v>
      </c>
      <c r="D32" s="219">
        <v>278584404</v>
      </c>
      <c r="E32" s="219">
        <v>19406758.109999999</v>
      </c>
    </row>
    <row r="33" spans="3:5" x14ac:dyDescent="0.25">
      <c r="C33" s="357" t="s">
        <v>304</v>
      </c>
      <c r="D33" s="219">
        <v>766451012</v>
      </c>
      <c r="E33" s="219">
        <v>93098618.409999996</v>
      </c>
    </row>
    <row r="34" spans="3:5" x14ac:dyDescent="0.25">
      <c r="C34" s="357" t="s">
        <v>305</v>
      </c>
      <c r="D34" s="219">
        <v>14344057270</v>
      </c>
      <c r="E34" s="219">
        <v>804301581.74000001</v>
      </c>
    </row>
    <row r="35" spans="3:5" x14ac:dyDescent="0.25">
      <c r="C35" s="357" t="s">
        <v>306</v>
      </c>
      <c r="D35" s="219">
        <v>8172819620</v>
      </c>
      <c r="E35" s="219">
        <v>509853865.51999998</v>
      </c>
    </row>
    <row r="36" spans="3:5" x14ac:dyDescent="0.25">
      <c r="C36" s="357" t="s">
        <v>307</v>
      </c>
      <c r="D36" s="219">
        <v>23650677252</v>
      </c>
      <c r="E36" s="219">
        <v>1835850745.3599999</v>
      </c>
    </row>
    <row r="37" spans="3:5" x14ac:dyDescent="0.25">
      <c r="C37" s="357" t="s">
        <v>308</v>
      </c>
      <c r="D37" s="219">
        <v>226049649</v>
      </c>
      <c r="E37" s="219">
        <v>15411133.310000001</v>
      </c>
    </row>
    <row r="38" spans="3:5" x14ac:dyDescent="0.25">
      <c r="C38" s="357" t="s">
        <v>309</v>
      </c>
      <c r="D38" s="219">
        <v>36685569</v>
      </c>
      <c r="E38" s="219">
        <v>2845880.88</v>
      </c>
    </row>
    <row r="39" spans="3:5" x14ac:dyDescent="0.25">
      <c r="C39" s="357" t="s">
        <v>310</v>
      </c>
      <c r="D39" s="219">
        <v>1216285415</v>
      </c>
      <c r="E39" s="219">
        <v>92010967.299999997</v>
      </c>
    </row>
    <row r="40" spans="3:5" x14ac:dyDescent="0.25">
      <c r="C40" s="357" t="s">
        <v>311</v>
      </c>
      <c r="D40" s="219">
        <v>20678178773</v>
      </c>
      <c r="E40" s="219">
        <v>1167128351.2</v>
      </c>
    </row>
    <row r="41" spans="3:5" x14ac:dyDescent="0.25">
      <c r="C41" s="357" t="s">
        <v>312</v>
      </c>
      <c r="D41" s="219">
        <v>3798203980</v>
      </c>
      <c r="E41" s="219">
        <v>412617625.52999997</v>
      </c>
    </row>
    <row r="42" spans="3:5" x14ac:dyDescent="0.25">
      <c r="C42" s="357" t="s">
        <v>313</v>
      </c>
      <c r="D42" s="219">
        <v>638701677</v>
      </c>
      <c r="E42" s="219">
        <v>65628463.710000001</v>
      </c>
    </row>
    <row r="43" spans="3:5" x14ac:dyDescent="0.25">
      <c r="C43" s="357" t="s">
        <v>314</v>
      </c>
      <c r="D43" s="219">
        <v>2268606996</v>
      </c>
      <c r="E43" s="219">
        <v>255912450.44999999</v>
      </c>
    </row>
    <row r="44" spans="3:5" x14ac:dyDescent="0.25">
      <c r="C44" s="357" t="s">
        <v>315</v>
      </c>
      <c r="D44" s="219">
        <v>911899</v>
      </c>
      <c r="E44" s="219">
        <v>0</v>
      </c>
    </row>
    <row r="45" spans="3:5" x14ac:dyDescent="0.25">
      <c r="C45" s="357" t="s">
        <v>316</v>
      </c>
      <c r="D45" s="219">
        <v>6411278</v>
      </c>
      <c r="E45" s="219">
        <v>191477.92</v>
      </c>
    </row>
    <row r="46" spans="3:5" x14ac:dyDescent="0.25">
      <c r="C46" s="357" t="s">
        <v>317</v>
      </c>
      <c r="D46" s="219">
        <v>129243423</v>
      </c>
      <c r="E46" s="219">
        <v>12439652.390000001</v>
      </c>
    </row>
    <row r="47" spans="3:5" x14ac:dyDescent="0.25">
      <c r="C47" s="353" t="s">
        <v>318</v>
      </c>
      <c r="D47" s="354">
        <v>62392105744</v>
      </c>
      <c r="E47" s="354">
        <v>3978926463.8299999</v>
      </c>
    </row>
    <row r="48" spans="3:5" x14ac:dyDescent="0.25">
      <c r="C48" s="357" t="s">
        <v>319</v>
      </c>
      <c r="D48" s="219">
        <v>6785634401</v>
      </c>
      <c r="E48" s="219">
        <v>150486133.13999999</v>
      </c>
    </row>
    <row r="49" spans="3:5" x14ac:dyDescent="0.25">
      <c r="C49" s="357" t="s">
        <v>320</v>
      </c>
      <c r="D49" s="219">
        <v>12446710250</v>
      </c>
      <c r="E49" s="219">
        <v>331987513.04000002</v>
      </c>
    </row>
    <row r="50" spans="3:5" x14ac:dyDescent="0.25">
      <c r="C50" s="357" t="s">
        <v>321</v>
      </c>
      <c r="D50" s="219">
        <v>15479362567</v>
      </c>
      <c r="E50" s="219">
        <v>1286373532.5599999</v>
      </c>
    </row>
    <row r="51" spans="3:5" x14ac:dyDescent="0.25">
      <c r="C51" s="357" t="s">
        <v>322</v>
      </c>
      <c r="D51" s="219">
        <v>1448713637</v>
      </c>
      <c r="E51" s="219">
        <v>80718076.900000006</v>
      </c>
    </row>
    <row r="52" spans="3:5" x14ac:dyDescent="0.25">
      <c r="C52" s="357" t="s">
        <v>323</v>
      </c>
      <c r="D52" s="219">
        <v>2601519304</v>
      </c>
      <c r="E52" s="219">
        <v>232908058.49000001</v>
      </c>
    </row>
    <row r="53" spans="3:5" x14ac:dyDescent="0.25">
      <c r="C53" s="357" t="s">
        <v>324</v>
      </c>
      <c r="D53" s="219">
        <v>1770035768</v>
      </c>
      <c r="E53" s="219">
        <v>78139761.549999997</v>
      </c>
    </row>
    <row r="54" spans="3:5" x14ac:dyDescent="0.25">
      <c r="C54" s="357" t="s">
        <v>325</v>
      </c>
      <c r="D54" s="219">
        <v>88051454</v>
      </c>
      <c r="E54" s="219">
        <v>7929500</v>
      </c>
    </row>
    <row r="55" spans="3:5" x14ac:dyDescent="0.25">
      <c r="C55" s="357" t="s">
        <v>326</v>
      </c>
      <c r="D55" s="219">
        <v>19163894439</v>
      </c>
      <c r="E55" s="219">
        <v>1550883491.28</v>
      </c>
    </row>
    <row r="56" spans="3:5" x14ac:dyDescent="0.25">
      <c r="C56" s="357" t="s">
        <v>327</v>
      </c>
      <c r="D56" s="219">
        <v>312660043</v>
      </c>
      <c r="E56" s="219">
        <v>22315338.620000001</v>
      </c>
    </row>
    <row r="57" spans="3:5" x14ac:dyDescent="0.25">
      <c r="C57" s="357" t="s">
        <v>328</v>
      </c>
      <c r="D57" s="219">
        <v>236077544</v>
      </c>
      <c r="E57" s="219">
        <v>26303633.329999998</v>
      </c>
    </row>
    <row r="58" spans="3:5" x14ac:dyDescent="0.25">
      <c r="C58" s="357" t="s">
        <v>329</v>
      </c>
      <c r="D58" s="219">
        <v>814456600</v>
      </c>
      <c r="E58" s="219">
        <v>90426354.120000005</v>
      </c>
    </row>
    <row r="59" spans="3:5" x14ac:dyDescent="0.25">
      <c r="C59" s="357" t="s">
        <v>330</v>
      </c>
      <c r="D59" s="219">
        <v>11261736</v>
      </c>
      <c r="E59" s="219">
        <v>1249649.8</v>
      </c>
    </row>
    <row r="60" spans="3:5" x14ac:dyDescent="0.25">
      <c r="C60" s="357" t="s">
        <v>331</v>
      </c>
      <c r="D60" s="219">
        <v>299330349</v>
      </c>
      <c r="E60" s="219">
        <v>26752276.93</v>
      </c>
    </row>
    <row r="61" spans="3:5" x14ac:dyDescent="0.25">
      <c r="C61" s="357" t="s">
        <v>332</v>
      </c>
      <c r="D61" s="219">
        <v>534543</v>
      </c>
      <c r="E61" s="219">
        <v>5255026.92</v>
      </c>
    </row>
    <row r="62" spans="3:5" x14ac:dyDescent="0.25">
      <c r="C62" s="357" t="s">
        <v>333</v>
      </c>
      <c r="D62" s="219">
        <v>54989</v>
      </c>
      <c r="E62" s="219">
        <v>2589068.7000000002</v>
      </c>
    </row>
    <row r="63" spans="3:5" x14ac:dyDescent="0.25">
      <c r="C63" s="357" t="s">
        <v>334</v>
      </c>
      <c r="D63" s="219">
        <v>20547562</v>
      </c>
      <c r="E63" s="219">
        <v>6820434.9400000004</v>
      </c>
    </row>
    <row r="64" spans="3:5" x14ac:dyDescent="0.25">
      <c r="C64" s="357" t="s">
        <v>335</v>
      </c>
      <c r="D64" s="219">
        <v>913260558</v>
      </c>
      <c r="E64" s="219">
        <v>77788613.510000005</v>
      </c>
    </row>
    <row r="65" spans="3:5" x14ac:dyDescent="0.25">
      <c r="C65" s="353" t="s">
        <v>336</v>
      </c>
      <c r="D65" s="354">
        <v>636997769768</v>
      </c>
      <c r="E65" s="354">
        <v>50889112960.030022</v>
      </c>
    </row>
    <row r="66" spans="3:5" x14ac:dyDescent="0.25">
      <c r="C66" s="357" t="s">
        <v>337</v>
      </c>
      <c r="D66" s="219">
        <v>420355593055</v>
      </c>
      <c r="E66" s="219">
        <v>32396726502.139999</v>
      </c>
    </row>
    <row r="67" spans="3:5" x14ac:dyDescent="0.25">
      <c r="C67" s="357" t="s">
        <v>338</v>
      </c>
      <c r="D67" s="219">
        <v>57955558112</v>
      </c>
      <c r="E67" s="219">
        <v>5500033260.04</v>
      </c>
    </row>
    <row r="68" spans="3:5" x14ac:dyDescent="0.25">
      <c r="C68" s="357" t="s">
        <v>339</v>
      </c>
      <c r="D68" s="219">
        <v>35909853656</v>
      </c>
      <c r="E68" s="219">
        <v>3372084673.1599998</v>
      </c>
    </row>
    <row r="69" spans="3:5" x14ac:dyDescent="0.25">
      <c r="C69" s="357" t="s">
        <v>340</v>
      </c>
      <c r="D69" s="219">
        <v>2299122113</v>
      </c>
      <c r="E69" s="219">
        <v>182012493.31999999</v>
      </c>
    </row>
    <row r="70" spans="3:5" x14ac:dyDescent="0.25">
      <c r="C70" s="357" t="s">
        <v>341</v>
      </c>
      <c r="D70" s="219">
        <v>4851318583</v>
      </c>
      <c r="E70" s="219">
        <v>293317491.91000003</v>
      </c>
    </row>
    <row r="71" spans="3:5" x14ac:dyDescent="0.25">
      <c r="C71" s="357" t="s">
        <v>342</v>
      </c>
      <c r="D71" s="219">
        <v>9089772510</v>
      </c>
      <c r="E71" s="219">
        <v>737114682.34000003</v>
      </c>
    </row>
    <row r="72" spans="3:5" x14ac:dyDescent="0.25">
      <c r="C72" s="357" t="s">
        <v>343</v>
      </c>
      <c r="D72" s="219">
        <v>22197125</v>
      </c>
      <c r="E72" s="219">
        <v>1304894.1299999999</v>
      </c>
    </row>
    <row r="73" spans="3:5" x14ac:dyDescent="0.25">
      <c r="C73" s="357" t="s">
        <v>344</v>
      </c>
      <c r="D73" s="219">
        <v>2157534</v>
      </c>
      <c r="E73" s="219">
        <v>89223.74</v>
      </c>
    </row>
    <row r="74" spans="3:5" x14ac:dyDescent="0.25">
      <c r="C74" s="357" t="s">
        <v>345</v>
      </c>
      <c r="D74" s="219">
        <v>22970617</v>
      </c>
      <c r="E74" s="219">
        <v>3058390.2</v>
      </c>
    </row>
    <row r="75" spans="3:5" x14ac:dyDescent="0.25">
      <c r="C75" s="357" t="s">
        <v>346</v>
      </c>
      <c r="D75" s="219">
        <v>957228432</v>
      </c>
      <c r="E75" s="219">
        <v>75554929.400000006</v>
      </c>
    </row>
    <row r="76" spans="3:5" x14ac:dyDescent="0.25">
      <c r="C76" s="357" t="s">
        <v>347</v>
      </c>
      <c r="D76" s="219">
        <v>64498432</v>
      </c>
      <c r="E76" s="219">
        <v>2113002.21</v>
      </c>
    </row>
    <row r="77" spans="3:5" x14ac:dyDescent="0.25">
      <c r="C77" s="357" t="s">
        <v>348</v>
      </c>
      <c r="D77" s="219">
        <v>40273024</v>
      </c>
      <c r="E77" s="219">
        <v>1802971.76</v>
      </c>
    </row>
    <row r="78" spans="3:5" x14ac:dyDescent="0.25">
      <c r="C78" s="357" t="s">
        <v>349</v>
      </c>
      <c r="D78" s="219">
        <v>324729005</v>
      </c>
      <c r="E78" s="219">
        <v>12181798.800000001</v>
      </c>
    </row>
    <row r="79" spans="3:5" x14ac:dyDescent="0.25">
      <c r="C79" s="357" t="s">
        <v>350</v>
      </c>
      <c r="D79" s="219">
        <v>731658</v>
      </c>
      <c r="E79" s="219">
        <v>19950.3</v>
      </c>
    </row>
    <row r="80" spans="3:5" x14ac:dyDescent="0.25">
      <c r="C80" s="357" t="s">
        <v>351</v>
      </c>
      <c r="D80" s="219">
        <v>24168139666</v>
      </c>
      <c r="E80" s="219">
        <v>1906001379.48</v>
      </c>
    </row>
    <row r="81" spans="3:5" x14ac:dyDescent="0.25">
      <c r="C81" s="357" t="s">
        <v>352</v>
      </c>
      <c r="D81" s="219">
        <v>11907610</v>
      </c>
      <c r="E81" s="219">
        <v>315132.73</v>
      </c>
    </row>
    <row r="82" spans="3:5" x14ac:dyDescent="0.25">
      <c r="C82" s="357" t="s">
        <v>353</v>
      </c>
      <c r="D82" s="219">
        <v>12535239532</v>
      </c>
      <c r="E82" s="219">
        <v>1091083089.1500001</v>
      </c>
    </row>
    <row r="83" spans="3:5" x14ac:dyDescent="0.25">
      <c r="C83" s="357" t="s">
        <v>354</v>
      </c>
      <c r="D83" s="219">
        <v>45945683</v>
      </c>
      <c r="E83" s="219">
        <v>3420000</v>
      </c>
    </row>
    <row r="84" spans="3:5" x14ac:dyDescent="0.25">
      <c r="C84" s="357" t="s">
        <v>355</v>
      </c>
      <c r="D84" s="219">
        <v>587549355</v>
      </c>
      <c r="E84" s="219">
        <v>32308437.399999999</v>
      </c>
    </row>
    <row r="85" spans="3:5" x14ac:dyDescent="0.25">
      <c r="C85" s="357" t="s">
        <v>356</v>
      </c>
      <c r="D85" s="219">
        <v>870718835</v>
      </c>
      <c r="E85" s="219">
        <v>58681317.520000003</v>
      </c>
    </row>
    <row r="86" spans="3:5" x14ac:dyDescent="0.25">
      <c r="C86" s="357" t="s">
        <v>357</v>
      </c>
      <c r="D86" s="219">
        <v>1936035152</v>
      </c>
      <c r="E86" s="219">
        <v>146401896</v>
      </c>
    </row>
    <row r="87" spans="3:5" x14ac:dyDescent="0.25">
      <c r="C87" s="357" t="s">
        <v>358</v>
      </c>
      <c r="D87" s="219">
        <v>3645228517</v>
      </c>
      <c r="E87" s="219">
        <v>356351617.91000003</v>
      </c>
    </row>
    <row r="88" spans="3:5" x14ac:dyDescent="0.25">
      <c r="C88" s="357" t="s">
        <v>359</v>
      </c>
      <c r="D88" s="219">
        <v>15132340473</v>
      </c>
      <c r="E88" s="219">
        <v>1381876889.1600001</v>
      </c>
    </row>
    <row r="89" spans="3:5" x14ac:dyDescent="0.25">
      <c r="C89" s="357" t="s">
        <v>360</v>
      </c>
      <c r="D89" s="219">
        <v>10168867591</v>
      </c>
      <c r="E89" s="219">
        <v>816673694.63</v>
      </c>
    </row>
    <row r="90" spans="3:5" x14ac:dyDescent="0.25">
      <c r="C90" s="357" t="s">
        <v>361</v>
      </c>
      <c r="D90" s="219">
        <v>1988723167</v>
      </c>
      <c r="E90" s="219">
        <v>0</v>
      </c>
    </row>
    <row r="91" spans="3:5" x14ac:dyDescent="0.25">
      <c r="C91" s="357" t="s">
        <v>362</v>
      </c>
      <c r="D91" s="219">
        <v>643264725</v>
      </c>
      <c r="E91" s="219">
        <v>29807970.91</v>
      </c>
    </row>
    <row r="92" spans="3:5" x14ac:dyDescent="0.25">
      <c r="C92" s="357" t="s">
        <v>363</v>
      </c>
      <c r="D92" s="219">
        <v>23752712594</v>
      </c>
      <c r="E92" s="219">
        <v>2040625693.2</v>
      </c>
    </row>
    <row r="93" spans="3:5" x14ac:dyDescent="0.25">
      <c r="C93" s="357" t="s">
        <v>364</v>
      </c>
      <c r="D93" s="219">
        <v>4313188626</v>
      </c>
      <c r="E93" s="219">
        <v>46580550</v>
      </c>
    </row>
    <row r="94" spans="3:5" x14ac:dyDescent="0.25">
      <c r="C94" s="357" t="s">
        <v>365</v>
      </c>
      <c r="D94" s="219">
        <v>1388507038</v>
      </c>
      <c r="E94" s="219">
        <v>104677442.38</v>
      </c>
    </row>
    <row r="95" spans="3:5" x14ac:dyDescent="0.25">
      <c r="C95" s="357" t="s">
        <v>366</v>
      </c>
      <c r="D95" s="219">
        <v>475313057</v>
      </c>
      <c r="E95" s="219">
        <v>33839992.909999996</v>
      </c>
    </row>
    <row r="96" spans="3:5" x14ac:dyDescent="0.25">
      <c r="C96" s="357" t="s">
        <v>367</v>
      </c>
      <c r="D96" s="219">
        <v>247530915</v>
      </c>
      <c r="E96" s="219">
        <v>23903393.149999999</v>
      </c>
    </row>
    <row r="97" spans="3:5" x14ac:dyDescent="0.25">
      <c r="C97" s="357" t="s">
        <v>368</v>
      </c>
      <c r="D97" s="219">
        <v>0</v>
      </c>
      <c r="E97" s="219"/>
    </row>
    <row r="98" spans="3:5" x14ac:dyDescent="0.25">
      <c r="C98" s="357" t="s">
        <v>369</v>
      </c>
      <c r="D98" s="219">
        <v>493020607</v>
      </c>
      <c r="E98" s="219">
        <v>39098065.969999999</v>
      </c>
    </row>
    <row r="99" spans="3:5" x14ac:dyDescent="0.25">
      <c r="C99" s="357" t="s">
        <v>370</v>
      </c>
      <c r="D99" s="219">
        <v>1403238777</v>
      </c>
      <c r="E99" s="219">
        <v>112160926.23</v>
      </c>
    </row>
    <row r="100" spans="3:5" x14ac:dyDescent="0.25">
      <c r="C100" s="357" t="s">
        <v>371</v>
      </c>
      <c r="D100" s="219">
        <v>29159751</v>
      </c>
      <c r="E100" s="219">
        <v>201266.76</v>
      </c>
    </row>
    <row r="101" spans="3:5" x14ac:dyDescent="0.25">
      <c r="C101" s="357" t="s">
        <v>372</v>
      </c>
      <c r="D101" s="219">
        <v>792308858</v>
      </c>
      <c r="E101" s="219">
        <v>47936152.620000005</v>
      </c>
    </row>
    <row r="102" spans="3:5" x14ac:dyDescent="0.25">
      <c r="C102" s="357" t="s">
        <v>373</v>
      </c>
      <c r="D102" s="219">
        <v>718301</v>
      </c>
      <c r="E102" s="219">
        <v>30565.09</v>
      </c>
    </row>
    <row r="103" spans="3:5" x14ac:dyDescent="0.25">
      <c r="C103" s="357" t="s">
        <v>374</v>
      </c>
      <c r="D103" s="219">
        <v>6201908</v>
      </c>
      <c r="E103" s="219">
        <v>277864.46999999997</v>
      </c>
    </row>
    <row r="104" spans="3:5" x14ac:dyDescent="0.25">
      <c r="C104" s="357" t="s">
        <v>375</v>
      </c>
      <c r="D104" s="219">
        <v>2855462</v>
      </c>
      <c r="E104" s="219">
        <v>0</v>
      </c>
    </row>
    <row r="105" spans="3:5" x14ac:dyDescent="0.25">
      <c r="C105" s="357" t="s">
        <v>376</v>
      </c>
      <c r="D105" s="219">
        <v>21305626</v>
      </c>
      <c r="E105" s="219">
        <v>0</v>
      </c>
    </row>
    <row r="106" spans="3:5" x14ac:dyDescent="0.25">
      <c r="C106" s="357" t="s">
        <v>377</v>
      </c>
      <c r="D106" s="219">
        <v>1280211</v>
      </c>
      <c r="E106" s="219">
        <v>191269.98</v>
      </c>
    </row>
    <row r="107" spans="3:5" x14ac:dyDescent="0.25">
      <c r="C107" s="357" t="s">
        <v>378</v>
      </c>
      <c r="D107" s="219">
        <v>3499016</v>
      </c>
      <c r="E107" s="219">
        <v>682616.65</v>
      </c>
    </row>
    <row r="108" spans="3:5" x14ac:dyDescent="0.25">
      <c r="C108" s="357" t="s">
        <v>379</v>
      </c>
      <c r="D108" s="219">
        <v>436964859</v>
      </c>
      <c r="E108" s="219">
        <v>38571472.280000001</v>
      </c>
    </row>
    <row r="109" spans="3:5" x14ac:dyDescent="0.25">
      <c r="C109" s="353" t="s">
        <v>380</v>
      </c>
      <c r="D109" s="354">
        <v>76451309662</v>
      </c>
      <c r="E109" s="354">
        <v>6563948359.2299995</v>
      </c>
    </row>
    <row r="110" spans="3:5" x14ac:dyDescent="0.25">
      <c r="C110" s="357" t="s">
        <v>381</v>
      </c>
      <c r="D110" s="219">
        <v>64372740067</v>
      </c>
      <c r="E110" s="219">
        <v>5596508721.8999996</v>
      </c>
    </row>
    <row r="111" spans="3:5" x14ac:dyDescent="0.25">
      <c r="C111" s="357" t="s">
        <v>382</v>
      </c>
      <c r="D111" s="219">
        <v>11856448322</v>
      </c>
      <c r="E111" s="219">
        <v>946765308.04999995</v>
      </c>
    </row>
    <row r="112" spans="3:5" x14ac:dyDescent="0.25">
      <c r="C112" s="357" t="s">
        <v>383</v>
      </c>
      <c r="D112" s="219">
        <v>7083525</v>
      </c>
      <c r="E112" s="219">
        <v>2096487.3</v>
      </c>
    </row>
    <row r="113" spans="3:5" x14ac:dyDescent="0.25">
      <c r="C113" s="357" t="s">
        <v>384</v>
      </c>
      <c r="D113" s="219">
        <v>197337351</v>
      </c>
      <c r="E113" s="219">
        <v>18164095.899999999</v>
      </c>
    </row>
    <row r="114" spans="3:5" x14ac:dyDescent="0.25">
      <c r="C114" s="357" t="s">
        <v>385</v>
      </c>
      <c r="D114" s="219">
        <v>17700397</v>
      </c>
      <c r="E114" s="219">
        <v>413746.08</v>
      </c>
    </row>
    <row r="115" spans="3:5" x14ac:dyDescent="0.25">
      <c r="C115" s="353" t="s">
        <v>386</v>
      </c>
      <c r="D115" s="354">
        <v>1761383820</v>
      </c>
      <c r="E115" s="354">
        <v>140757553.47</v>
      </c>
    </row>
    <row r="116" spans="3:5" x14ac:dyDescent="0.25">
      <c r="C116" s="357" t="s">
        <v>387</v>
      </c>
      <c r="D116" s="219">
        <v>1761383820</v>
      </c>
      <c r="E116" s="219">
        <v>140757553.47</v>
      </c>
    </row>
    <row r="117" spans="3:5" x14ac:dyDescent="0.25">
      <c r="C117" s="218" t="s">
        <v>388</v>
      </c>
      <c r="D117" s="219">
        <v>2905681</v>
      </c>
      <c r="E117" s="219">
        <v>377340.88</v>
      </c>
    </row>
    <row r="118" spans="3:5" x14ac:dyDescent="0.25">
      <c r="C118" s="357" t="s">
        <v>389</v>
      </c>
      <c r="D118" s="219">
        <v>2905681</v>
      </c>
      <c r="E118" s="219">
        <v>377340.88</v>
      </c>
    </row>
    <row r="119" spans="3:5" x14ac:dyDescent="0.25">
      <c r="C119" s="355" t="s">
        <v>390</v>
      </c>
      <c r="D119" s="356">
        <v>4445524135</v>
      </c>
      <c r="E119" s="356">
        <v>381959504.16999996</v>
      </c>
    </row>
    <row r="120" spans="3:5" x14ac:dyDescent="0.25">
      <c r="C120" s="353" t="s">
        <v>391</v>
      </c>
      <c r="D120" s="354">
        <v>2604134807</v>
      </c>
      <c r="E120" s="354">
        <v>218348127.09999999</v>
      </c>
    </row>
    <row r="121" spans="3:5" x14ac:dyDescent="0.25">
      <c r="C121" s="357" t="s">
        <v>392</v>
      </c>
      <c r="D121" s="219">
        <v>292606493</v>
      </c>
      <c r="E121" s="219">
        <v>22363820.75</v>
      </c>
    </row>
    <row r="122" spans="3:5" x14ac:dyDescent="0.25">
      <c r="C122" s="357" t="s">
        <v>393</v>
      </c>
      <c r="D122" s="219">
        <v>26956727</v>
      </c>
      <c r="E122" s="219">
        <v>13867.44</v>
      </c>
    </row>
    <row r="123" spans="3:5" x14ac:dyDescent="0.25">
      <c r="C123" s="357" t="s">
        <v>394</v>
      </c>
      <c r="D123" s="219">
        <v>2284571587</v>
      </c>
      <c r="E123" s="219">
        <v>195970438.91</v>
      </c>
    </row>
    <row r="124" spans="3:5" x14ac:dyDescent="0.25">
      <c r="C124" s="353" t="s">
        <v>395</v>
      </c>
      <c r="D124" s="354">
        <v>1841389328</v>
      </c>
      <c r="E124" s="354">
        <v>163611377.06999999</v>
      </c>
    </row>
    <row r="125" spans="3:5" x14ac:dyDescent="0.25">
      <c r="C125" s="357" t="s">
        <v>396</v>
      </c>
      <c r="D125" s="219">
        <v>1841389328</v>
      </c>
      <c r="E125" s="219">
        <v>163611377.06999999</v>
      </c>
    </row>
    <row r="126" spans="3:5" x14ac:dyDescent="0.25">
      <c r="C126" s="355" t="s">
        <v>397</v>
      </c>
      <c r="D126" s="356">
        <v>42094309583</v>
      </c>
      <c r="E126" s="356">
        <v>4596589840.0900002</v>
      </c>
    </row>
    <row r="127" spans="3:5" x14ac:dyDescent="0.25">
      <c r="C127" s="353" t="s">
        <v>398</v>
      </c>
      <c r="D127" s="354">
        <v>34403370023</v>
      </c>
      <c r="E127" s="354">
        <v>3231992164.7200003</v>
      </c>
    </row>
    <row r="128" spans="3:5" x14ac:dyDescent="0.25">
      <c r="C128" s="357" t="s">
        <v>399</v>
      </c>
      <c r="D128" s="219">
        <v>5651336</v>
      </c>
      <c r="E128" s="219">
        <v>1886591.39</v>
      </c>
    </row>
    <row r="129" spans="3:5" x14ac:dyDescent="0.25">
      <c r="C129" s="357" t="s">
        <v>400</v>
      </c>
      <c r="D129" s="219">
        <v>1468564757</v>
      </c>
      <c r="E129" s="219">
        <v>82107882.5</v>
      </c>
    </row>
    <row r="130" spans="3:5" x14ac:dyDescent="0.25">
      <c r="C130" s="357" t="s">
        <v>401</v>
      </c>
      <c r="D130" s="219">
        <v>5963</v>
      </c>
      <c r="E130" s="219">
        <v>0</v>
      </c>
    </row>
    <row r="131" spans="3:5" x14ac:dyDescent="0.25">
      <c r="C131" s="357" t="s">
        <v>402</v>
      </c>
      <c r="D131" s="219">
        <v>0</v>
      </c>
      <c r="E131" s="219">
        <v>854820</v>
      </c>
    </row>
    <row r="132" spans="3:5" x14ac:dyDescent="0.25">
      <c r="C132" s="357" t="s">
        <v>403</v>
      </c>
      <c r="D132" s="219">
        <v>1437610</v>
      </c>
      <c r="E132" s="219">
        <v>136295</v>
      </c>
    </row>
    <row r="133" spans="3:5" x14ac:dyDescent="0.25">
      <c r="C133" s="357" t="s">
        <v>404</v>
      </c>
      <c r="D133" s="219">
        <v>129681703</v>
      </c>
      <c r="E133" s="219">
        <v>8678074.6699999999</v>
      </c>
    </row>
    <row r="134" spans="3:5" x14ac:dyDescent="0.25">
      <c r="C134" s="357" t="s">
        <v>405</v>
      </c>
      <c r="D134" s="219">
        <v>0</v>
      </c>
      <c r="E134" s="219">
        <v>0</v>
      </c>
    </row>
    <row r="135" spans="3:5" x14ac:dyDescent="0.25">
      <c r="C135" s="357" t="s">
        <v>406</v>
      </c>
      <c r="D135" s="219">
        <v>0</v>
      </c>
      <c r="E135" s="219">
        <v>149185309.16</v>
      </c>
    </row>
    <row r="136" spans="3:5" x14ac:dyDescent="0.25">
      <c r="C136" s="357" t="s">
        <v>407</v>
      </c>
      <c r="D136" s="219">
        <v>1820202379</v>
      </c>
      <c r="E136" s="219">
        <v>0</v>
      </c>
    </row>
    <row r="137" spans="3:5" x14ac:dyDescent="0.25">
      <c r="C137" s="357" t="s">
        <v>408</v>
      </c>
      <c r="D137" s="219">
        <v>30977826275</v>
      </c>
      <c r="E137" s="219">
        <v>2989143192.0000005</v>
      </c>
    </row>
    <row r="138" spans="3:5" x14ac:dyDescent="0.25">
      <c r="C138" s="218" t="s">
        <v>409</v>
      </c>
      <c r="D138" s="219">
        <v>7690939560</v>
      </c>
      <c r="E138" s="219">
        <v>1364597675.3700001</v>
      </c>
    </row>
    <row r="139" spans="3:5" x14ac:dyDescent="0.25">
      <c r="C139" s="357" t="s">
        <v>410</v>
      </c>
      <c r="D139" s="219">
        <v>33412793</v>
      </c>
      <c r="E139" s="219">
        <v>2784745</v>
      </c>
    </row>
    <row r="140" spans="3:5" x14ac:dyDescent="0.25">
      <c r="C140" s="357" t="s">
        <v>411</v>
      </c>
      <c r="D140" s="219">
        <v>1622840693</v>
      </c>
      <c r="E140" s="219">
        <v>117699783.03</v>
      </c>
    </row>
    <row r="141" spans="3:5" x14ac:dyDescent="0.25">
      <c r="C141" s="357" t="s">
        <v>412</v>
      </c>
      <c r="D141" s="219">
        <v>6034686074</v>
      </c>
      <c r="E141" s="219">
        <v>1048876929.15</v>
      </c>
    </row>
    <row r="142" spans="3:5" x14ac:dyDescent="0.25">
      <c r="C142" s="357" t="s">
        <v>413</v>
      </c>
      <c r="D142" s="219">
        <v>0</v>
      </c>
      <c r="E142" s="219">
        <v>12750</v>
      </c>
    </row>
    <row r="143" spans="3:5" x14ac:dyDescent="0.25">
      <c r="C143" s="357" t="s">
        <v>414</v>
      </c>
      <c r="D143" s="219">
        <v>0</v>
      </c>
      <c r="E143" s="219">
        <v>4489150</v>
      </c>
    </row>
    <row r="144" spans="3:5" x14ac:dyDescent="0.25">
      <c r="C144" s="357" t="s">
        <v>415</v>
      </c>
      <c r="D144" s="219">
        <v>0</v>
      </c>
      <c r="E144" s="219">
        <v>44272.09</v>
      </c>
    </row>
    <row r="145" spans="3:5" x14ac:dyDescent="0.25">
      <c r="C145" s="357" t="s">
        <v>416</v>
      </c>
      <c r="D145" s="219">
        <v>0</v>
      </c>
      <c r="E145" s="219">
        <v>24698728.699999999</v>
      </c>
    </row>
    <row r="146" spans="3:5" x14ac:dyDescent="0.25">
      <c r="C146" s="357" t="s">
        <v>417</v>
      </c>
      <c r="D146" s="219">
        <v>0</v>
      </c>
      <c r="E146" s="219">
        <v>162358221.22999999</v>
      </c>
    </row>
    <row r="147" spans="3:5" x14ac:dyDescent="0.25">
      <c r="C147" s="357" t="s">
        <v>418</v>
      </c>
      <c r="D147" s="219">
        <v>0</v>
      </c>
      <c r="E147" s="219">
        <v>3633096.17</v>
      </c>
    </row>
    <row r="148" spans="3:5" x14ac:dyDescent="0.25">
      <c r="C148" s="355" t="s">
        <v>419</v>
      </c>
      <c r="D148" s="356">
        <v>21158472346</v>
      </c>
      <c r="E148" s="356">
        <v>10406600405.539999</v>
      </c>
    </row>
    <row r="149" spans="3:5" x14ac:dyDescent="0.25">
      <c r="C149" s="353" t="s">
        <v>108</v>
      </c>
      <c r="D149" s="354">
        <v>0</v>
      </c>
      <c r="E149" s="354">
        <v>50667.73</v>
      </c>
    </row>
    <row r="150" spans="3:5" x14ac:dyDescent="0.25">
      <c r="C150" s="357" t="s">
        <v>420</v>
      </c>
      <c r="D150" s="219">
        <v>0</v>
      </c>
      <c r="E150" s="219">
        <v>50667.73</v>
      </c>
    </row>
    <row r="151" spans="3:5" x14ac:dyDescent="0.25">
      <c r="C151" s="353" t="s">
        <v>421</v>
      </c>
      <c r="D151" s="354">
        <v>21158472346</v>
      </c>
      <c r="E151" s="354">
        <v>10406549737.809999</v>
      </c>
    </row>
    <row r="152" spans="3:5" x14ac:dyDescent="0.25">
      <c r="C152" s="357" t="s">
        <v>422</v>
      </c>
      <c r="D152" s="219">
        <v>500000000</v>
      </c>
      <c r="E152" s="219">
        <v>0</v>
      </c>
    </row>
    <row r="153" spans="3:5" x14ac:dyDescent="0.25">
      <c r="C153" s="357" t="s">
        <v>423</v>
      </c>
      <c r="D153" s="219">
        <v>8280000000</v>
      </c>
      <c r="E153" s="219">
        <v>9923858855.1000004</v>
      </c>
    </row>
    <row r="154" spans="3:5" x14ac:dyDescent="0.25">
      <c r="C154" s="357" t="s">
        <v>424</v>
      </c>
      <c r="D154" s="219">
        <v>9214060000</v>
      </c>
      <c r="E154" s="219">
        <v>0</v>
      </c>
    </row>
    <row r="155" spans="3:5" x14ac:dyDescent="0.25">
      <c r="C155" s="357" t="s">
        <v>425</v>
      </c>
      <c r="D155" s="219">
        <v>3164161552</v>
      </c>
      <c r="E155" s="219">
        <v>482670336.31999999</v>
      </c>
    </row>
    <row r="156" spans="3:5" x14ac:dyDescent="0.25">
      <c r="C156" s="357" t="s">
        <v>426</v>
      </c>
      <c r="D156" s="219">
        <v>222304</v>
      </c>
      <c r="E156" s="219">
        <v>20189.150000000001</v>
      </c>
    </row>
    <row r="157" spans="3:5" x14ac:dyDescent="0.25">
      <c r="C157" s="357" t="s">
        <v>427</v>
      </c>
      <c r="D157" s="219">
        <v>0</v>
      </c>
      <c r="E157" s="219">
        <v>0</v>
      </c>
    </row>
    <row r="158" spans="3:5" x14ac:dyDescent="0.25">
      <c r="C158" s="357" t="s">
        <v>428</v>
      </c>
      <c r="D158" s="219">
        <v>28490</v>
      </c>
      <c r="E158" s="219">
        <v>0</v>
      </c>
    </row>
    <row r="159" spans="3:5" x14ac:dyDescent="0.25">
      <c r="C159" s="357" t="s">
        <v>429</v>
      </c>
      <c r="D159" s="219">
        <v>0</v>
      </c>
      <c r="E159" s="219">
        <v>0</v>
      </c>
    </row>
    <row r="160" spans="3:5" x14ac:dyDescent="0.25">
      <c r="C160" s="357" t="s">
        <v>430</v>
      </c>
      <c r="D160" s="219">
        <v>0</v>
      </c>
      <c r="E160" s="219">
        <v>357.24</v>
      </c>
    </row>
    <row r="161" spans="3:5" x14ac:dyDescent="0.25">
      <c r="C161" s="355" t="s">
        <v>431</v>
      </c>
      <c r="D161" s="356">
        <v>1343331371</v>
      </c>
      <c r="E161" s="356">
        <v>0</v>
      </c>
    </row>
    <row r="162" spans="3:5" x14ac:dyDescent="0.25">
      <c r="C162" s="353" t="s">
        <v>432</v>
      </c>
      <c r="D162" s="354">
        <v>0</v>
      </c>
      <c r="E162" s="354">
        <v>0</v>
      </c>
    </row>
    <row r="163" spans="3:5" x14ac:dyDescent="0.25">
      <c r="C163" s="357" t="s">
        <v>433</v>
      </c>
      <c r="D163" s="219">
        <v>0</v>
      </c>
      <c r="E163" s="219">
        <v>0</v>
      </c>
    </row>
    <row r="164" spans="3:5" x14ac:dyDescent="0.25">
      <c r="C164" s="218" t="s">
        <v>434</v>
      </c>
      <c r="D164" s="219">
        <v>808173262</v>
      </c>
      <c r="E164" s="219">
        <v>0</v>
      </c>
    </row>
    <row r="165" spans="3:5" x14ac:dyDescent="0.25">
      <c r="C165" s="357" t="s">
        <v>435</v>
      </c>
      <c r="D165" s="219">
        <v>808173262</v>
      </c>
      <c r="E165" s="219">
        <v>0</v>
      </c>
    </row>
    <row r="166" spans="3:5" x14ac:dyDescent="0.25">
      <c r="C166" s="218" t="s">
        <v>436</v>
      </c>
      <c r="D166" s="219">
        <v>535158109</v>
      </c>
      <c r="E166" s="219">
        <v>0</v>
      </c>
    </row>
    <row r="167" spans="3:5" x14ac:dyDescent="0.25">
      <c r="C167" s="357" t="s">
        <v>437</v>
      </c>
      <c r="D167" s="219">
        <v>0</v>
      </c>
      <c r="E167" s="219">
        <v>0</v>
      </c>
    </row>
    <row r="168" spans="3:5" x14ac:dyDescent="0.25">
      <c r="C168" s="357" t="s">
        <v>438</v>
      </c>
      <c r="D168" s="219">
        <v>535158109</v>
      </c>
      <c r="E168" s="219">
        <v>0</v>
      </c>
    </row>
    <row r="169" spans="3:5" x14ac:dyDescent="0.25">
      <c r="C169" s="355" t="s">
        <v>439</v>
      </c>
      <c r="D169" s="356">
        <v>358342268</v>
      </c>
      <c r="E169" s="356">
        <v>114010428.79000001</v>
      </c>
    </row>
    <row r="170" spans="3:5" x14ac:dyDescent="0.25">
      <c r="C170" s="353" t="s">
        <v>440</v>
      </c>
      <c r="D170" s="354">
        <v>358342268</v>
      </c>
      <c r="E170" s="354">
        <v>114010428.79000001</v>
      </c>
    </row>
    <row r="171" spans="3:5" x14ac:dyDescent="0.25">
      <c r="C171" s="357" t="s">
        <v>441</v>
      </c>
      <c r="D171" s="219">
        <v>358244940</v>
      </c>
      <c r="E171" s="219">
        <v>25087293.120000001</v>
      </c>
    </row>
    <row r="172" spans="3:5" x14ac:dyDescent="0.25">
      <c r="C172" s="357" t="s">
        <v>442</v>
      </c>
      <c r="D172" s="219">
        <v>0</v>
      </c>
      <c r="E172" s="219">
        <v>88920460.670000002</v>
      </c>
    </row>
    <row r="173" spans="3:5" x14ac:dyDescent="0.25">
      <c r="C173" s="357" t="s">
        <v>443</v>
      </c>
      <c r="D173" s="219">
        <v>97328</v>
      </c>
      <c r="E173" s="219">
        <v>2675</v>
      </c>
    </row>
    <row r="174" spans="3:5" x14ac:dyDescent="0.25">
      <c r="C174" s="357" t="s">
        <v>444</v>
      </c>
      <c r="D174" s="219">
        <v>0</v>
      </c>
      <c r="E174" s="219">
        <v>0</v>
      </c>
    </row>
    <row r="175" spans="3:5" x14ac:dyDescent="0.25">
      <c r="C175" s="355" t="s">
        <v>445</v>
      </c>
      <c r="D175" s="356">
        <v>11280899184</v>
      </c>
      <c r="E175" s="356">
        <v>1230998383.5599999</v>
      </c>
    </row>
    <row r="176" spans="3:5" x14ac:dyDescent="0.25">
      <c r="C176" s="353" t="s">
        <v>446</v>
      </c>
      <c r="D176" s="354">
        <v>11280899184</v>
      </c>
      <c r="E176" s="354">
        <v>1230998383.5599999</v>
      </c>
    </row>
    <row r="177" spans="3:5" x14ac:dyDescent="0.25">
      <c r="C177" s="357" t="s">
        <v>447</v>
      </c>
      <c r="D177" s="219">
        <v>0</v>
      </c>
      <c r="E177" s="219">
        <v>45967.77</v>
      </c>
    </row>
    <row r="178" spans="3:5" x14ac:dyDescent="0.25">
      <c r="C178" s="357" t="s">
        <v>448</v>
      </c>
      <c r="D178" s="219">
        <v>85182483</v>
      </c>
      <c r="E178" s="219">
        <v>6332573.1100000003</v>
      </c>
    </row>
    <row r="179" spans="3:5" x14ac:dyDescent="0.25">
      <c r="C179" s="357" t="s">
        <v>449</v>
      </c>
      <c r="D179" s="219">
        <v>0</v>
      </c>
      <c r="E179" s="219">
        <v>0</v>
      </c>
    </row>
    <row r="180" spans="3:5" x14ac:dyDescent="0.25">
      <c r="C180" s="357" t="s">
        <v>450</v>
      </c>
      <c r="D180" s="219">
        <v>11195716701</v>
      </c>
      <c r="E180" s="219">
        <v>1010043929.65</v>
      </c>
    </row>
    <row r="181" spans="3:5" x14ac:dyDescent="0.25">
      <c r="C181" s="357" t="s">
        <v>451</v>
      </c>
      <c r="D181" s="219">
        <v>0</v>
      </c>
      <c r="E181" s="219">
        <v>197955764.19999999</v>
      </c>
    </row>
    <row r="182" spans="3:5" x14ac:dyDescent="0.25">
      <c r="C182" s="357" t="s">
        <v>452</v>
      </c>
      <c r="D182" s="219">
        <v>0</v>
      </c>
      <c r="E182" s="219">
        <v>4999999.46</v>
      </c>
    </row>
    <row r="183" spans="3:5" x14ac:dyDescent="0.25">
      <c r="C183" s="357" t="s">
        <v>453</v>
      </c>
      <c r="D183" s="219">
        <v>0</v>
      </c>
      <c r="E183" s="219">
        <v>11620149.369999999</v>
      </c>
    </row>
    <row r="184" spans="3:5" x14ac:dyDescent="0.25">
      <c r="C184" s="357" t="s">
        <v>454</v>
      </c>
      <c r="D184" s="219">
        <v>0</v>
      </c>
      <c r="E184" s="219">
        <v>0</v>
      </c>
    </row>
    <row r="185" spans="3:5" x14ac:dyDescent="0.25">
      <c r="C185" s="355" t="s">
        <v>455</v>
      </c>
      <c r="D185" s="356">
        <v>936359438</v>
      </c>
      <c r="E185" s="356">
        <v>70522196.189999998</v>
      </c>
    </row>
    <row r="186" spans="3:5" x14ac:dyDescent="0.25">
      <c r="C186" s="353" t="s">
        <v>456</v>
      </c>
      <c r="D186" s="354">
        <v>0</v>
      </c>
      <c r="E186" s="354">
        <v>0</v>
      </c>
    </row>
    <row r="187" spans="3:5" x14ac:dyDescent="0.25">
      <c r="C187" s="218" t="s">
        <v>457</v>
      </c>
      <c r="D187" s="219">
        <v>0</v>
      </c>
      <c r="E187" s="219">
        <v>0</v>
      </c>
    </row>
    <row r="188" spans="3:5" x14ac:dyDescent="0.25">
      <c r="C188" s="357" t="s">
        <v>458</v>
      </c>
      <c r="D188" s="219">
        <v>0</v>
      </c>
      <c r="E188" s="219">
        <v>0</v>
      </c>
    </row>
    <row r="189" spans="3:5" x14ac:dyDescent="0.25">
      <c r="C189" s="215" t="s">
        <v>459</v>
      </c>
      <c r="D189" s="216">
        <v>936359438</v>
      </c>
      <c r="E189" s="216">
        <v>14444344.34</v>
      </c>
    </row>
    <row r="190" spans="3:5" x14ac:dyDescent="0.25">
      <c r="C190" s="353" t="s">
        <v>460</v>
      </c>
      <c r="D190" s="354">
        <v>936359438</v>
      </c>
      <c r="E190" s="354">
        <v>14444344.34</v>
      </c>
    </row>
    <row r="191" spans="3:5" x14ac:dyDescent="0.25">
      <c r="C191" s="357" t="s">
        <v>461</v>
      </c>
      <c r="D191" s="219">
        <v>0</v>
      </c>
      <c r="E191" s="219">
        <v>0</v>
      </c>
    </row>
    <row r="192" spans="3:5" x14ac:dyDescent="0.25">
      <c r="C192" s="357" t="s">
        <v>462</v>
      </c>
      <c r="D192" s="219">
        <v>936359438</v>
      </c>
      <c r="E192" s="219">
        <v>14444344.34</v>
      </c>
    </row>
    <row r="193" spans="3:5" x14ac:dyDescent="0.25">
      <c r="C193" s="215" t="s">
        <v>463</v>
      </c>
      <c r="D193" s="216">
        <v>0</v>
      </c>
      <c r="E193" s="216">
        <v>56077851.850000001</v>
      </c>
    </row>
    <row r="194" spans="3:5" x14ac:dyDescent="0.25">
      <c r="C194" s="353" t="s">
        <v>464</v>
      </c>
      <c r="D194" s="354">
        <v>0</v>
      </c>
      <c r="E194" s="354">
        <v>56077851.850000001</v>
      </c>
    </row>
    <row r="195" spans="3:5" x14ac:dyDescent="0.25">
      <c r="C195" s="357" t="s">
        <v>465</v>
      </c>
      <c r="D195" s="219">
        <v>0</v>
      </c>
      <c r="E195" s="219">
        <v>56077851.850000001</v>
      </c>
    </row>
    <row r="196" spans="3:5" x14ac:dyDescent="0.25">
      <c r="C196" s="358" t="s">
        <v>201</v>
      </c>
      <c r="D196" s="359">
        <v>1241364731494</v>
      </c>
      <c r="E196" s="359">
        <v>113864207242.21999</v>
      </c>
    </row>
    <row r="199" spans="3:5" x14ac:dyDescent="0.25">
      <c r="C199" s="360" t="s">
        <v>205</v>
      </c>
    </row>
    <row r="200" spans="3:5" x14ac:dyDescent="0.25">
      <c r="C200" s="361" t="s">
        <v>276</v>
      </c>
    </row>
    <row r="201" spans="3:5" x14ac:dyDescent="0.25">
      <c r="C201" s="360" t="s">
        <v>75</v>
      </c>
    </row>
  </sheetData>
  <mergeCells count="8">
    <mergeCell ref="C11:C12"/>
    <mergeCell ref="D11:D13"/>
    <mergeCell ref="E11:E13"/>
    <mergeCell ref="C2:E2"/>
    <mergeCell ref="C3:E3"/>
    <mergeCell ref="C4:E4"/>
    <mergeCell ref="C6:E6"/>
    <mergeCell ref="C7:E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2203-E92B-4E4C-8433-39DC163FA20F}">
  <dimension ref="C1:H333"/>
  <sheetViews>
    <sheetView showGridLines="0" workbookViewId="0">
      <selection activeCell="K15" sqref="K15"/>
    </sheetView>
  </sheetViews>
  <sheetFormatPr baseColWidth="10" defaultRowHeight="15" x14ac:dyDescent="0.25"/>
  <cols>
    <col min="1" max="1" width="11.42578125" style="208"/>
    <col min="2" max="2" width="7" style="208" customWidth="1"/>
    <col min="3" max="3" width="68.7109375" style="208" customWidth="1"/>
    <col min="4" max="4" width="39.7109375" style="208" customWidth="1"/>
    <col min="5" max="5" width="16" style="208" customWidth="1"/>
    <col min="6" max="6" width="15.7109375" style="208" customWidth="1"/>
    <col min="7" max="16384" width="11.42578125" style="208"/>
  </cols>
  <sheetData>
    <row r="1" spans="3:8" x14ac:dyDescent="0.25">
      <c r="C1" s="133"/>
      <c r="D1" s="133"/>
      <c r="E1" s="133"/>
      <c r="F1" s="133"/>
      <c r="G1" s="133"/>
      <c r="H1" s="133"/>
    </row>
    <row r="2" spans="3:8" x14ac:dyDescent="0.25">
      <c r="C2" s="502" t="s">
        <v>1028</v>
      </c>
      <c r="D2" s="502"/>
      <c r="E2" s="502"/>
      <c r="F2" s="502"/>
      <c r="G2" s="502"/>
      <c r="H2" s="502"/>
    </row>
    <row r="3" spans="3:8" x14ac:dyDescent="0.25">
      <c r="C3" s="502" t="s">
        <v>0</v>
      </c>
      <c r="D3" s="502"/>
      <c r="E3" s="502"/>
      <c r="F3" s="502"/>
      <c r="G3" s="502"/>
      <c r="H3" s="502"/>
    </row>
    <row r="4" spans="3:8" x14ac:dyDescent="0.25">
      <c r="C4" s="503" t="s">
        <v>1</v>
      </c>
      <c r="D4" s="503"/>
      <c r="E4" s="503"/>
      <c r="F4" s="503"/>
      <c r="G4" s="503"/>
      <c r="H4" s="503"/>
    </row>
    <row r="5" spans="3:8" ht="15" customHeight="1" x14ac:dyDescent="0.25">
      <c r="C5" s="351"/>
      <c r="D5" s="351"/>
      <c r="E5" s="351"/>
      <c r="F5" s="351"/>
      <c r="G5" s="351"/>
      <c r="H5" s="351"/>
    </row>
    <row r="6" spans="3:8" ht="15.75" x14ac:dyDescent="0.25">
      <c r="C6" s="511" t="s">
        <v>466</v>
      </c>
      <c r="D6" s="511"/>
      <c r="E6" s="511"/>
      <c r="F6" s="511"/>
      <c r="G6" s="511"/>
      <c r="H6" s="511"/>
    </row>
    <row r="7" spans="3:8" ht="15.75" x14ac:dyDescent="0.25">
      <c r="C7" s="505" t="s">
        <v>283</v>
      </c>
      <c r="D7" s="505"/>
      <c r="E7" s="505"/>
      <c r="F7" s="505"/>
      <c r="G7" s="505"/>
      <c r="H7" s="505"/>
    </row>
    <row r="8" spans="3:8" ht="15.75" thickBot="1" x14ac:dyDescent="0.3"/>
    <row r="9" spans="3:8" x14ac:dyDescent="0.25">
      <c r="C9" s="512" t="s">
        <v>37</v>
      </c>
      <c r="D9" s="514" t="s">
        <v>467</v>
      </c>
      <c r="E9" s="516" t="s">
        <v>259</v>
      </c>
      <c r="F9" s="517"/>
      <c r="G9" s="520" t="s">
        <v>468</v>
      </c>
      <c r="H9" s="521"/>
    </row>
    <row r="10" spans="3:8" x14ac:dyDescent="0.25">
      <c r="C10" s="513"/>
      <c r="D10" s="515"/>
      <c r="E10" s="518"/>
      <c r="F10" s="519"/>
      <c r="G10" s="518"/>
      <c r="H10" s="522"/>
    </row>
    <row r="11" spans="3:8" ht="15.75" thickBot="1" x14ac:dyDescent="0.3">
      <c r="C11" s="362" t="s">
        <v>469</v>
      </c>
      <c r="D11" s="513"/>
      <c r="E11" s="363">
        <v>2024</v>
      </c>
      <c r="F11" s="364">
        <v>2025</v>
      </c>
      <c r="G11" s="363" t="s">
        <v>470</v>
      </c>
      <c r="H11" s="365" t="s">
        <v>471</v>
      </c>
    </row>
    <row r="12" spans="3:8" x14ac:dyDescent="0.25">
      <c r="C12" s="366" t="s">
        <v>472</v>
      </c>
      <c r="D12" s="367">
        <v>5864733911</v>
      </c>
      <c r="E12" s="367">
        <v>445584295.21000004</v>
      </c>
      <c r="F12" s="368">
        <v>326131035.42000002</v>
      </c>
      <c r="G12" s="368">
        <f t="shared" ref="G12:G75" si="0">F12-E12</f>
        <v>-119453259.79000002</v>
      </c>
      <c r="H12" s="369">
        <f t="shared" ref="H12:H75" si="1">IFERROR(G12/E12,"0.0%")</f>
        <v>-0.26808229346077544</v>
      </c>
    </row>
    <row r="13" spans="3:8" x14ac:dyDescent="0.25">
      <c r="C13" s="533" t="s">
        <v>473</v>
      </c>
      <c r="D13" s="534">
        <v>491426007</v>
      </c>
      <c r="E13" s="534">
        <v>59299672.18</v>
      </c>
      <c r="F13" s="534">
        <v>23822207.310000002</v>
      </c>
      <c r="G13" s="535">
        <f t="shared" si="0"/>
        <v>-35477464.869999997</v>
      </c>
      <c r="H13" s="370">
        <f t="shared" si="1"/>
        <v>-0.59827421578842188</v>
      </c>
    </row>
    <row r="14" spans="3:8" x14ac:dyDescent="0.25">
      <c r="C14" s="536" t="s">
        <v>474</v>
      </c>
      <c r="D14" s="537">
        <v>48240000</v>
      </c>
      <c r="E14" s="537">
        <v>4093987.29</v>
      </c>
      <c r="F14" s="537">
        <v>3613776.0999999996</v>
      </c>
      <c r="G14" s="535">
        <f t="shared" si="0"/>
        <v>-480211.19000000041</v>
      </c>
      <c r="H14" s="370">
        <f t="shared" si="1"/>
        <v>-0.11729669781168285</v>
      </c>
    </row>
    <row r="15" spans="3:8" x14ac:dyDescent="0.25">
      <c r="C15" s="536" t="s">
        <v>475</v>
      </c>
      <c r="D15" s="537">
        <v>294724267</v>
      </c>
      <c r="E15" s="537">
        <v>21321284.210000001</v>
      </c>
      <c r="F15" s="537">
        <v>18798304</v>
      </c>
      <c r="G15" s="535">
        <f t="shared" si="0"/>
        <v>-2522980.2100000009</v>
      </c>
      <c r="H15" s="370">
        <f t="shared" si="1"/>
        <v>-0.11833153130695033</v>
      </c>
    </row>
    <row r="16" spans="3:8" x14ac:dyDescent="0.25">
      <c r="C16" s="536" t="s">
        <v>476</v>
      </c>
      <c r="D16" s="537"/>
      <c r="E16" s="537">
        <v>0</v>
      </c>
      <c r="F16" s="537"/>
      <c r="G16" s="535">
        <f t="shared" si="0"/>
        <v>0</v>
      </c>
      <c r="H16" s="370" t="str">
        <f t="shared" si="1"/>
        <v>0.0%</v>
      </c>
    </row>
    <row r="17" spans="3:8" x14ac:dyDescent="0.25">
      <c r="C17" s="536" t="s">
        <v>477</v>
      </c>
      <c r="D17" s="537">
        <v>20000000</v>
      </c>
      <c r="E17" s="537"/>
      <c r="F17" s="537">
        <v>0</v>
      </c>
      <c r="G17" s="535">
        <f t="shared" si="0"/>
        <v>0</v>
      </c>
      <c r="H17" s="370" t="str">
        <f t="shared" si="1"/>
        <v>0.0%</v>
      </c>
    </row>
    <row r="18" spans="3:8" x14ac:dyDescent="0.25">
      <c r="C18" s="536" t="s">
        <v>478</v>
      </c>
      <c r="D18" s="537">
        <v>20787154</v>
      </c>
      <c r="E18" s="537">
        <v>0</v>
      </c>
      <c r="F18" s="537"/>
      <c r="G18" s="535">
        <f t="shared" si="0"/>
        <v>0</v>
      </c>
      <c r="H18" s="370" t="str">
        <f t="shared" si="1"/>
        <v>0.0%</v>
      </c>
    </row>
    <row r="19" spans="3:8" x14ac:dyDescent="0.25">
      <c r="C19" s="536" t="s">
        <v>479</v>
      </c>
      <c r="D19" s="537">
        <v>955159</v>
      </c>
      <c r="E19" s="537">
        <v>3215665.29</v>
      </c>
      <c r="F19" s="537"/>
      <c r="G19" s="535">
        <f t="shared" si="0"/>
        <v>-3215665.29</v>
      </c>
      <c r="H19" s="370">
        <f t="shared" si="1"/>
        <v>-1</v>
      </c>
    </row>
    <row r="20" spans="3:8" x14ac:dyDescent="0.25">
      <c r="C20" s="536" t="s">
        <v>480</v>
      </c>
      <c r="D20" s="537">
        <v>106719427</v>
      </c>
      <c r="E20" s="537">
        <v>30668735.390000001</v>
      </c>
      <c r="F20" s="537">
        <v>1410127.21</v>
      </c>
      <c r="G20" s="535">
        <f t="shared" si="0"/>
        <v>-29258608.18</v>
      </c>
      <c r="H20" s="370">
        <f t="shared" si="1"/>
        <v>-0.95402069266736722</v>
      </c>
    </row>
    <row r="21" spans="3:8" x14ac:dyDescent="0.25">
      <c r="C21" s="533" t="s">
        <v>481</v>
      </c>
      <c r="D21" s="534">
        <v>1705111399</v>
      </c>
      <c r="E21" s="534">
        <v>167743482.34999999</v>
      </c>
      <c r="F21" s="534">
        <v>69362458.700000003</v>
      </c>
      <c r="G21" s="535">
        <f t="shared" si="0"/>
        <v>-98381023.649999991</v>
      </c>
      <c r="H21" s="370">
        <f t="shared" si="1"/>
        <v>-0.58649684787589007</v>
      </c>
    </row>
    <row r="22" spans="3:8" x14ac:dyDescent="0.25">
      <c r="C22" s="536" t="s">
        <v>482</v>
      </c>
      <c r="D22" s="537">
        <v>4035043</v>
      </c>
      <c r="E22" s="537">
        <v>3403888.72</v>
      </c>
      <c r="F22" s="537">
        <v>3125103.62</v>
      </c>
      <c r="G22" s="535">
        <f t="shared" si="0"/>
        <v>-278785.10000000009</v>
      </c>
      <c r="H22" s="370">
        <f t="shared" si="1"/>
        <v>-8.1901943022391191E-2</v>
      </c>
    </row>
    <row r="23" spans="3:8" x14ac:dyDescent="0.25">
      <c r="C23" s="536" t="s">
        <v>483</v>
      </c>
      <c r="D23" s="537">
        <v>0</v>
      </c>
      <c r="E23" s="537"/>
      <c r="F23" s="537">
        <v>0</v>
      </c>
      <c r="G23" s="535">
        <f t="shared" si="0"/>
        <v>0</v>
      </c>
      <c r="H23" s="370" t="str">
        <f t="shared" si="1"/>
        <v>0.0%</v>
      </c>
    </row>
    <row r="24" spans="3:8" x14ac:dyDescent="0.25">
      <c r="C24" s="536" t="s">
        <v>484</v>
      </c>
      <c r="D24" s="537">
        <v>9638950</v>
      </c>
      <c r="E24" s="537">
        <v>3165420.77</v>
      </c>
      <c r="F24" s="537">
        <v>0</v>
      </c>
      <c r="G24" s="535">
        <f t="shared" si="0"/>
        <v>-3165420.77</v>
      </c>
      <c r="H24" s="370">
        <f t="shared" si="1"/>
        <v>-1</v>
      </c>
    </row>
    <row r="25" spans="3:8" x14ac:dyDescent="0.25">
      <c r="C25" s="536" t="s">
        <v>475</v>
      </c>
      <c r="D25" s="537">
        <v>1353523643</v>
      </c>
      <c r="E25" s="537">
        <v>74103472.730000004</v>
      </c>
      <c r="F25" s="537">
        <v>40928507.359999999</v>
      </c>
      <c r="G25" s="535">
        <f t="shared" si="0"/>
        <v>-33174965.370000005</v>
      </c>
      <c r="H25" s="370">
        <f t="shared" si="1"/>
        <v>-0.44768435469785306</v>
      </c>
    </row>
    <row r="26" spans="3:8" x14ac:dyDescent="0.25">
      <c r="C26" s="536" t="s">
        <v>485</v>
      </c>
      <c r="D26" s="537">
        <v>0</v>
      </c>
      <c r="E26" s="537"/>
      <c r="F26" s="537"/>
      <c r="G26" s="535">
        <f t="shared" si="0"/>
        <v>0</v>
      </c>
      <c r="H26" s="370" t="str">
        <f t="shared" si="1"/>
        <v>0.0%</v>
      </c>
    </row>
    <row r="27" spans="3:8" x14ac:dyDescent="0.25">
      <c r="C27" s="536" t="s">
        <v>486</v>
      </c>
      <c r="D27" s="537">
        <v>11218697</v>
      </c>
      <c r="E27" s="537"/>
      <c r="F27" s="537">
        <v>0</v>
      </c>
      <c r="G27" s="535">
        <f t="shared" si="0"/>
        <v>0</v>
      </c>
      <c r="H27" s="370" t="str">
        <f t="shared" si="1"/>
        <v>0.0%</v>
      </c>
    </row>
    <row r="28" spans="3:8" x14ac:dyDescent="0.25">
      <c r="C28" s="536" t="s">
        <v>476</v>
      </c>
      <c r="D28" s="537"/>
      <c r="E28" s="537">
        <v>0</v>
      </c>
      <c r="F28" s="537"/>
      <c r="G28" s="535">
        <f t="shared" si="0"/>
        <v>0</v>
      </c>
      <c r="H28" s="370" t="str">
        <f t="shared" si="1"/>
        <v>0.0%</v>
      </c>
    </row>
    <row r="29" spans="3:8" x14ac:dyDescent="0.25">
      <c r="C29" s="536" t="s">
        <v>477</v>
      </c>
      <c r="D29" s="537">
        <v>151863674</v>
      </c>
      <c r="E29" s="537"/>
      <c r="F29" s="537"/>
      <c r="G29" s="535">
        <f t="shared" si="0"/>
        <v>0</v>
      </c>
      <c r="H29" s="370" t="str">
        <f t="shared" si="1"/>
        <v>0.0%</v>
      </c>
    </row>
    <row r="30" spans="3:8" x14ac:dyDescent="0.25">
      <c r="C30" s="536" t="s">
        <v>478</v>
      </c>
      <c r="D30" s="537">
        <v>0</v>
      </c>
      <c r="E30" s="537">
        <v>6452032.7300000004</v>
      </c>
      <c r="F30" s="537">
        <v>0</v>
      </c>
      <c r="G30" s="535">
        <f t="shared" si="0"/>
        <v>-6452032.7300000004</v>
      </c>
      <c r="H30" s="370">
        <f t="shared" si="1"/>
        <v>-1</v>
      </c>
    </row>
    <row r="31" spans="3:8" x14ac:dyDescent="0.25">
      <c r="C31" s="536" t="s">
        <v>487</v>
      </c>
      <c r="D31" s="537">
        <v>44207460</v>
      </c>
      <c r="E31" s="537">
        <v>0</v>
      </c>
      <c r="F31" s="537">
        <v>0</v>
      </c>
      <c r="G31" s="535">
        <f t="shared" si="0"/>
        <v>0</v>
      </c>
      <c r="H31" s="370" t="str">
        <f t="shared" si="1"/>
        <v>0.0%</v>
      </c>
    </row>
    <row r="32" spans="3:8" x14ac:dyDescent="0.25">
      <c r="C32" s="536" t="s">
        <v>479</v>
      </c>
      <c r="D32" s="537">
        <v>21670609</v>
      </c>
      <c r="E32" s="537">
        <v>0</v>
      </c>
      <c r="F32" s="537">
        <v>0</v>
      </c>
      <c r="G32" s="535">
        <f t="shared" si="0"/>
        <v>0</v>
      </c>
      <c r="H32" s="370" t="str">
        <f t="shared" si="1"/>
        <v>0.0%</v>
      </c>
    </row>
    <row r="33" spans="3:8" x14ac:dyDescent="0.25">
      <c r="C33" s="536" t="s">
        <v>480</v>
      </c>
      <c r="D33" s="537">
        <v>108953323</v>
      </c>
      <c r="E33" s="537">
        <v>80618667.399999991</v>
      </c>
      <c r="F33" s="537">
        <v>25308847.719999999</v>
      </c>
      <c r="G33" s="535">
        <f t="shared" si="0"/>
        <v>-55309819.679999992</v>
      </c>
      <c r="H33" s="370">
        <f t="shared" si="1"/>
        <v>-0.68606715372226557</v>
      </c>
    </row>
    <row r="34" spans="3:8" x14ac:dyDescent="0.25">
      <c r="C34" s="533" t="s">
        <v>488</v>
      </c>
      <c r="D34" s="534">
        <v>3391840772</v>
      </c>
      <c r="E34" s="534">
        <v>218406137.56999996</v>
      </c>
      <c r="F34" s="534">
        <v>232946369.41000003</v>
      </c>
      <c r="G34" s="535">
        <f t="shared" si="0"/>
        <v>14540231.840000063</v>
      </c>
      <c r="H34" s="370">
        <f t="shared" si="1"/>
        <v>6.6574282214664715E-2</v>
      </c>
    </row>
    <row r="35" spans="3:8" x14ac:dyDescent="0.25">
      <c r="C35" s="536" t="s">
        <v>482</v>
      </c>
      <c r="D35" s="537">
        <v>306326996</v>
      </c>
      <c r="E35" s="537"/>
      <c r="F35" s="537"/>
      <c r="G35" s="535">
        <f t="shared" si="0"/>
        <v>0</v>
      </c>
      <c r="H35" s="370" t="str">
        <f t="shared" si="1"/>
        <v>0.0%</v>
      </c>
    </row>
    <row r="36" spans="3:8" x14ac:dyDescent="0.25">
      <c r="C36" s="536" t="s">
        <v>483</v>
      </c>
      <c r="D36" s="537">
        <v>130146458</v>
      </c>
      <c r="E36" s="537"/>
      <c r="F36" s="537">
        <v>0</v>
      </c>
      <c r="G36" s="535">
        <f t="shared" si="0"/>
        <v>0</v>
      </c>
      <c r="H36" s="370" t="str">
        <f t="shared" si="1"/>
        <v>0.0%</v>
      </c>
    </row>
    <row r="37" spans="3:8" x14ac:dyDescent="0.25">
      <c r="C37" s="536" t="s">
        <v>484</v>
      </c>
      <c r="D37" s="537">
        <v>75000000</v>
      </c>
      <c r="E37" s="537">
        <v>0</v>
      </c>
      <c r="F37" s="537">
        <v>6234714.8799999999</v>
      </c>
      <c r="G37" s="535">
        <f t="shared" si="0"/>
        <v>6234714.8799999999</v>
      </c>
      <c r="H37" s="370" t="str">
        <f t="shared" si="1"/>
        <v>0.0%</v>
      </c>
    </row>
    <row r="38" spans="3:8" x14ac:dyDescent="0.25">
      <c r="C38" s="536" t="s">
        <v>475</v>
      </c>
      <c r="D38" s="537">
        <v>961748382</v>
      </c>
      <c r="E38" s="537">
        <v>71379517.789999992</v>
      </c>
      <c r="F38" s="537">
        <v>197305709.15000001</v>
      </c>
      <c r="G38" s="535">
        <f t="shared" si="0"/>
        <v>125926191.36000001</v>
      </c>
      <c r="H38" s="370">
        <f t="shared" si="1"/>
        <v>1.7641782300978477</v>
      </c>
    </row>
    <row r="39" spans="3:8" x14ac:dyDescent="0.25">
      <c r="C39" s="536" t="s">
        <v>476</v>
      </c>
      <c r="D39" s="537"/>
      <c r="E39" s="537">
        <v>0</v>
      </c>
      <c r="F39" s="537"/>
      <c r="G39" s="535">
        <f t="shared" si="0"/>
        <v>0</v>
      </c>
      <c r="H39" s="370" t="str">
        <f t="shared" si="1"/>
        <v>0.0%</v>
      </c>
    </row>
    <row r="40" spans="3:8" x14ac:dyDescent="0.25">
      <c r="C40" s="536" t="s">
        <v>477</v>
      </c>
      <c r="D40" s="537">
        <v>93836919</v>
      </c>
      <c r="E40" s="537"/>
      <c r="F40" s="537"/>
      <c r="G40" s="535">
        <f t="shared" si="0"/>
        <v>0</v>
      </c>
      <c r="H40" s="370" t="str">
        <f t="shared" si="1"/>
        <v>0.0%</v>
      </c>
    </row>
    <row r="41" spans="3:8" x14ac:dyDescent="0.25">
      <c r="C41" s="536" t="s">
        <v>478</v>
      </c>
      <c r="D41" s="537">
        <v>887087444</v>
      </c>
      <c r="E41" s="537">
        <v>3129248.35</v>
      </c>
      <c r="F41" s="537">
        <v>0</v>
      </c>
      <c r="G41" s="535">
        <f t="shared" si="0"/>
        <v>-3129248.35</v>
      </c>
      <c r="H41" s="370">
        <f t="shared" si="1"/>
        <v>-1</v>
      </c>
    </row>
    <row r="42" spans="3:8" x14ac:dyDescent="0.25">
      <c r="C42" s="536" t="s">
        <v>487</v>
      </c>
      <c r="D42" s="537">
        <v>184846992</v>
      </c>
      <c r="E42" s="537">
        <v>13309517.470000001</v>
      </c>
      <c r="F42" s="537">
        <v>0</v>
      </c>
      <c r="G42" s="535">
        <f t="shared" si="0"/>
        <v>-13309517.470000001</v>
      </c>
      <c r="H42" s="370">
        <f t="shared" si="1"/>
        <v>-1</v>
      </c>
    </row>
    <row r="43" spans="3:8" x14ac:dyDescent="0.25">
      <c r="C43" s="536" t="s">
        <v>479</v>
      </c>
      <c r="D43" s="537">
        <v>79185652</v>
      </c>
      <c r="E43" s="537">
        <v>23991468.73</v>
      </c>
      <c r="F43" s="537">
        <v>4380056.43</v>
      </c>
      <c r="G43" s="535">
        <f t="shared" si="0"/>
        <v>-19611412.300000001</v>
      </c>
      <c r="H43" s="370">
        <f t="shared" si="1"/>
        <v>-0.81743275164629736</v>
      </c>
    </row>
    <row r="44" spans="3:8" x14ac:dyDescent="0.25">
      <c r="C44" s="536" t="s">
        <v>480</v>
      </c>
      <c r="D44" s="537">
        <v>326556929</v>
      </c>
      <c r="E44" s="537">
        <v>106596385.22999999</v>
      </c>
      <c r="F44" s="537">
        <v>23789848.950000003</v>
      </c>
      <c r="G44" s="535">
        <f t="shared" si="0"/>
        <v>-82806536.279999986</v>
      </c>
      <c r="H44" s="370">
        <f t="shared" si="1"/>
        <v>-0.77682311741932597</v>
      </c>
    </row>
    <row r="45" spans="3:8" x14ac:dyDescent="0.25">
      <c r="C45" s="536" t="s">
        <v>489</v>
      </c>
      <c r="D45" s="537">
        <v>347105000</v>
      </c>
      <c r="E45" s="537">
        <v>0</v>
      </c>
      <c r="F45" s="537">
        <v>1236040</v>
      </c>
      <c r="G45" s="535">
        <f t="shared" si="0"/>
        <v>1236040</v>
      </c>
      <c r="H45" s="370" t="str">
        <f t="shared" si="1"/>
        <v>0.0%</v>
      </c>
    </row>
    <row r="46" spans="3:8" x14ac:dyDescent="0.25">
      <c r="C46" s="533" t="s">
        <v>490</v>
      </c>
      <c r="D46" s="534">
        <v>276355733</v>
      </c>
      <c r="E46" s="534">
        <v>135003.10999999999</v>
      </c>
      <c r="F46" s="534"/>
      <c r="G46" s="535">
        <f t="shared" si="0"/>
        <v>-135003.10999999999</v>
      </c>
      <c r="H46" s="370">
        <f t="shared" si="1"/>
        <v>-1</v>
      </c>
    </row>
    <row r="47" spans="3:8" x14ac:dyDescent="0.25">
      <c r="C47" s="536" t="s">
        <v>484</v>
      </c>
      <c r="D47" s="537">
        <v>3915733</v>
      </c>
      <c r="E47" s="537">
        <v>135003.10999999999</v>
      </c>
      <c r="F47" s="537"/>
      <c r="G47" s="535">
        <f t="shared" si="0"/>
        <v>-135003.10999999999</v>
      </c>
      <c r="H47" s="370">
        <f t="shared" si="1"/>
        <v>-1</v>
      </c>
    </row>
    <row r="48" spans="3:8" x14ac:dyDescent="0.25">
      <c r="C48" s="536" t="s">
        <v>474</v>
      </c>
      <c r="D48" s="537">
        <v>252440000</v>
      </c>
      <c r="E48" s="537"/>
      <c r="F48" s="537"/>
      <c r="G48" s="535">
        <f t="shared" si="0"/>
        <v>0</v>
      </c>
      <c r="H48" s="370" t="str">
        <f t="shared" si="1"/>
        <v>0.0%</v>
      </c>
    </row>
    <row r="49" spans="3:8" ht="15.75" thickBot="1" x14ac:dyDescent="0.3">
      <c r="C49" s="536" t="s">
        <v>475</v>
      </c>
      <c r="D49" s="537">
        <v>20000000</v>
      </c>
      <c r="E49" s="537">
        <v>0</v>
      </c>
      <c r="F49" s="537"/>
      <c r="G49" s="535">
        <f t="shared" si="0"/>
        <v>0</v>
      </c>
      <c r="H49" s="370" t="str">
        <f t="shared" si="1"/>
        <v>0.0%</v>
      </c>
    </row>
    <row r="50" spans="3:8" x14ac:dyDescent="0.25">
      <c r="C50" s="366" t="s">
        <v>491</v>
      </c>
      <c r="D50" s="367">
        <v>5998303248</v>
      </c>
      <c r="E50" s="367">
        <v>305627858.10999995</v>
      </c>
      <c r="F50" s="368">
        <v>217252810.74999997</v>
      </c>
      <c r="G50" s="368">
        <f t="shared" si="0"/>
        <v>-88375047.359999985</v>
      </c>
      <c r="H50" s="369">
        <f t="shared" si="1"/>
        <v>-0.28915900502824093</v>
      </c>
    </row>
    <row r="51" spans="3:8" x14ac:dyDescent="0.25">
      <c r="C51" s="533" t="s">
        <v>492</v>
      </c>
      <c r="D51" s="534">
        <v>1210673472</v>
      </c>
      <c r="E51" s="534">
        <v>182250106.80999997</v>
      </c>
      <c r="F51" s="534">
        <v>207771258.63999999</v>
      </c>
      <c r="G51" s="535">
        <f t="shared" si="0"/>
        <v>25521151.830000013</v>
      </c>
      <c r="H51" s="370">
        <f t="shared" si="1"/>
        <v>0.140033672828551</v>
      </c>
    </row>
    <row r="52" spans="3:8" x14ac:dyDescent="0.25">
      <c r="C52" s="536" t="s">
        <v>483</v>
      </c>
      <c r="D52" s="537">
        <v>27415214</v>
      </c>
      <c r="E52" s="537"/>
      <c r="F52" s="537">
        <v>0</v>
      </c>
      <c r="G52" s="535">
        <f t="shared" si="0"/>
        <v>0</v>
      </c>
      <c r="H52" s="370" t="str">
        <f t="shared" si="1"/>
        <v>0.0%</v>
      </c>
    </row>
    <row r="53" spans="3:8" x14ac:dyDescent="0.25">
      <c r="C53" s="536" t="s">
        <v>475</v>
      </c>
      <c r="D53" s="537">
        <v>621858992</v>
      </c>
      <c r="E53" s="537">
        <v>78245472.809999987</v>
      </c>
      <c r="F53" s="537">
        <v>200205087.13</v>
      </c>
      <c r="G53" s="535">
        <f t="shared" si="0"/>
        <v>121959614.32000001</v>
      </c>
      <c r="H53" s="370">
        <f t="shared" si="1"/>
        <v>1.5586794985078452</v>
      </c>
    </row>
    <row r="54" spans="3:8" x14ac:dyDescent="0.25">
      <c r="C54" s="536" t="s">
        <v>477</v>
      </c>
      <c r="D54" s="537">
        <v>254046784</v>
      </c>
      <c r="E54" s="537"/>
      <c r="F54" s="537">
        <v>0</v>
      </c>
      <c r="G54" s="535">
        <f t="shared" si="0"/>
        <v>0</v>
      </c>
      <c r="H54" s="370" t="str">
        <f t="shared" si="1"/>
        <v>0.0%</v>
      </c>
    </row>
    <row r="55" spans="3:8" x14ac:dyDescent="0.25">
      <c r="C55" s="536" t="s">
        <v>478</v>
      </c>
      <c r="D55" s="537">
        <v>15836387</v>
      </c>
      <c r="E55" s="537">
        <v>0</v>
      </c>
      <c r="F55" s="537"/>
      <c r="G55" s="535">
        <f t="shared" si="0"/>
        <v>0</v>
      </c>
      <c r="H55" s="370" t="str">
        <f t="shared" si="1"/>
        <v>0.0%</v>
      </c>
    </row>
    <row r="56" spans="3:8" x14ac:dyDescent="0.25">
      <c r="C56" s="536" t="s">
        <v>487</v>
      </c>
      <c r="D56" s="537">
        <v>69223576</v>
      </c>
      <c r="E56" s="537">
        <v>0</v>
      </c>
      <c r="F56" s="537">
        <v>0</v>
      </c>
      <c r="G56" s="535">
        <f t="shared" si="0"/>
        <v>0</v>
      </c>
      <c r="H56" s="370" t="str">
        <f t="shared" si="1"/>
        <v>0.0%</v>
      </c>
    </row>
    <row r="57" spans="3:8" x14ac:dyDescent="0.25">
      <c r="C57" s="536" t="s">
        <v>479</v>
      </c>
      <c r="D57" s="537">
        <v>11096836</v>
      </c>
      <c r="E57" s="537"/>
      <c r="F57" s="537">
        <v>0</v>
      </c>
      <c r="G57" s="535">
        <f t="shared" si="0"/>
        <v>0</v>
      </c>
      <c r="H57" s="370" t="str">
        <f t="shared" si="1"/>
        <v>0.0%</v>
      </c>
    </row>
    <row r="58" spans="3:8" x14ac:dyDescent="0.25">
      <c r="C58" s="536" t="s">
        <v>480</v>
      </c>
      <c r="D58" s="537">
        <v>204503187</v>
      </c>
      <c r="E58" s="537">
        <v>98205392.86999999</v>
      </c>
      <c r="F58" s="537">
        <v>7566171.5099999998</v>
      </c>
      <c r="G58" s="535">
        <f t="shared" si="0"/>
        <v>-90639221.359999985</v>
      </c>
      <c r="H58" s="370">
        <f t="shared" si="1"/>
        <v>-0.92295564134633856</v>
      </c>
    </row>
    <row r="59" spans="3:8" x14ac:dyDescent="0.25">
      <c r="C59" s="536" t="s">
        <v>489</v>
      </c>
      <c r="D59" s="537">
        <v>6692496</v>
      </c>
      <c r="E59" s="537">
        <v>5799241.1299999999</v>
      </c>
      <c r="F59" s="537"/>
      <c r="G59" s="535">
        <f t="shared" si="0"/>
        <v>-5799241.1299999999</v>
      </c>
      <c r="H59" s="370">
        <f t="shared" si="1"/>
        <v>-1</v>
      </c>
    </row>
    <row r="60" spans="3:8" x14ac:dyDescent="0.25">
      <c r="C60" s="533" t="s">
        <v>493</v>
      </c>
      <c r="D60" s="534">
        <v>4088437272</v>
      </c>
      <c r="E60" s="534">
        <v>36548641</v>
      </c>
      <c r="F60" s="534">
        <v>1641595.69</v>
      </c>
      <c r="G60" s="535">
        <f t="shared" si="0"/>
        <v>-34907045.310000002</v>
      </c>
      <c r="H60" s="370">
        <f t="shared" si="1"/>
        <v>-0.95508463119052778</v>
      </c>
    </row>
    <row r="61" spans="3:8" x14ac:dyDescent="0.25">
      <c r="C61" s="536" t="s">
        <v>475</v>
      </c>
      <c r="D61" s="537">
        <v>3502630753</v>
      </c>
      <c r="E61" s="537">
        <v>11548641</v>
      </c>
      <c r="F61" s="537">
        <v>0</v>
      </c>
      <c r="G61" s="535">
        <f t="shared" si="0"/>
        <v>-11548641</v>
      </c>
      <c r="H61" s="370">
        <f t="shared" si="1"/>
        <v>-1</v>
      </c>
    </row>
    <row r="62" spans="3:8" x14ac:dyDescent="0.25">
      <c r="C62" s="536" t="s">
        <v>477</v>
      </c>
      <c r="D62" s="537">
        <v>431682088</v>
      </c>
      <c r="E62" s="537"/>
      <c r="F62" s="537">
        <v>0</v>
      </c>
      <c r="G62" s="535">
        <f t="shared" si="0"/>
        <v>0</v>
      </c>
      <c r="H62" s="370" t="str">
        <f t="shared" si="1"/>
        <v>0.0%</v>
      </c>
    </row>
    <row r="63" spans="3:8" x14ac:dyDescent="0.25">
      <c r="C63" s="536" t="s">
        <v>478</v>
      </c>
      <c r="D63" s="537"/>
      <c r="E63" s="537">
        <v>25000000</v>
      </c>
      <c r="F63" s="537"/>
      <c r="G63" s="535">
        <f t="shared" si="0"/>
        <v>-25000000</v>
      </c>
      <c r="H63" s="370">
        <f t="shared" si="1"/>
        <v>-1</v>
      </c>
    </row>
    <row r="64" spans="3:8" x14ac:dyDescent="0.25">
      <c r="C64" s="536" t="s">
        <v>480</v>
      </c>
      <c r="D64" s="537">
        <v>154124431</v>
      </c>
      <c r="E64" s="537">
        <v>0</v>
      </c>
      <c r="F64" s="537">
        <v>1641595.69</v>
      </c>
      <c r="G64" s="535">
        <f t="shared" si="0"/>
        <v>1641595.69</v>
      </c>
      <c r="H64" s="370" t="str">
        <f t="shared" si="1"/>
        <v>0.0%</v>
      </c>
    </row>
    <row r="65" spans="3:8" x14ac:dyDescent="0.25">
      <c r="C65" s="533" t="s">
        <v>494</v>
      </c>
      <c r="D65" s="534">
        <v>699192504</v>
      </c>
      <c r="E65" s="534">
        <v>86829110.299999997</v>
      </c>
      <c r="F65" s="534">
        <v>7839956.4199999999</v>
      </c>
      <c r="G65" s="535">
        <f t="shared" si="0"/>
        <v>-78989153.879999995</v>
      </c>
      <c r="H65" s="370">
        <f t="shared" si="1"/>
        <v>-0.90970820278000708</v>
      </c>
    </row>
    <row r="66" spans="3:8" x14ac:dyDescent="0.25">
      <c r="C66" s="536" t="s">
        <v>482</v>
      </c>
      <c r="D66" s="537">
        <v>0</v>
      </c>
      <c r="E66" s="537"/>
      <c r="F66" s="537"/>
      <c r="G66" s="535">
        <f t="shared" si="0"/>
        <v>0</v>
      </c>
      <c r="H66" s="370" t="str">
        <f t="shared" si="1"/>
        <v>0.0%</v>
      </c>
    </row>
    <row r="67" spans="3:8" x14ac:dyDescent="0.25">
      <c r="C67" s="536" t="s">
        <v>475</v>
      </c>
      <c r="D67" s="537">
        <v>232557679</v>
      </c>
      <c r="E67" s="537">
        <v>18165527.84</v>
      </c>
      <c r="F67" s="537">
        <v>0</v>
      </c>
      <c r="G67" s="535">
        <f t="shared" si="0"/>
        <v>-18165527.84</v>
      </c>
      <c r="H67" s="370">
        <f t="shared" si="1"/>
        <v>-1</v>
      </c>
    </row>
    <row r="68" spans="3:8" x14ac:dyDescent="0.25">
      <c r="C68" s="536" t="s">
        <v>476</v>
      </c>
      <c r="D68" s="537">
        <v>265169142</v>
      </c>
      <c r="E68" s="537"/>
      <c r="F68" s="537">
        <v>0</v>
      </c>
      <c r="G68" s="535">
        <f t="shared" si="0"/>
        <v>0</v>
      </c>
      <c r="H68" s="370" t="str">
        <f t="shared" si="1"/>
        <v>0.0%</v>
      </c>
    </row>
    <row r="69" spans="3:8" x14ac:dyDescent="0.25">
      <c r="C69" s="536" t="s">
        <v>477</v>
      </c>
      <c r="D69" s="537">
        <v>91345248</v>
      </c>
      <c r="E69" s="537"/>
      <c r="F69" s="537">
        <v>0</v>
      </c>
      <c r="G69" s="535">
        <f t="shared" si="0"/>
        <v>0</v>
      </c>
      <c r="H69" s="370" t="str">
        <f t="shared" si="1"/>
        <v>0.0%</v>
      </c>
    </row>
    <row r="70" spans="3:8" x14ac:dyDescent="0.25">
      <c r="C70" s="536" t="s">
        <v>478</v>
      </c>
      <c r="D70" s="537">
        <v>29354</v>
      </c>
      <c r="E70" s="537">
        <v>4069101.52</v>
      </c>
      <c r="F70" s="537"/>
      <c r="G70" s="535">
        <f t="shared" si="0"/>
        <v>-4069101.52</v>
      </c>
      <c r="H70" s="370">
        <f t="shared" si="1"/>
        <v>-1</v>
      </c>
    </row>
    <row r="71" spans="3:8" x14ac:dyDescent="0.25">
      <c r="C71" s="536" t="s">
        <v>479</v>
      </c>
      <c r="D71" s="537">
        <v>4883815</v>
      </c>
      <c r="E71" s="537">
        <v>5730948.5800000001</v>
      </c>
      <c r="F71" s="537"/>
      <c r="G71" s="535">
        <f t="shared" si="0"/>
        <v>-5730948.5800000001</v>
      </c>
      <c r="H71" s="370">
        <f t="shared" si="1"/>
        <v>-1</v>
      </c>
    </row>
    <row r="72" spans="3:8" ht="15.75" thickBot="1" x14ac:dyDescent="0.3">
      <c r="C72" s="536" t="s">
        <v>480</v>
      </c>
      <c r="D72" s="537">
        <v>105207266</v>
      </c>
      <c r="E72" s="537">
        <v>58863532.359999999</v>
      </c>
      <c r="F72" s="537">
        <v>7839956.4199999999</v>
      </c>
      <c r="G72" s="535">
        <f t="shared" si="0"/>
        <v>-51023575.939999998</v>
      </c>
      <c r="H72" s="370">
        <f t="shared" si="1"/>
        <v>-0.86681131584064519</v>
      </c>
    </row>
    <row r="73" spans="3:8" x14ac:dyDescent="0.25">
      <c r="C73" s="366" t="s">
        <v>495</v>
      </c>
      <c r="D73" s="367">
        <v>5022626462</v>
      </c>
      <c r="E73" s="367">
        <v>307925950.60000002</v>
      </c>
      <c r="F73" s="368">
        <v>403709157.60999995</v>
      </c>
      <c r="G73" s="368">
        <f t="shared" si="0"/>
        <v>95783207.009999931</v>
      </c>
      <c r="H73" s="369">
        <f t="shared" si="1"/>
        <v>0.311059223243005</v>
      </c>
    </row>
    <row r="74" spans="3:8" x14ac:dyDescent="0.25">
      <c r="C74" s="533" t="s">
        <v>496</v>
      </c>
      <c r="D74" s="534">
        <v>2226093904</v>
      </c>
      <c r="E74" s="534">
        <v>125888734.17000002</v>
      </c>
      <c r="F74" s="534">
        <v>286510166</v>
      </c>
      <c r="G74" s="535">
        <f t="shared" si="0"/>
        <v>160621431.82999998</v>
      </c>
      <c r="H74" s="370">
        <f t="shared" si="1"/>
        <v>1.2758999674513922</v>
      </c>
    </row>
    <row r="75" spans="3:8" x14ac:dyDescent="0.25">
      <c r="C75" s="536" t="s">
        <v>484</v>
      </c>
      <c r="D75" s="537">
        <v>24467133</v>
      </c>
      <c r="E75" s="537">
        <v>0</v>
      </c>
      <c r="F75" s="537">
        <v>16161488.539999999</v>
      </c>
      <c r="G75" s="535">
        <f t="shared" si="0"/>
        <v>16161488.539999999</v>
      </c>
      <c r="H75" s="370" t="str">
        <f t="shared" si="1"/>
        <v>0.0%</v>
      </c>
    </row>
    <row r="76" spans="3:8" x14ac:dyDescent="0.25">
      <c r="C76" s="536" t="s">
        <v>475</v>
      </c>
      <c r="D76" s="537">
        <v>879531029</v>
      </c>
      <c r="E76" s="537">
        <v>87173867.230000019</v>
      </c>
      <c r="F76" s="537">
        <v>257477814.86000001</v>
      </c>
      <c r="G76" s="535">
        <f t="shared" ref="G76:G139" si="2">F76-E76</f>
        <v>170303947.63</v>
      </c>
      <c r="H76" s="370">
        <f t="shared" ref="H76:H139" si="3">IFERROR(G76/E76,"0.0%")</f>
        <v>1.953612396025395</v>
      </c>
    </row>
    <row r="77" spans="3:8" x14ac:dyDescent="0.25">
      <c r="C77" s="536" t="s">
        <v>476</v>
      </c>
      <c r="D77" s="537">
        <v>91587097</v>
      </c>
      <c r="E77" s="537">
        <v>0</v>
      </c>
      <c r="F77" s="537"/>
      <c r="G77" s="535">
        <f t="shared" si="2"/>
        <v>0</v>
      </c>
      <c r="H77" s="370" t="str">
        <f t="shared" si="3"/>
        <v>0.0%</v>
      </c>
    </row>
    <row r="78" spans="3:8" x14ac:dyDescent="0.25">
      <c r="C78" s="536" t="s">
        <v>477</v>
      </c>
      <c r="D78" s="537">
        <v>222204521</v>
      </c>
      <c r="E78" s="537"/>
      <c r="F78" s="537">
        <v>0</v>
      </c>
      <c r="G78" s="535">
        <f t="shared" si="2"/>
        <v>0</v>
      </c>
      <c r="H78" s="370" t="str">
        <f t="shared" si="3"/>
        <v>0.0%</v>
      </c>
    </row>
    <row r="79" spans="3:8" x14ac:dyDescent="0.25">
      <c r="C79" s="536" t="s">
        <v>478</v>
      </c>
      <c r="D79" s="537">
        <v>405876617</v>
      </c>
      <c r="E79" s="537">
        <v>0</v>
      </c>
      <c r="F79" s="537">
        <v>10525305.699999999</v>
      </c>
      <c r="G79" s="535">
        <f t="shared" si="2"/>
        <v>10525305.699999999</v>
      </c>
      <c r="H79" s="370" t="str">
        <f t="shared" si="3"/>
        <v>0.0%</v>
      </c>
    </row>
    <row r="80" spans="3:8" x14ac:dyDescent="0.25">
      <c r="C80" s="536" t="s">
        <v>487</v>
      </c>
      <c r="D80" s="537">
        <v>361715383</v>
      </c>
      <c r="E80" s="537">
        <v>614726.75</v>
      </c>
      <c r="F80" s="537">
        <v>2345556.9</v>
      </c>
      <c r="G80" s="535">
        <f t="shared" si="2"/>
        <v>1730830.15</v>
      </c>
      <c r="H80" s="370">
        <f t="shared" si="3"/>
        <v>2.8156089677242773</v>
      </c>
    </row>
    <row r="81" spans="3:8" x14ac:dyDescent="0.25">
      <c r="C81" s="536" t="s">
        <v>479</v>
      </c>
      <c r="D81" s="537">
        <v>355985</v>
      </c>
      <c r="E81" s="537"/>
      <c r="F81" s="537">
        <v>0</v>
      </c>
      <c r="G81" s="535">
        <f t="shared" si="2"/>
        <v>0</v>
      </c>
      <c r="H81" s="370" t="str">
        <f t="shared" si="3"/>
        <v>0.0%</v>
      </c>
    </row>
    <row r="82" spans="3:8" x14ac:dyDescent="0.25">
      <c r="C82" s="536" t="s">
        <v>480</v>
      </c>
      <c r="D82" s="537">
        <v>240356139</v>
      </c>
      <c r="E82" s="537">
        <v>38100140.190000005</v>
      </c>
      <c r="F82" s="537">
        <v>0</v>
      </c>
      <c r="G82" s="535">
        <f t="shared" si="2"/>
        <v>-38100140.190000005</v>
      </c>
      <c r="H82" s="370">
        <f t="shared" si="3"/>
        <v>-1</v>
      </c>
    </row>
    <row r="83" spans="3:8" x14ac:dyDescent="0.25">
      <c r="C83" s="533" t="s">
        <v>497</v>
      </c>
      <c r="D83" s="534">
        <v>1498177270</v>
      </c>
      <c r="E83" s="534">
        <v>37673498.390000001</v>
      </c>
      <c r="F83" s="534">
        <v>44320769.019999996</v>
      </c>
      <c r="G83" s="535">
        <f t="shared" si="2"/>
        <v>6647270.6299999952</v>
      </c>
      <c r="H83" s="370">
        <f t="shared" si="3"/>
        <v>0.17644420916758921</v>
      </c>
    </row>
    <row r="84" spans="3:8" x14ac:dyDescent="0.25">
      <c r="C84" s="536" t="s">
        <v>484</v>
      </c>
      <c r="D84" s="537">
        <v>5859902</v>
      </c>
      <c r="E84" s="537"/>
      <c r="F84" s="537"/>
      <c r="G84" s="535">
        <f t="shared" si="2"/>
        <v>0</v>
      </c>
      <c r="H84" s="370" t="str">
        <f t="shared" si="3"/>
        <v>0.0%</v>
      </c>
    </row>
    <row r="85" spans="3:8" x14ac:dyDescent="0.25">
      <c r="C85" s="536" t="s">
        <v>475</v>
      </c>
      <c r="D85" s="537">
        <v>1068054491</v>
      </c>
      <c r="E85" s="537">
        <v>18418601.800000001</v>
      </c>
      <c r="F85" s="537">
        <v>32924070</v>
      </c>
      <c r="G85" s="535">
        <f t="shared" si="2"/>
        <v>14505468.199999999</v>
      </c>
      <c r="H85" s="370">
        <f t="shared" si="3"/>
        <v>0.787544481253729</v>
      </c>
    </row>
    <row r="86" spans="3:8" x14ac:dyDescent="0.25">
      <c r="C86" s="536" t="s">
        <v>485</v>
      </c>
      <c r="D86" s="537">
        <v>16198552</v>
      </c>
      <c r="E86" s="537">
        <v>8503873.3599999994</v>
      </c>
      <c r="F86" s="537">
        <v>0</v>
      </c>
      <c r="G86" s="535">
        <f t="shared" si="2"/>
        <v>-8503873.3599999994</v>
      </c>
      <c r="H86" s="370">
        <f t="shared" si="3"/>
        <v>-1</v>
      </c>
    </row>
    <row r="87" spans="3:8" x14ac:dyDescent="0.25">
      <c r="C87" s="536" t="s">
        <v>476</v>
      </c>
      <c r="D87" s="537">
        <v>15305469</v>
      </c>
      <c r="E87" s="537">
        <v>0</v>
      </c>
      <c r="F87" s="537"/>
      <c r="G87" s="535">
        <f t="shared" si="2"/>
        <v>0</v>
      </c>
      <c r="H87" s="370" t="str">
        <f t="shared" si="3"/>
        <v>0.0%</v>
      </c>
    </row>
    <row r="88" spans="3:8" x14ac:dyDescent="0.25">
      <c r="C88" s="536" t="s">
        <v>477</v>
      </c>
      <c r="D88" s="537">
        <v>202667888</v>
      </c>
      <c r="E88" s="537"/>
      <c r="F88" s="537">
        <v>0</v>
      </c>
      <c r="G88" s="535">
        <f t="shared" si="2"/>
        <v>0</v>
      </c>
      <c r="H88" s="370" t="str">
        <f t="shared" si="3"/>
        <v>0.0%</v>
      </c>
    </row>
    <row r="89" spans="3:8" x14ac:dyDescent="0.25">
      <c r="C89" s="536" t="s">
        <v>478</v>
      </c>
      <c r="D89" s="537">
        <v>24072499</v>
      </c>
      <c r="E89" s="537">
        <v>0</v>
      </c>
      <c r="F89" s="537"/>
      <c r="G89" s="535">
        <f t="shared" si="2"/>
        <v>0</v>
      </c>
      <c r="H89" s="370" t="str">
        <f t="shared" si="3"/>
        <v>0.0%</v>
      </c>
    </row>
    <row r="90" spans="3:8" x14ac:dyDescent="0.25">
      <c r="C90" s="536" t="s">
        <v>479</v>
      </c>
      <c r="D90" s="537">
        <v>15381676</v>
      </c>
      <c r="E90" s="537">
        <v>0</v>
      </c>
      <c r="F90" s="537">
        <v>5075190.1500000004</v>
      </c>
      <c r="G90" s="535">
        <f t="shared" si="2"/>
        <v>5075190.1500000004</v>
      </c>
      <c r="H90" s="370" t="str">
        <f t="shared" si="3"/>
        <v>0.0%</v>
      </c>
    </row>
    <row r="91" spans="3:8" x14ac:dyDescent="0.25">
      <c r="C91" s="536" t="s">
        <v>480</v>
      </c>
      <c r="D91" s="537">
        <v>150636793</v>
      </c>
      <c r="E91" s="537">
        <v>10751023.23</v>
      </c>
      <c r="F91" s="537">
        <v>6321508.8699999992</v>
      </c>
      <c r="G91" s="535">
        <f t="shared" si="2"/>
        <v>-4429514.3600000013</v>
      </c>
      <c r="H91" s="370">
        <f t="shared" si="3"/>
        <v>-0.41200863073569988</v>
      </c>
    </row>
    <row r="92" spans="3:8" x14ac:dyDescent="0.25">
      <c r="C92" s="536" t="s">
        <v>489</v>
      </c>
      <c r="D92" s="537"/>
      <c r="E92" s="537"/>
      <c r="F92" s="537"/>
      <c r="G92" s="535">
        <f t="shared" si="2"/>
        <v>0</v>
      </c>
      <c r="H92" s="370" t="str">
        <f t="shared" si="3"/>
        <v>0.0%</v>
      </c>
    </row>
    <row r="93" spans="3:8" x14ac:dyDescent="0.25">
      <c r="C93" s="533" t="s">
        <v>498</v>
      </c>
      <c r="D93" s="534">
        <v>438639614</v>
      </c>
      <c r="E93" s="534">
        <v>33584951.900000006</v>
      </c>
      <c r="F93" s="534">
        <v>27761572.100000001</v>
      </c>
      <c r="G93" s="535">
        <f t="shared" si="2"/>
        <v>-5823379.8000000045</v>
      </c>
      <c r="H93" s="370">
        <f t="shared" si="3"/>
        <v>-0.17339253059939633</v>
      </c>
    </row>
    <row r="94" spans="3:8" x14ac:dyDescent="0.25">
      <c r="C94" s="536" t="s">
        <v>482</v>
      </c>
      <c r="D94" s="537">
        <v>0</v>
      </c>
      <c r="E94" s="537"/>
      <c r="F94" s="537"/>
      <c r="G94" s="535">
        <f t="shared" si="2"/>
        <v>0</v>
      </c>
      <c r="H94" s="370" t="str">
        <f t="shared" si="3"/>
        <v>0.0%</v>
      </c>
    </row>
    <row r="95" spans="3:8" x14ac:dyDescent="0.25">
      <c r="C95" s="536" t="s">
        <v>475</v>
      </c>
      <c r="D95" s="537">
        <v>199426309</v>
      </c>
      <c r="E95" s="537">
        <v>23465875.670000002</v>
      </c>
      <c r="F95" s="537">
        <v>23938594.18</v>
      </c>
      <c r="G95" s="535">
        <f t="shared" si="2"/>
        <v>472718.50999999791</v>
      </c>
      <c r="H95" s="370">
        <f t="shared" si="3"/>
        <v>2.0144933717702505E-2</v>
      </c>
    </row>
    <row r="96" spans="3:8" x14ac:dyDescent="0.25">
      <c r="C96" s="536" t="s">
        <v>477</v>
      </c>
      <c r="D96" s="537">
        <v>143820838</v>
      </c>
      <c r="E96" s="537"/>
      <c r="F96" s="537">
        <v>0</v>
      </c>
      <c r="G96" s="535">
        <f t="shared" si="2"/>
        <v>0</v>
      </c>
      <c r="H96" s="370" t="str">
        <f t="shared" si="3"/>
        <v>0.0%</v>
      </c>
    </row>
    <row r="97" spans="3:8" x14ac:dyDescent="0.25">
      <c r="C97" s="536" t="s">
        <v>480</v>
      </c>
      <c r="D97" s="537">
        <v>95392467</v>
      </c>
      <c r="E97" s="537">
        <v>10119076.23</v>
      </c>
      <c r="F97" s="537">
        <v>3822977.92</v>
      </c>
      <c r="G97" s="535">
        <f t="shared" si="2"/>
        <v>-6296098.3100000005</v>
      </c>
      <c r="H97" s="370">
        <f t="shared" si="3"/>
        <v>-0.62220089728487005</v>
      </c>
    </row>
    <row r="98" spans="3:8" x14ac:dyDescent="0.25">
      <c r="C98" s="533" t="s">
        <v>499</v>
      </c>
      <c r="D98" s="534">
        <v>859715674</v>
      </c>
      <c r="E98" s="534">
        <v>110778766.14</v>
      </c>
      <c r="F98" s="534">
        <v>45116650.489999995</v>
      </c>
      <c r="G98" s="535">
        <f t="shared" si="2"/>
        <v>-65662115.650000006</v>
      </c>
      <c r="H98" s="370">
        <f t="shared" si="3"/>
        <v>-0.59273196423778118</v>
      </c>
    </row>
    <row r="99" spans="3:8" x14ac:dyDescent="0.25">
      <c r="C99" s="536" t="s">
        <v>474</v>
      </c>
      <c r="D99" s="537"/>
      <c r="E99" s="537"/>
      <c r="F99" s="537"/>
      <c r="G99" s="535">
        <f t="shared" si="2"/>
        <v>0</v>
      </c>
      <c r="H99" s="370" t="str">
        <f t="shared" si="3"/>
        <v>0.0%</v>
      </c>
    </row>
    <row r="100" spans="3:8" x14ac:dyDescent="0.25">
      <c r="C100" s="536" t="s">
        <v>500</v>
      </c>
      <c r="D100" s="537">
        <v>0</v>
      </c>
      <c r="E100" s="537"/>
      <c r="F100" s="537"/>
      <c r="G100" s="535">
        <f t="shared" si="2"/>
        <v>0</v>
      </c>
      <c r="H100" s="370" t="str">
        <f t="shared" si="3"/>
        <v>0.0%</v>
      </c>
    </row>
    <row r="101" spans="3:8" x14ac:dyDescent="0.25">
      <c r="C101" s="536" t="s">
        <v>475</v>
      </c>
      <c r="D101" s="537">
        <v>324436143</v>
      </c>
      <c r="E101" s="537">
        <v>10948989.42</v>
      </c>
      <c r="F101" s="537">
        <v>22230624.689999998</v>
      </c>
      <c r="G101" s="535">
        <f t="shared" si="2"/>
        <v>11281635.269999998</v>
      </c>
      <c r="H101" s="370">
        <f t="shared" si="3"/>
        <v>1.0303814203521258</v>
      </c>
    </row>
    <row r="102" spans="3:8" x14ac:dyDescent="0.25">
      <c r="C102" s="536" t="s">
        <v>485</v>
      </c>
      <c r="D102" s="537">
        <v>88322307</v>
      </c>
      <c r="E102" s="537">
        <v>43031410.530000001</v>
      </c>
      <c r="F102" s="537">
        <v>0</v>
      </c>
      <c r="G102" s="535">
        <f t="shared" si="2"/>
        <v>-43031410.530000001</v>
      </c>
      <c r="H102" s="370">
        <f t="shared" si="3"/>
        <v>-1</v>
      </c>
    </row>
    <row r="103" spans="3:8" x14ac:dyDescent="0.25">
      <c r="C103" s="536" t="s">
        <v>476</v>
      </c>
      <c r="D103" s="537">
        <v>124967902</v>
      </c>
      <c r="E103" s="537">
        <v>19408962.140000001</v>
      </c>
      <c r="F103" s="537">
        <v>0</v>
      </c>
      <c r="G103" s="535">
        <f t="shared" si="2"/>
        <v>-19408962.140000001</v>
      </c>
      <c r="H103" s="370">
        <f t="shared" si="3"/>
        <v>-1</v>
      </c>
    </row>
    <row r="104" spans="3:8" x14ac:dyDescent="0.25">
      <c r="C104" s="536" t="s">
        <v>477</v>
      </c>
      <c r="D104" s="537">
        <v>9446153</v>
      </c>
      <c r="E104" s="537"/>
      <c r="F104" s="537"/>
      <c r="G104" s="535">
        <f t="shared" si="2"/>
        <v>0</v>
      </c>
      <c r="H104" s="370" t="str">
        <f t="shared" si="3"/>
        <v>0.0%</v>
      </c>
    </row>
    <row r="105" spans="3:8" x14ac:dyDescent="0.25">
      <c r="C105" s="536" t="s">
        <v>487</v>
      </c>
      <c r="D105" s="537">
        <v>127695291</v>
      </c>
      <c r="E105" s="537"/>
      <c r="F105" s="537">
        <v>21332072.469999999</v>
      </c>
      <c r="G105" s="535">
        <f t="shared" si="2"/>
        <v>21332072.469999999</v>
      </c>
      <c r="H105" s="370" t="str">
        <f t="shared" si="3"/>
        <v>0.0%</v>
      </c>
    </row>
    <row r="106" spans="3:8" x14ac:dyDescent="0.25">
      <c r="C106" s="536" t="s">
        <v>479</v>
      </c>
      <c r="D106" s="537">
        <v>97539087</v>
      </c>
      <c r="E106" s="537">
        <v>27589577.280000001</v>
      </c>
      <c r="F106" s="537">
        <v>1553953.33</v>
      </c>
      <c r="G106" s="535">
        <f t="shared" si="2"/>
        <v>-26035623.950000003</v>
      </c>
      <c r="H106" s="370">
        <f t="shared" si="3"/>
        <v>-0.94367607324210523</v>
      </c>
    </row>
    <row r="107" spans="3:8" ht="15.75" thickBot="1" x14ac:dyDescent="0.3">
      <c r="C107" s="536" t="s">
        <v>480</v>
      </c>
      <c r="D107" s="537">
        <v>87308791</v>
      </c>
      <c r="E107" s="537">
        <v>9799826.7699999996</v>
      </c>
      <c r="F107" s="537">
        <v>0</v>
      </c>
      <c r="G107" s="535">
        <f t="shared" si="2"/>
        <v>-9799826.7699999996</v>
      </c>
      <c r="H107" s="370">
        <f t="shared" si="3"/>
        <v>-1</v>
      </c>
    </row>
    <row r="108" spans="3:8" x14ac:dyDescent="0.25">
      <c r="C108" s="366" t="s">
        <v>501</v>
      </c>
      <c r="D108" s="367">
        <v>6967582310</v>
      </c>
      <c r="E108" s="367">
        <v>366072954.69999999</v>
      </c>
      <c r="F108" s="368">
        <v>946915062.59000003</v>
      </c>
      <c r="G108" s="368">
        <f t="shared" si="2"/>
        <v>580842107.8900001</v>
      </c>
      <c r="H108" s="369">
        <f t="shared" si="3"/>
        <v>1.5866840214022511</v>
      </c>
    </row>
    <row r="109" spans="3:8" x14ac:dyDescent="0.25">
      <c r="C109" s="533" t="s">
        <v>502</v>
      </c>
      <c r="D109" s="534">
        <v>1570957495</v>
      </c>
      <c r="E109" s="534">
        <v>108928499.63</v>
      </c>
      <c r="F109" s="534">
        <v>371851835.25999999</v>
      </c>
      <c r="G109" s="535">
        <f t="shared" si="2"/>
        <v>262923335.63</v>
      </c>
      <c r="H109" s="370">
        <f t="shared" si="3"/>
        <v>2.4137240164243323</v>
      </c>
    </row>
    <row r="110" spans="3:8" x14ac:dyDescent="0.25">
      <c r="C110" s="536" t="s">
        <v>483</v>
      </c>
      <c r="D110" s="537">
        <v>1000000000</v>
      </c>
      <c r="E110" s="537">
        <v>33767685.560000002</v>
      </c>
      <c r="F110" s="537">
        <v>347588699.85000002</v>
      </c>
      <c r="G110" s="535">
        <f t="shared" si="2"/>
        <v>313821014.29000002</v>
      </c>
      <c r="H110" s="370">
        <f t="shared" si="3"/>
        <v>9.2935304592429997</v>
      </c>
    </row>
    <row r="111" spans="3:8" x14ac:dyDescent="0.25">
      <c r="C111" s="536" t="s">
        <v>475</v>
      </c>
      <c r="D111" s="537">
        <v>224513064</v>
      </c>
      <c r="E111" s="537">
        <v>53787962.240000002</v>
      </c>
      <c r="F111" s="537">
        <v>0</v>
      </c>
      <c r="G111" s="535">
        <f t="shared" si="2"/>
        <v>-53787962.240000002</v>
      </c>
      <c r="H111" s="370">
        <f t="shared" si="3"/>
        <v>-1</v>
      </c>
    </row>
    <row r="112" spans="3:8" x14ac:dyDescent="0.25">
      <c r="C112" s="536" t="s">
        <v>477</v>
      </c>
      <c r="D112" s="537">
        <v>42609614</v>
      </c>
      <c r="E112" s="537"/>
      <c r="F112" s="537">
        <v>0</v>
      </c>
      <c r="G112" s="535">
        <f t="shared" si="2"/>
        <v>0</v>
      </c>
      <c r="H112" s="370" t="str">
        <f t="shared" si="3"/>
        <v>0.0%</v>
      </c>
    </row>
    <row r="113" spans="3:8" x14ac:dyDescent="0.25">
      <c r="C113" s="536" t="s">
        <v>478</v>
      </c>
      <c r="D113" s="537">
        <v>7040167</v>
      </c>
      <c r="E113" s="537"/>
      <c r="F113" s="537"/>
      <c r="G113" s="535">
        <f t="shared" si="2"/>
        <v>0</v>
      </c>
      <c r="H113" s="370" t="str">
        <f t="shared" si="3"/>
        <v>0.0%</v>
      </c>
    </row>
    <row r="114" spans="3:8" x14ac:dyDescent="0.25">
      <c r="C114" s="536" t="s">
        <v>487</v>
      </c>
      <c r="D114" s="537">
        <v>168487718</v>
      </c>
      <c r="E114" s="537">
        <v>0</v>
      </c>
      <c r="F114" s="537">
        <v>7451730.2699999996</v>
      </c>
      <c r="G114" s="535">
        <f t="shared" si="2"/>
        <v>7451730.2699999996</v>
      </c>
      <c r="H114" s="370" t="str">
        <f t="shared" si="3"/>
        <v>0.0%</v>
      </c>
    </row>
    <row r="115" spans="3:8" x14ac:dyDescent="0.25">
      <c r="C115" s="536" t="s">
        <v>479</v>
      </c>
      <c r="D115" s="537"/>
      <c r="E115" s="537">
        <v>0</v>
      </c>
      <c r="F115" s="537"/>
      <c r="G115" s="535">
        <f t="shared" si="2"/>
        <v>0</v>
      </c>
      <c r="H115" s="370" t="str">
        <f t="shared" si="3"/>
        <v>0.0%</v>
      </c>
    </row>
    <row r="116" spans="3:8" x14ac:dyDescent="0.25">
      <c r="C116" s="536" t="s">
        <v>480</v>
      </c>
      <c r="D116" s="537">
        <v>128306932</v>
      </c>
      <c r="E116" s="537">
        <v>21372851.829999998</v>
      </c>
      <c r="F116" s="537">
        <v>16811405.140000001</v>
      </c>
      <c r="G116" s="535">
        <f t="shared" si="2"/>
        <v>-4561446.6899999976</v>
      </c>
      <c r="H116" s="370">
        <f t="shared" si="3"/>
        <v>-0.21342246351969391</v>
      </c>
    </row>
    <row r="117" spans="3:8" x14ac:dyDescent="0.25">
      <c r="C117" s="533" t="s">
        <v>503</v>
      </c>
      <c r="D117" s="534">
        <v>4905265143</v>
      </c>
      <c r="E117" s="534">
        <v>205217618.96000001</v>
      </c>
      <c r="F117" s="534">
        <v>469169020.06999999</v>
      </c>
      <c r="G117" s="535">
        <f t="shared" si="2"/>
        <v>263951401.10999998</v>
      </c>
      <c r="H117" s="370">
        <f t="shared" si="3"/>
        <v>1.2862024345066008</v>
      </c>
    </row>
    <row r="118" spans="3:8" x14ac:dyDescent="0.25">
      <c r="C118" s="536" t="s">
        <v>483</v>
      </c>
      <c r="D118" s="537">
        <v>900000000</v>
      </c>
      <c r="E118" s="537">
        <v>4465222.54</v>
      </c>
      <c r="F118" s="537">
        <v>0</v>
      </c>
      <c r="G118" s="535">
        <f t="shared" si="2"/>
        <v>-4465222.54</v>
      </c>
      <c r="H118" s="370">
        <f t="shared" si="3"/>
        <v>-1</v>
      </c>
    </row>
    <row r="119" spans="3:8" x14ac:dyDescent="0.25">
      <c r="C119" s="536" t="s">
        <v>474</v>
      </c>
      <c r="D119" s="537"/>
      <c r="E119" s="537"/>
      <c r="F119" s="537"/>
      <c r="G119" s="535">
        <f t="shared" si="2"/>
        <v>0</v>
      </c>
      <c r="H119" s="370" t="str">
        <f t="shared" si="3"/>
        <v>0.0%</v>
      </c>
    </row>
    <row r="120" spans="3:8" x14ac:dyDescent="0.25">
      <c r="C120" s="536" t="s">
        <v>475</v>
      </c>
      <c r="D120" s="537">
        <v>3640446329</v>
      </c>
      <c r="E120" s="537">
        <v>88172499</v>
      </c>
      <c r="F120" s="537">
        <v>436788608.5</v>
      </c>
      <c r="G120" s="535">
        <f t="shared" si="2"/>
        <v>348616109.5</v>
      </c>
      <c r="H120" s="370">
        <f t="shared" si="3"/>
        <v>3.9537964042507179</v>
      </c>
    </row>
    <row r="121" spans="3:8" x14ac:dyDescent="0.25">
      <c r="C121" s="536" t="s">
        <v>478</v>
      </c>
      <c r="D121" s="537">
        <v>12210754</v>
      </c>
      <c r="E121" s="537">
        <v>0</v>
      </c>
      <c r="F121" s="537"/>
      <c r="G121" s="535">
        <f t="shared" si="2"/>
        <v>0</v>
      </c>
      <c r="H121" s="370" t="str">
        <f t="shared" si="3"/>
        <v>0.0%</v>
      </c>
    </row>
    <row r="122" spans="3:8" x14ac:dyDescent="0.25">
      <c r="C122" s="536" t="s">
        <v>487</v>
      </c>
      <c r="D122" s="537">
        <v>223697782</v>
      </c>
      <c r="E122" s="537">
        <v>92998371.040000007</v>
      </c>
      <c r="F122" s="537">
        <v>30591532.09</v>
      </c>
      <c r="G122" s="535">
        <f t="shared" si="2"/>
        <v>-62406838.950000003</v>
      </c>
      <c r="H122" s="370">
        <f t="shared" si="3"/>
        <v>-0.67105303299514651</v>
      </c>
    </row>
    <row r="123" spans="3:8" x14ac:dyDescent="0.25">
      <c r="C123" s="536" t="s">
        <v>479</v>
      </c>
      <c r="D123" s="537"/>
      <c r="E123" s="537"/>
      <c r="F123" s="537"/>
      <c r="G123" s="535">
        <f t="shared" si="2"/>
        <v>0</v>
      </c>
      <c r="H123" s="370" t="str">
        <f t="shared" si="3"/>
        <v>0.0%</v>
      </c>
    </row>
    <row r="124" spans="3:8" x14ac:dyDescent="0.25">
      <c r="C124" s="536" t="s">
        <v>480</v>
      </c>
      <c r="D124" s="537">
        <v>128910278</v>
      </c>
      <c r="E124" s="537">
        <v>19581526.379999999</v>
      </c>
      <c r="F124" s="537">
        <v>1788879.48</v>
      </c>
      <c r="G124" s="535">
        <f t="shared" si="2"/>
        <v>-17792646.899999999</v>
      </c>
      <c r="H124" s="370">
        <f t="shared" si="3"/>
        <v>-0.90864453335838469</v>
      </c>
    </row>
    <row r="125" spans="3:8" x14ac:dyDescent="0.25">
      <c r="C125" s="533" t="s">
        <v>504</v>
      </c>
      <c r="D125" s="534">
        <v>224237198</v>
      </c>
      <c r="E125" s="534">
        <v>19752778.02</v>
      </c>
      <c r="F125" s="534">
        <v>50168845.890000001</v>
      </c>
      <c r="G125" s="535">
        <f t="shared" si="2"/>
        <v>30416067.870000001</v>
      </c>
      <c r="H125" s="370">
        <f t="shared" si="3"/>
        <v>1.5398374769970711</v>
      </c>
    </row>
    <row r="126" spans="3:8" x14ac:dyDescent="0.25">
      <c r="C126" s="536" t="s">
        <v>475</v>
      </c>
      <c r="D126" s="537">
        <v>92765802</v>
      </c>
      <c r="E126" s="537">
        <v>11053918.199999999</v>
      </c>
      <c r="F126" s="537">
        <v>0</v>
      </c>
      <c r="G126" s="535">
        <f t="shared" si="2"/>
        <v>-11053918.199999999</v>
      </c>
      <c r="H126" s="370">
        <f t="shared" si="3"/>
        <v>-1</v>
      </c>
    </row>
    <row r="127" spans="3:8" x14ac:dyDescent="0.25">
      <c r="C127" s="536" t="s">
        <v>477</v>
      </c>
      <c r="D127" s="537">
        <v>5000000</v>
      </c>
      <c r="E127" s="537"/>
      <c r="F127" s="537">
        <v>0</v>
      </c>
      <c r="G127" s="535">
        <f t="shared" si="2"/>
        <v>0</v>
      </c>
      <c r="H127" s="370" t="str">
        <f t="shared" si="3"/>
        <v>0.0%</v>
      </c>
    </row>
    <row r="128" spans="3:8" x14ac:dyDescent="0.25">
      <c r="C128" s="536" t="s">
        <v>478</v>
      </c>
      <c r="D128" s="537">
        <v>2000000</v>
      </c>
      <c r="E128" s="537">
        <v>8698859.8200000003</v>
      </c>
      <c r="F128" s="537"/>
      <c r="G128" s="535">
        <f t="shared" si="2"/>
        <v>-8698859.8200000003</v>
      </c>
      <c r="H128" s="370">
        <f t="shared" si="3"/>
        <v>-1</v>
      </c>
    </row>
    <row r="129" spans="3:8" x14ac:dyDescent="0.25">
      <c r="C129" s="536" t="s">
        <v>479</v>
      </c>
      <c r="D129" s="537"/>
      <c r="E129" s="537"/>
      <c r="F129" s="537"/>
      <c r="G129" s="535">
        <f t="shared" si="2"/>
        <v>0</v>
      </c>
      <c r="H129" s="370" t="str">
        <f t="shared" si="3"/>
        <v>0.0%</v>
      </c>
    </row>
    <row r="130" spans="3:8" x14ac:dyDescent="0.25">
      <c r="C130" s="536" t="s">
        <v>480</v>
      </c>
      <c r="D130" s="537">
        <v>124471396</v>
      </c>
      <c r="E130" s="537">
        <v>0</v>
      </c>
      <c r="F130" s="537">
        <v>50168845.890000001</v>
      </c>
      <c r="G130" s="535">
        <f t="shared" si="2"/>
        <v>50168845.890000001</v>
      </c>
      <c r="H130" s="370" t="str">
        <f t="shared" si="3"/>
        <v>0.0%</v>
      </c>
    </row>
    <row r="131" spans="3:8" x14ac:dyDescent="0.25">
      <c r="C131" s="533" t="s">
        <v>505</v>
      </c>
      <c r="D131" s="534">
        <v>257316285</v>
      </c>
      <c r="E131" s="534">
        <v>32080592.189999998</v>
      </c>
      <c r="F131" s="534">
        <v>55403593.780000001</v>
      </c>
      <c r="G131" s="535">
        <f t="shared" si="2"/>
        <v>23323001.590000004</v>
      </c>
      <c r="H131" s="370">
        <f t="shared" si="3"/>
        <v>0.72701281359981051</v>
      </c>
    </row>
    <row r="132" spans="3:8" x14ac:dyDescent="0.25">
      <c r="C132" s="536" t="s">
        <v>475</v>
      </c>
      <c r="D132" s="537">
        <v>119273002</v>
      </c>
      <c r="E132" s="537">
        <v>3700992.06</v>
      </c>
      <c r="F132" s="537">
        <v>944462</v>
      </c>
      <c r="G132" s="535">
        <f t="shared" si="2"/>
        <v>-2756530.06</v>
      </c>
      <c r="H132" s="370">
        <f t="shared" si="3"/>
        <v>-0.74480842306913786</v>
      </c>
    </row>
    <row r="133" spans="3:8" x14ac:dyDescent="0.25">
      <c r="C133" s="536" t="s">
        <v>487</v>
      </c>
      <c r="D133" s="537">
        <v>74223502</v>
      </c>
      <c r="E133" s="537">
        <v>0</v>
      </c>
      <c r="F133" s="537">
        <v>54459131.780000001</v>
      </c>
      <c r="G133" s="535">
        <f t="shared" si="2"/>
        <v>54459131.780000001</v>
      </c>
      <c r="H133" s="370" t="str">
        <f t="shared" si="3"/>
        <v>0.0%</v>
      </c>
    </row>
    <row r="134" spans="3:8" x14ac:dyDescent="0.25">
      <c r="C134" s="536" t="s">
        <v>479</v>
      </c>
      <c r="D134" s="537">
        <v>4103995</v>
      </c>
      <c r="E134" s="537"/>
      <c r="F134" s="537">
        <v>0</v>
      </c>
      <c r="G134" s="535">
        <f t="shared" si="2"/>
        <v>0</v>
      </c>
      <c r="H134" s="370" t="str">
        <f t="shared" si="3"/>
        <v>0.0%</v>
      </c>
    </row>
    <row r="135" spans="3:8" x14ac:dyDescent="0.25">
      <c r="C135" s="536" t="s">
        <v>480</v>
      </c>
      <c r="D135" s="537">
        <v>59715786</v>
      </c>
      <c r="E135" s="537">
        <v>28379600.129999999</v>
      </c>
      <c r="F135" s="537">
        <v>0</v>
      </c>
      <c r="G135" s="535">
        <f t="shared" si="2"/>
        <v>-28379600.129999999</v>
      </c>
      <c r="H135" s="370">
        <f t="shared" si="3"/>
        <v>-1</v>
      </c>
    </row>
    <row r="136" spans="3:8" x14ac:dyDescent="0.25">
      <c r="C136" s="533" t="s">
        <v>490</v>
      </c>
      <c r="D136" s="534">
        <v>9806189</v>
      </c>
      <c r="E136" s="534">
        <v>93465.9</v>
      </c>
      <c r="F136" s="534">
        <v>321767.58999999997</v>
      </c>
      <c r="G136" s="535">
        <f t="shared" si="2"/>
        <v>228301.68999999997</v>
      </c>
      <c r="H136" s="370">
        <f t="shared" si="3"/>
        <v>2.4426201427472476</v>
      </c>
    </row>
    <row r="137" spans="3:8" ht="15.75" thickBot="1" x14ac:dyDescent="0.3">
      <c r="C137" s="536" t="s">
        <v>474</v>
      </c>
      <c r="D137" s="537">
        <v>9806189</v>
      </c>
      <c r="E137" s="537">
        <v>93465.9</v>
      </c>
      <c r="F137" s="537">
        <v>321767.58999999997</v>
      </c>
      <c r="G137" s="535">
        <f t="shared" si="2"/>
        <v>228301.68999999997</v>
      </c>
      <c r="H137" s="370">
        <f t="shared" si="3"/>
        <v>2.4426201427472476</v>
      </c>
    </row>
    <row r="138" spans="3:8" x14ac:dyDescent="0.25">
      <c r="C138" s="366" t="s">
        <v>506</v>
      </c>
      <c r="D138" s="367">
        <v>2931548425</v>
      </c>
      <c r="E138" s="367">
        <v>654950427.8599999</v>
      </c>
      <c r="F138" s="368">
        <v>468226915.08000004</v>
      </c>
      <c r="G138" s="368">
        <f t="shared" si="2"/>
        <v>-186723512.77999985</v>
      </c>
      <c r="H138" s="369">
        <f t="shared" si="3"/>
        <v>-0.285095642108525</v>
      </c>
    </row>
    <row r="139" spans="3:8" x14ac:dyDescent="0.25">
      <c r="C139" s="533" t="s">
        <v>507</v>
      </c>
      <c r="D139" s="534">
        <v>746919014</v>
      </c>
      <c r="E139" s="534">
        <v>24591376.27</v>
      </c>
      <c r="F139" s="534">
        <v>17134262.57</v>
      </c>
      <c r="G139" s="535">
        <f t="shared" si="2"/>
        <v>-7457113.6999999993</v>
      </c>
      <c r="H139" s="370">
        <f t="shared" si="3"/>
        <v>-0.30324100685235861</v>
      </c>
    </row>
    <row r="140" spans="3:8" x14ac:dyDescent="0.25">
      <c r="C140" s="536" t="s">
        <v>508</v>
      </c>
      <c r="D140" s="537">
        <v>26924929</v>
      </c>
      <c r="E140" s="537">
        <v>1589080.87</v>
      </c>
      <c r="F140" s="537">
        <v>0</v>
      </c>
      <c r="G140" s="535">
        <f t="shared" ref="G140:G203" si="4">F140-E140</f>
        <v>-1589080.87</v>
      </c>
      <c r="H140" s="370">
        <f t="shared" ref="H140:H203" si="5">IFERROR(G140/E140,"0.0%")</f>
        <v>-1</v>
      </c>
    </row>
    <row r="141" spans="3:8" x14ac:dyDescent="0.25">
      <c r="C141" s="536" t="s">
        <v>475</v>
      </c>
      <c r="D141" s="537">
        <v>365618771</v>
      </c>
      <c r="E141" s="537">
        <v>0</v>
      </c>
      <c r="F141" s="537">
        <v>0</v>
      </c>
      <c r="G141" s="535">
        <f t="shared" si="4"/>
        <v>0</v>
      </c>
      <c r="H141" s="370" t="str">
        <f t="shared" si="5"/>
        <v>0.0%</v>
      </c>
    </row>
    <row r="142" spans="3:8" x14ac:dyDescent="0.25">
      <c r="C142" s="536" t="s">
        <v>485</v>
      </c>
      <c r="D142" s="537">
        <v>58125000</v>
      </c>
      <c r="E142" s="537"/>
      <c r="F142" s="537">
        <v>7547787.5099999998</v>
      </c>
      <c r="G142" s="535">
        <f t="shared" si="4"/>
        <v>7547787.5099999998</v>
      </c>
      <c r="H142" s="370" t="str">
        <f t="shared" si="5"/>
        <v>0.0%</v>
      </c>
    </row>
    <row r="143" spans="3:8" x14ac:dyDescent="0.25">
      <c r="C143" s="536" t="s">
        <v>477</v>
      </c>
      <c r="D143" s="537">
        <v>15596660</v>
      </c>
      <c r="E143" s="537"/>
      <c r="F143" s="537">
        <v>0</v>
      </c>
      <c r="G143" s="535">
        <f t="shared" si="4"/>
        <v>0</v>
      </c>
      <c r="H143" s="370" t="str">
        <f t="shared" si="5"/>
        <v>0.0%</v>
      </c>
    </row>
    <row r="144" spans="3:8" x14ac:dyDescent="0.25">
      <c r="C144" s="536" t="s">
        <v>478</v>
      </c>
      <c r="D144" s="537">
        <v>198730</v>
      </c>
      <c r="E144" s="537"/>
      <c r="F144" s="537">
        <v>0</v>
      </c>
      <c r="G144" s="535">
        <f t="shared" si="4"/>
        <v>0</v>
      </c>
      <c r="H144" s="370" t="str">
        <f t="shared" si="5"/>
        <v>0.0%</v>
      </c>
    </row>
    <row r="145" spans="3:8" x14ac:dyDescent="0.25">
      <c r="C145" s="536" t="s">
        <v>479</v>
      </c>
      <c r="D145" s="537">
        <v>42879051</v>
      </c>
      <c r="E145" s="537"/>
      <c r="F145" s="537">
        <v>0</v>
      </c>
      <c r="G145" s="535">
        <f t="shared" si="4"/>
        <v>0</v>
      </c>
      <c r="H145" s="370" t="str">
        <f t="shared" si="5"/>
        <v>0.0%</v>
      </c>
    </row>
    <row r="146" spans="3:8" x14ac:dyDescent="0.25">
      <c r="C146" s="536" t="s">
        <v>480</v>
      </c>
      <c r="D146" s="537">
        <v>237575873</v>
      </c>
      <c r="E146" s="537">
        <v>23002295.399999999</v>
      </c>
      <c r="F146" s="537">
        <v>9586475.0599999987</v>
      </c>
      <c r="G146" s="535">
        <f t="shared" si="4"/>
        <v>-13415820.34</v>
      </c>
      <c r="H146" s="370">
        <f t="shared" si="5"/>
        <v>-0.58323832933647135</v>
      </c>
    </row>
    <row r="147" spans="3:8" x14ac:dyDescent="0.25">
      <c r="C147" s="533" t="s">
        <v>509</v>
      </c>
      <c r="D147" s="534">
        <v>1300879786</v>
      </c>
      <c r="E147" s="534">
        <v>135743304.72</v>
      </c>
      <c r="F147" s="534">
        <v>439015989.15000004</v>
      </c>
      <c r="G147" s="535">
        <f t="shared" si="4"/>
        <v>303272684.43000007</v>
      </c>
      <c r="H147" s="370">
        <f t="shared" si="5"/>
        <v>2.2341631143839158</v>
      </c>
    </row>
    <row r="148" spans="3:8" x14ac:dyDescent="0.25">
      <c r="C148" s="536" t="s">
        <v>475</v>
      </c>
      <c r="D148" s="537">
        <v>607980238</v>
      </c>
      <c r="E148" s="537">
        <v>82448767.640000015</v>
      </c>
      <c r="F148" s="537">
        <v>0</v>
      </c>
      <c r="G148" s="535">
        <f t="shared" si="4"/>
        <v>-82448767.640000015</v>
      </c>
      <c r="H148" s="370">
        <f t="shared" si="5"/>
        <v>-1</v>
      </c>
    </row>
    <row r="149" spans="3:8" x14ac:dyDescent="0.25">
      <c r="C149" s="536" t="s">
        <v>485</v>
      </c>
      <c r="D149" s="537">
        <v>0</v>
      </c>
      <c r="E149" s="537">
        <v>13534011.310000001</v>
      </c>
      <c r="F149" s="537">
        <v>19269422.420000002</v>
      </c>
      <c r="G149" s="535">
        <f t="shared" si="4"/>
        <v>5735411.1100000013</v>
      </c>
      <c r="H149" s="370">
        <f t="shared" si="5"/>
        <v>0.42377762059074275</v>
      </c>
    </row>
    <row r="150" spans="3:8" x14ac:dyDescent="0.25">
      <c r="C150" s="536" t="s">
        <v>477</v>
      </c>
      <c r="D150" s="537">
        <v>83968171</v>
      </c>
      <c r="E150" s="537"/>
      <c r="F150" s="537">
        <v>0</v>
      </c>
      <c r="G150" s="535">
        <f t="shared" si="4"/>
        <v>0</v>
      </c>
      <c r="H150" s="370" t="str">
        <f t="shared" si="5"/>
        <v>0.0%</v>
      </c>
    </row>
    <row r="151" spans="3:8" x14ac:dyDescent="0.25">
      <c r="C151" s="536" t="s">
        <v>478</v>
      </c>
      <c r="D151" s="537">
        <v>49326379</v>
      </c>
      <c r="E151" s="537">
        <v>0</v>
      </c>
      <c r="F151" s="537">
        <v>0</v>
      </c>
      <c r="G151" s="535">
        <f t="shared" si="4"/>
        <v>0</v>
      </c>
      <c r="H151" s="370" t="str">
        <f t="shared" si="5"/>
        <v>0.0%</v>
      </c>
    </row>
    <row r="152" spans="3:8" x14ac:dyDescent="0.25">
      <c r="C152" s="536" t="s">
        <v>487</v>
      </c>
      <c r="D152" s="537">
        <v>311388206</v>
      </c>
      <c r="E152" s="537">
        <v>0</v>
      </c>
      <c r="F152" s="537">
        <v>392253414.17000002</v>
      </c>
      <c r="G152" s="535">
        <f t="shared" si="4"/>
        <v>392253414.17000002</v>
      </c>
      <c r="H152" s="370" t="str">
        <f t="shared" si="5"/>
        <v>0.0%</v>
      </c>
    </row>
    <row r="153" spans="3:8" x14ac:dyDescent="0.25">
      <c r="C153" s="536" t="s">
        <v>479</v>
      </c>
      <c r="D153" s="537">
        <v>13954365</v>
      </c>
      <c r="E153" s="537">
        <v>0</v>
      </c>
      <c r="F153" s="537">
        <v>0</v>
      </c>
      <c r="G153" s="535">
        <f t="shared" si="4"/>
        <v>0</v>
      </c>
      <c r="H153" s="370" t="str">
        <f t="shared" si="5"/>
        <v>0.0%</v>
      </c>
    </row>
    <row r="154" spans="3:8" x14ac:dyDescent="0.25">
      <c r="C154" s="536" t="s">
        <v>480</v>
      </c>
      <c r="D154" s="537">
        <v>234262427</v>
      </c>
      <c r="E154" s="537">
        <v>39760525.769999996</v>
      </c>
      <c r="F154" s="537">
        <v>27493152.559999999</v>
      </c>
      <c r="G154" s="535">
        <f t="shared" si="4"/>
        <v>-12267373.209999997</v>
      </c>
      <c r="H154" s="370">
        <f t="shared" si="5"/>
        <v>-0.30853146361701139</v>
      </c>
    </row>
    <row r="155" spans="3:8" x14ac:dyDescent="0.25">
      <c r="C155" s="533" t="s">
        <v>510</v>
      </c>
      <c r="D155" s="534">
        <v>883749625</v>
      </c>
      <c r="E155" s="534">
        <v>494615746.87</v>
      </c>
      <c r="F155" s="534">
        <v>12076663.359999999</v>
      </c>
      <c r="G155" s="535">
        <f t="shared" si="4"/>
        <v>-482539083.50999999</v>
      </c>
      <c r="H155" s="370">
        <f t="shared" si="5"/>
        <v>-0.97558374670353121</v>
      </c>
    </row>
    <row r="156" spans="3:8" x14ac:dyDescent="0.25">
      <c r="C156" s="536" t="s">
        <v>475</v>
      </c>
      <c r="D156" s="537">
        <v>271729879</v>
      </c>
      <c r="E156" s="537">
        <v>492317496.87</v>
      </c>
      <c r="F156" s="537">
        <v>0</v>
      </c>
      <c r="G156" s="535">
        <f t="shared" si="4"/>
        <v>-492317496.87</v>
      </c>
      <c r="H156" s="370">
        <f t="shared" si="5"/>
        <v>-1</v>
      </c>
    </row>
    <row r="157" spans="3:8" x14ac:dyDescent="0.25">
      <c r="C157" s="536" t="s">
        <v>476</v>
      </c>
      <c r="D157" s="537">
        <v>47785043</v>
      </c>
      <c r="E157" s="537">
        <v>2298250</v>
      </c>
      <c r="F157" s="537">
        <v>1997000</v>
      </c>
      <c r="G157" s="535">
        <f t="shared" si="4"/>
        <v>-301250</v>
      </c>
      <c r="H157" s="370">
        <f t="shared" si="5"/>
        <v>-0.13107799412596541</v>
      </c>
    </row>
    <row r="158" spans="3:8" x14ac:dyDescent="0.25">
      <c r="C158" s="536" t="s">
        <v>477</v>
      </c>
      <c r="D158" s="537">
        <v>548658869</v>
      </c>
      <c r="E158" s="537"/>
      <c r="F158" s="537">
        <v>0</v>
      </c>
      <c r="G158" s="535">
        <f t="shared" si="4"/>
        <v>0</v>
      </c>
      <c r="H158" s="370" t="str">
        <f t="shared" si="5"/>
        <v>0.0%</v>
      </c>
    </row>
    <row r="159" spans="3:8" x14ac:dyDescent="0.25">
      <c r="C159" s="536" t="s">
        <v>479</v>
      </c>
      <c r="D159" s="537">
        <v>24700</v>
      </c>
      <c r="E159" s="537"/>
      <c r="F159" s="537">
        <v>5801442.9100000001</v>
      </c>
      <c r="G159" s="535">
        <f t="shared" si="4"/>
        <v>5801442.9100000001</v>
      </c>
      <c r="H159" s="370" t="str">
        <f t="shared" si="5"/>
        <v>0.0%</v>
      </c>
    </row>
    <row r="160" spans="3:8" ht="15.75" thickBot="1" x14ac:dyDescent="0.3">
      <c r="C160" s="536" t="s">
        <v>480</v>
      </c>
      <c r="D160" s="537">
        <v>15551134</v>
      </c>
      <c r="E160" s="537">
        <v>0</v>
      </c>
      <c r="F160" s="537">
        <v>4278220.45</v>
      </c>
      <c r="G160" s="535">
        <f t="shared" si="4"/>
        <v>4278220.45</v>
      </c>
      <c r="H160" s="370" t="str">
        <f t="shared" si="5"/>
        <v>0.0%</v>
      </c>
    </row>
    <row r="161" spans="3:8" x14ac:dyDescent="0.25">
      <c r="C161" s="366" t="s">
        <v>511</v>
      </c>
      <c r="D161" s="367">
        <v>3810193481</v>
      </c>
      <c r="E161" s="367">
        <v>145354811.55999997</v>
      </c>
      <c r="F161" s="368">
        <v>648560299.3599999</v>
      </c>
      <c r="G161" s="368">
        <f t="shared" si="4"/>
        <v>503205487.79999995</v>
      </c>
      <c r="H161" s="369">
        <f t="shared" si="5"/>
        <v>3.4619114592727835</v>
      </c>
    </row>
    <row r="162" spans="3:8" x14ac:dyDescent="0.25">
      <c r="C162" s="533" t="s">
        <v>512</v>
      </c>
      <c r="D162" s="534">
        <v>642205428</v>
      </c>
      <c r="E162" s="534">
        <v>73009378.370000005</v>
      </c>
      <c r="F162" s="534">
        <v>56015124.57</v>
      </c>
      <c r="G162" s="535">
        <f t="shared" si="4"/>
        <v>-16994253.800000004</v>
      </c>
      <c r="H162" s="370">
        <f t="shared" si="5"/>
        <v>-0.23276809335200485</v>
      </c>
    </row>
    <row r="163" spans="3:8" x14ac:dyDescent="0.25">
      <c r="C163" s="536" t="s">
        <v>475</v>
      </c>
      <c r="D163" s="537">
        <v>298699472</v>
      </c>
      <c r="E163" s="537">
        <v>64267947.829999998</v>
      </c>
      <c r="F163" s="537">
        <v>53350196.670000002</v>
      </c>
      <c r="G163" s="535">
        <f t="shared" si="4"/>
        <v>-10917751.159999996</v>
      </c>
      <c r="H163" s="370">
        <f t="shared" si="5"/>
        <v>-0.16987863357453648</v>
      </c>
    </row>
    <row r="164" spans="3:8" x14ac:dyDescent="0.25">
      <c r="C164" s="536" t="s">
        <v>476</v>
      </c>
      <c r="D164" s="537"/>
      <c r="E164" s="537">
        <v>8741430.5399999991</v>
      </c>
      <c r="F164" s="537"/>
      <c r="G164" s="535">
        <f t="shared" si="4"/>
        <v>-8741430.5399999991</v>
      </c>
      <c r="H164" s="370">
        <f t="shared" si="5"/>
        <v>-1</v>
      </c>
    </row>
    <row r="165" spans="3:8" x14ac:dyDescent="0.25">
      <c r="C165" s="536" t="s">
        <v>477</v>
      </c>
      <c r="D165" s="537">
        <v>119786893</v>
      </c>
      <c r="E165" s="537"/>
      <c r="F165" s="537">
        <v>0</v>
      </c>
      <c r="G165" s="535">
        <f t="shared" si="4"/>
        <v>0</v>
      </c>
      <c r="H165" s="370" t="str">
        <f t="shared" si="5"/>
        <v>0.0%</v>
      </c>
    </row>
    <row r="166" spans="3:8" x14ac:dyDescent="0.25">
      <c r="C166" s="536" t="s">
        <v>478</v>
      </c>
      <c r="D166" s="537">
        <v>2291849</v>
      </c>
      <c r="E166" s="537"/>
      <c r="F166" s="537"/>
      <c r="G166" s="535">
        <f t="shared" si="4"/>
        <v>0</v>
      </c>
      <c r="H166" s="370" t="str">
        <f t="shared" si="5"/>
        <v>0.0%</v>
      </c>
    </row>
    <row r="167" spans="3:8" x14ac:dyDescent="0.25">
      <c r="C167" s="536" t="s">
        <v>479</v>
      </c>
      <c r="D167" s="537">
        <v>0</v>
      </c>
      <c r="E167" s="537">
        <v>0</v>
      </c>
      <c r="F167" s="537">
        <v>0</v>
      </c>
      <c r="G167" s="535">
        <f t="shared" si="4"/>
        <v>0</v>
      </c>
      <c r="H167" s="370" t="str">
        <f t="shared" si="5"/>
        <v>0.0%</v>
      </c>
    </row>
    <row r="168" spans="3:8" x14ac:dyDescent="0.25">
      <c r="C168" s="536" t="s">
        <v>480</v>
      </c>
      <c r="D168" s="537">
        <v>221427214</v>
      </c>
      <c r="E168" s="537">
        <v>0</v>
      </c>
      <c r="F168" s="537">
        <v>2664927.9</v>
      </c>
      <c r="G168" s="535">
        <f t="shared" si="4"/>
        <v>2664927.9</v>
      </c>
      <c r="H168" s="370" t="str">
        <f t="shared" si="5"/>
        <v>0.0%</v>
      </c>
    </row>
    <row r="169" spans="3:8" x14ac:dyDescent="0.25">
      <c r="C169" s="533" t="s">
        <v>513</v>
      </c>
      <c r="D169" s="534">
        <v>1994538093</v>
      </c>
      <c r="E169" s="534">
        <v>32377049.540000007</v>
      </c>
      <c r="F169" s="534">
        <v>304949028.48000002</v>
      </c>
      <c r="G169" s="535">
        <f t="shared" si="4"/>
        <v>272571978.94</v>
      </c>
      <c r="H169" s="370">
        <f t="shared" si="5"/>
        <v>8.4186787496881941</v>
      </c>
    </row>
    <row r="170" spans="3:8" x14ac:dyDescent="0.25">
      <c r="C170" s="536" t="s">
        <v>483</v>
      </c>
      <c r="D170" s="537">
        <v>82480910</v>
      </c>
      <c r="E170" s="537"/>
      <c r="F170" s="537">
        <v>0</v>
      </c>
      <c r="G170" s="535">
        <f t="shared" si="4"/>
        <v>0</v>
      </c>
      <c r="H170" s="370" t="str">
        <f t="shared" si="5"/>
        <v>0.0%</v>
      </c>
    </row>
    <row r="171" spans="3:8" x14ac:dyDescent="0.25">
      <c r="C171" s="536" t="s">
        <v>484</v>
      </c>
      <c r="D171" s="537">
        <v>30507427</v>
      </c>
      <c r="E171" s="537">
        <v>0</v>
      </c>
      <c r="F171" s="537">
        <v>0</v>
      </c>
      <c r="G171" s="535">
        <f t="shared" si="4"/>
        <v>0</v>
      </c>
      <c r="H171" s="370" t="str">
        <f t="shared" si="5"/>
        <v>0.0%</v>
      </c>
    </row>
    <row r="172" spans="3:8" x14ac:dyDescent="0.25">
      <c r="C172" s="536" t="s">
        <v>474</v>
      </c>
      <c r="D172" s="537">
        <v>31500000</v>
      </c>
      <c r="E172" s="537">
        <v>12329448.560000001</v>
      </c>
      <c r="F172" s="537">
        <v>9505179.5399999991</v>
      </c>
      <c r="G172" s="535">
        <f t="shared" si="4"/>
        <v>-2824269.0200000014</v>
      </c>
      <c r="H172" s="370">
        <f t="shared" si="5"/>
        <v>-0.2290669372807701</v>
      </c>
    </row>
    <row r="173" spans="3:8" x14ac:dyDescent="0.25">
      <c r="C173" s="536" t="s">
        <v>475</v>
      </c>
      <c r="D173" s="537">
        <v>632056888</v>
      </c>
      <c r="E173" s="537">
        <v>0</v>
      </c>
      <c r="F173" s="537">
        <v>289501825.85999995</v>
      </c>
      <c r="G173" s="535">
        <f t="shared" si="4"/>
        <v>289501825.85999995</v>
      </c>
      <c r="H173" s="370" t="str">
        <f t="shared" si="5"/>
        <v>0.0%</v>
      </c>
    </row>
    <row r="174" spans="3:8" x14ac:dyDescent="0.25">
      <c r="C174" s="536" t="s">
        <v>485</v>
      </c>
      <c r="D174" s="537">
        <v>518386281</v>
      </c>
      <c r="E174" s="537">
        <v>0</v>
      </c>
      <c r="F174" s="537">
        <v>3115707.1</v>
      </c>
      <c r="G174" s="535">
        <f t="shared" si="4"/>
        <v>3115707.1</v>
      </c>
      <c r="H174" s="370" t="str">
        <f t="shared" si="5"/>
        <v>0.0%</v>
      </c>
    </row>
    <row r="175" spans="3:8" x14ac:dyDescent="0.25">
      <c r="C175" s="536" t="s">
        <v>476</v>
      </c>
      <c r="D175" s="537"/>
      <c r="E175" s="537">
        <v>11115620.99</v>
      </c>
      <c r="F175" s="537"/>
      <c r="G175" s="535">
        <f t="shared" si="4"/>
        <v>-11115620.99</v>
      </c>
      <c r="H175" s="370">
        <f t="shared" si="5"/>
        <v>-1</v>
      </c>
    </row>
    <row r="176" spans="3:8" x14ac:dyDescent="0.25">
      <c r="C176" s="536" t="s">
        <v>477</v>
      </c>
      <c r="D176" s="537">
        <v>35000000</v>
      </c>
      <c r="E176" s="537"/>
      <c r="F176" s="537">
        <v>0</v>
      </c>
      <c r="G176" s="535">
        <f t="shared" si="4"/>
        <v>0</v>
      </c>
      <c r="H176" s="370" t="str">
        <f t="shared" si="5"/>
        <v>0.0%</v>
      </c>
    </row>
    <row r="177" spans="3:8" x14ac:dyDescent="0.25">
      <c r="C177" s="536" t="s">
        <v>478</v>
      </c>
      <c r="D177" s="537">
        <v>66184702</v>
      </c>
      <c r="E177" s="537">
        <v>1693855.6</v>
      </c>
      <c r="F177" s="537">
        <v>0</v>
      </c>
      <c r="G177" s="535">
        <f t="shared" si="4"/>
        <v>-1693855.6</v>
      </c>
      <c r="H177" s="370">
        <f t="shared" si="5"/>
        <v>-1</v>
      </c>
    </row>
    <row r="178" spans="3:8" x14ac:dyDescent="0.25">
      <c r="C178" s="536" t="s">
        <v>479</v>
      </c>
      <c r="D178" s="537">
        <v>33829985</v>
      </c>
      <c r="E178" s="537">
        <v>0</v>
      </c>
      <c r="F178" s="537"/>
      <c r="G178" s="535">
        <f t="shared" si="4"/>
        <v>0</v>
      </c>
      <c r="H178" s="370" t="str">
        <f t="shared" si="5"/>
        <v>0.0%</v>
      </c>
    </row>
    <row r="179" spans="3:8" x14ac:dyDescent="0.25">
      <c r="C179" s="536" t="s">
        <v>480</v>
      </c>
      <c r="D179" s="537">
        <v>464591900</v>
      </c>
      <c r="E179" s="537">
        <v>7238124.3900000006</v>
      </c>
      <c r="F179" s="537">
        <v>2826315.98</v>
      </c>
      <c r="G179" s="535">
        <f t="shared" si="4"/>
        <v>-4411808.41</v>
      </c>
      <c r="H179" s="370">
        <f t="shared" si="5"/>
        <v>-0.60952370701106451</v>
      </c>
    </row>
    <row r="180" spans="3:8" x14ac:dyDescent="0.25">
      <c r="C180" s="536" t="s">
        <v>489</v>
      </c>
      <c r="D180" s="537">
        <v>100000000</v>
      </c>
      <c r="E180" s="537">
        <v>0</v>
      </c>
      <c r="F180" s="537"/>
      <c r="G180" s="535">
        <f t="shared" si="4"/>
        <v>0</v>
      </c>
      <c r="H180" s="370" t="str">
        <f t="shared" si="5"/>
        <v>0.0%</v>
      </c>
    </row>
    <row r="181" spans="3:8" x14ac:dyDescent="0.25">
      <c r="C181" s="533" t="s">
        <v>514</v>
      </c>
      <c r="D181" s="534">
        <v>464694984</v>
      </c>
      <c r="E181" s="534">
        <v>34866728.450000003</v>
      </c>
      <c r="F181" s="534">
        <v>124089721.14</v>
      </c>
      <c r="G181" s="535">
        <f t="shared" si="4"/>
        <v>89222992.689999998</v>
      </c>
      <c r="H181" s="370">
        <f t="shared" si="5"/>
        <v>2.5589723113239202</v>
      </c>
    </row>
    <row r="182" spans="3:8" x14ac:dyDescent="0.25">
      <c r="C182" s="536" t="s">
        <v>484</v>
      </c>
      <c r="D182" s="537">
        <v>15000000</v>
      </c>
      <c r="E182" s="537">
        <v>0</v>
      </c>
      <c r="F182" s="537">
        <v>0</v>
      </c>
      <c r="G182" s="535">
        <f t="shared" si="4"/>
        <v>0</v>
      </c>
      <c r="H182" s="370" t="str">
        <f t="shared" si="5"/>
        <v>0.0%</v>
      </c>
    </row>
    <row r="183" spans="3:8" x14ac:dyDescent="0.25">
      <c r="C183" s="536" t="s">
        <v>475</v>
      </c>
      <c r="D183" s="537">
        <v>240322552</v>
      </c>
      <c r="E183" s="537">
        <v>21336946.600000001</v>
      </c>
      <c r="F183" s="537">
        <v>124089721.14</v>
      </c>
      <c r="G183" s="535">
        <f t="shared" si="4"/>
        <v>102752774.53999999</v>
      </c>
      <c r="H183" s="370">
        <f t="shared" si="5"/>
        <v>4.815720658925021</v>
      </c>
    </row>
    <row r="184" spans="3:8" x14ac:dyDescent="0.25">
      <c r="C184" s="536" t="s">
        <v>485</v>
      </c>
      <c r="D184" s="537">
        <v>0</v>
      </c>
      <c r="E184" s="537">
        <v>2119867.59</v>
      </c>
      <c r="F184" s="537"/>
      <c r="G184" s="535">
        <f t="shared" si="4"/>
        <v>-2119867.59</v>
      </c>
      <c r="H184" s="370">
        <f t="shared" si="5"/>
        <v>-1</v>
      </c>
    </row>
    <row r="185" spans="3:8" x14ac:dyDescent="0.25">
      <c r="C185" s="536" t="s">
        <v>476</v>
      </c>
      <c r="D185" s="537"/>
      <c r="E185" s="537">
        <v>11409914.260000002</v>
      </c>
      <c r="F185" s="537"/>
      <c r="G185" s="535">
        <f t="shared" si="4"/>
        <v>-11409914.260000002</v>
      </c>
      <c r="H185" s="370">
        <f t="shared" si="5"/>
        <v>-1</v>
      </c>
    </row>
    <row r="186" spans="3:8" x14ac:dyDescent="0.25">
      <c r="C186" s="536" t="s">
        <v>477</v>
      </c>
      <c r="D186" s="537">
        <v>13421241</v>
      </c>
      <c r="E186" s="537"/>
      <c r="F186" s="537"/>
      <c r="G186" s="535">
        <f t="shared" si="4"/>
        <v>0</v>
      </c>
      <c r="H186" s="370" t="str">
        <f t="shared" si="5"/>
        <v>0.0%</v>
      </c>
    </row>
    <row r="187" spans="3:8" x14ac:dyDescent="0.25">
      <c r="C187" s="536" t="s">
        <v>478</v>
      </c>
      <c r="D187" s="537">
        <v>65464844</v>
      </c>
      <c r="E187" s="537"/>
      <c r="F187" s="537">
        <v>0</v>
      </c>
      <c r="G187" s="535">
        <f t="shared" si="4"/>
        <v>0</v>
      </c>
      <c r="H187" s="370" t="str">
        <f t="shared" si="5"/>
        <v>0.0%</v>
      </c>
    </row>
    <row r="188" spans="3:8" x14ac:dyDescent="0.25">
      <c r="C188" s="536" t="s">
        <v>479</v>
      </c>
      <c r="D188" s="537">
        <v>425768</v>
      </c>
      <c r="E188" s="537"/>
      <c r="F188" s="537"/>
      <c r="G188" s="535">
        <f t="shared" si="4"/>
        <v>0</v>
      </c>
      <c r="H188" s="370" t="str">
        <f t="shared" si="5"/>
        <v>0.0%</v>
      </c>
    </row>
    <row r="189" spans="3:8" x14ac:dyDescent="0.25">
      <c r="C189" s="536" t="s">
        <v>480</v>
      </c>
      <c r="D189" s="537">
        <v>130060579</v>
      </c>
      <c r="E189" s="537">
        <v>0</v>
      </c>
      <c r="F189" s="537">
        <v>0</v>
      </c>
      <c r="G189" s="535">
        <f t="shared" si="4"/>
        <v>0</v>
      </c>
      <c r="H189" s="370" t="str">
        <f t="shared" si="5"/>
        <v>0.0%</v>
      </c>
    </row>
    <row r="190" spans="3:8" x14ac:dyDescent="0.25">
      <c r="C190" s="533" t="s">
        <v>515</v>
      </c>
      <c r="D190" s="534">
        <v>708754976</v>
      </c>
      <c r="E190" s="534">
        <v>5101655.2</v>
      </c>
      <c r="F190" s="534">
        <v>163506425.17000002</v>
      </c>
      <c r="G190" s="535">
        <f t="shared" si="4"/>
        <v>158404769.97000003</v>
      </c>
      <c r="H190" s="370">
        <f t="shared" si="5"/>
        <v>31.049681673900665</v>
      </c>
    </row>
    <row r="191" spans="3:8" x14ac:dyDescent="0.25">
      <c r="C191" s="536" t="s">
        <v>482</v>
      </c>
      <c r="D191" s="537">
        <v>11311894</v>
      </c>
      <c r="E191" s="537"/>
      <c r="F191" s="537">
        <v>0</v>
      </c>
      <c r="G191" s="535">
        <f t="shared" si="4"/>
        <v>0</v>
      </c>
      <c r="H191" s="370" t="str">
        <f t="shared" si="5"/>
        <v>0.0%</v>
      </c>
    </row>
    <row r="192" spans="3:8" x14ac:dyDescent="0.25">
      <c r="C192" s="536" t="s">
        <v>483</v>
      </c>
      <c r="D192" s="537"/>
      <c r="E192" s="537"/>
      <c r="F192" s="537"/>
      <c r="G192" s="535">
        <f t="shared" si="4"/>
        <v>0</v>
      </c>
      <c r="H192" s="370" t="str">
        <f t="shared" si="5"/>
        <v>0.0%</v>
      </c>
    </row>
    <row r="193" spans="3:8" x14ac:dyDescent="0.25">
      <c r="C193" s="536" t="s">
        <v>484</v>
      </c>
      <c r="D193" s="537"/>
      <c r="E193" s="537">
        <v>0</v>
      </c>
      <c r="F193" s="537"/>
      <c r="G193" s="535">
        <f t="shared" si="4"/>
        <v>0</v>
      </c>
      <c r="H193" s="370" t="str">
        <f t="shared" si="5"/>
        <v>0.0%</v>
      </c>
    </row>
    <row r="194" spans="3:8" x14ac:dyDescent="0.25">
      <c r="C194" s="536" t="s">
        <v>474</v>
      </c>
      <c r="D194" s="537"/>
      <c r="E194" s="537"/>
      <c r="F194" s="537"/>
      <c r="G194" s="535">
        <f t="shared" si="4"/>
        <v>0</v>
      </c>
      <c r="H194" s="370" t="str">
        <f t="shared" si="5"/>
        <v>0.0%</v>
      </c>
    </row>
    <row r="195" spans="3:8" x14ac:dyDescent="0.25">
      <c r="C195" s="536" t="s">
        <v>516</v>
      </c>
      <c r="D195" s="537">
        <v>53100000</v>
      </c>
      <c r="E195" s="537">
        <v>0</v>
      </c>
      <c r="F195" s="537">
        <v>11530313.930000002</v>
      </c>
      <c r="G195" s="535">
        <f t="shared" si="4"/>
        <v>11530313.930000002</v>
      </c>
      <c r="H195" s="370" t="str">
        <f t="shared" si="5"/>
        <v>0.0%</v>
      </c>
    </row>
    <row r="196" spans="3:8" x14ac:dyDescent="0.25">
      <c r="C196" s="536" t="s">
        <v>475</v>
      </c>
      <c r="D196" s="537">
        <v>289069762</v>
      </c>
      <c r="E196" s="537">
        <v>5101655.2</v>
      </c>
      <c r="F196" s="537">
        <v>151976111.24000001</v>
      </c>
      <c r="G196" s="535">
        <f t="shared" si="4"/>
        <v>146874456.04000002</v>
      </c>
      <c r="H196" s="370">
        <f t="shared" si="5"/>
        <v>28.789569322521054</v>
      </c>
    </row>
    <row r="197" spans="3:8" x14ac:dyDescent="0.25">
      <c r="C197" s="536" t="s">
        <v>478</v>
      </c>
      <c r="D197" s="537">
        <v>498000</v>
      </c>
      <c r="E197" s="537"/>
      <c r="F197" s="537"/>
      <c r="G197" s="535">
        <f t="shared" si="4"/>
        <v>0</v>
      </c>
      <c r="H197" s="370" t="str">
        <f t="shared" si="5"/>
        <v>0.0%</v>
      </c>
    </row>
    <row r="198" spans="3:8" x14ac:dyDescent="0.25">
      <c r="C198" s="536" t="s">
        <v>479</v>
      </c>
      <c r="D198" s="537">
        <v>309424658</v>
      </c>
      <c r="E198" s="537"/>
      <c r="F198" s="537"/>
      <c r="G198" s="535">
        <f t="shared" si="4"/>
        <v>0</v>
      </c>
      <c r="H198" s="370" t="str">
        <f t="shared" si="5"/>
        <v>0.0%</v>
      </c>
    </row>
    <row r="199" spans="3:8" ht="15.75" thickBot="1" x14ac:dyDescent="0.3">
      <c r="C199" s="536" t="s">
        <v>480</v>
      </c>
      <c r="D199" s="537">
        <v>45350662</v>
      </c>
      <c r="E199" s="537">
        <v>0</v>
      </c>
      <c r="F199" s="537">
        <v>0</v>
      </c>
      <c r="G199" s="535">
        <f t="shared" si="4"/>
        <v>0</v>
      </c>
      <c r="H199" s="370" t="str">
        <f t="shared" si="5"/>
        <v>0.0%</v>
      </c>
    </row>
    <row r="200" spans="3:8" x14ac:dyDescent="0.25">
      <c r="C200" s="366" t="s">
        <v>517</v>
      </c>
      <c r="D200" s="367">
        <v>3684608203</v>
      </c>
      <c r="E200" s="367">
        <v>220240207.98000002</v>
      </c>
      <c r="F200" s="368">
        <v>648236360.11000001</v>
      </c>
      <c r="G200" s="368">
        <f t="shared" si="4"/>
        <v>427996152.13</v>
      </c>
      <c r="H200" s="369">
        <f t="shared" si="5"/>
        <v>1.9433152377374538</v>
      </c>
    </row>
    <row r="201" spans="3:8" x14ac:dyDescent="0.25">
      <c r="C201" s="533" t="s">
        <v>518</v>
      </c>
      <c r="D201" s="534">
        <v>2176625371</v>
      </c>
      <c r="E201" s="534">
        <v>104462382.91000001</v>
      </c>
      <c r="F201" s="534">
        <v>275816308.13999999</v>
      </c>
      <c r="G201" s="535">
        <f t="shared" si="4"/>
        <v>171353925.22999996</v>
      </c>
      <c r="H201" s="370">
        <f t="shared" si="5"/>
        <v>1.6403409577362469</v>
      </c>
    </row>
    <row r="202" spans="3:8" x14ac:dyDescent="0.25">
      <c r="C202" s="536" t="s">
        <v>484</v>
      </c>
      <c r="D202" s="537">
        <v>2772824</v>
      </c>
      <c r="E202" s="537"/>
      <c r="F202" s="537">
        <v>2772620.65</v>
      </c>
      <c r="G202" s="535">
        <f t="shared" si="4"/>
        <v>2772620.65</v>
      </c>
      <c r="H202" s="370" t="str">
        <f t="shared" si="5"/>
        <v>0.0%</v>
      </c>
    </row>
    <row r="203" spans="3:8" x14ac:dyDescent="0.25">
      <c r="C203" s="536" t="s">
        <v>475</v>
      </c>
      <c r="D203" s="537">
        <v>511607065</v>
      </c>
      <c r="E203" s="537">
        <v>68580205.330000013</v>
      </c>
      <c r="F203" s="537">
        <v>886185.4</v>
      </c>
      <c r="G203" s="535">
        <f t="shared" si="4"/>
        <v>-67694019.930000007</v>
      </c>
      <c r="H203" s="370">
        <f t="shared" si="5"/>
        <v>-0.98707811684529401</v>
      </c>
    </row>
    <row r="204" spans="3:8" x14ac:dyDescent="0.25">
      <c r="C204" s="536" t="s">
        <v>476</v>
      </c>
      <c r="D204" s="537">
        <v>1050000000</v>
      </c>
      <c r="E204" s="537">
        <v>18337409.27</v>
      </c>
      <c r="F204" s="537">
        <v>253488459.24000004</v>
      </c>
      <c r="G204" s="535">
        <f t="shared" ref="G204:G267" si="6">F204-E204</f>
        <v>235151049.97000003</v>
      </c>
      <c r="H204" s="370">
        <f t="shared" ref="H204:H267" si="7">IFERROR(G204/E204,"0.0%")</f>
        <v>12.823569922426671</v>
      </c>
    </row>
    <row r="205" spans="3:8" x14ac:dyDescent="0.25">
      <c r="C205" s="536" t="s">
        <v>477</v>
      </c>
      <c r="D205" s="537">
        <v>244900196</v>
      </c>
      <c r="E205" s="537"/>
      <c r="F205" s="537">
        <v>0</v>
      </c>
      <c r="G205" s="535">
        <f t="shared" si="6"/>
        <v>0</v>
      </c>
      <c r="H205" s="370" t="str">
        <f t="shared" si="7"/>
        <v>0.0%</v>
      </c>
    </row>
    <row r="206" spans="3:8" x14ac:dyDescent="0.25">
      <c r="C206" s="536" t="s">
        <v>478</v>
      </c>
      <c r="D206" s="537">
        <v>26420997</v>
      </c>
      <c r="E206" s="537"/>
      <c r="F206" s="537"/>
      <c r="G206" s="535">
        <f t="shared" si="6"/>
        <v>0</v>
      </c>
      <c r="H206" s="370" t="str">
        <f t="shared" si="7"/>
        <v>0.0%</v>
      </c>
    </row>
    <row r="207" spans="3:8" x14ac:dyDescent="0.25">
      <c r="C207" s="536" t="s">
        <v>479</v>
      </c>
      <c r="D207" s="537">
        <v>16405415</v>
      </c>
      <c r="E207" s="537">
        <v>0</v>
      </c>
      <c r="F207" s="537">
        <v>3678995.62</v>
      </c>
      <c r="G207" s="535">
        <f t="shared" si="6"/>
        <v>3678995.62</v>
      </c>
      <c r="H207" s="370" t="str">
        <f t="shared" si="7"/>
        <v>0.0%</v>
      </c>
    </row>
    <row r="208" spans="3:8" x14ac:dyDescent="0.25">
      <c r="C208" s="536" t="s">
        <v>480</v>
      </c>
      <c r="D208" s="537">
        <v>324518874</v>
      </c>
      <c r="E208" s="537">
        <v>17544768.310000002</v>
      </c>
      <c r="F208" s="537">
        <v>14990047.23</v>
      </c>
      <c r="G208" s="535">
        <f t="shared" si="6"/>
        <v>-2554721.0800000019</v>
      </c>
      <c r="H208" s="370">
        <f t="shared" si="7"/>
        <v>-0.14561155980292348</v>
      </c>
    </row>
    <row r="209" spans="3:8" x14ac:dyDescent="0.25">
      <c r="C209" s="533" t="s">
        <v>519</v>
      </c>
      <c r="D209" s="534">
        <v>542758310</v>
      </c>
      <c r="E209" s="534">
        <v>26442364.199999999</v>
      </c>
      <c r="F209" s="534">
        <v>310798371.44</v>
      </c>
      <c r="G209" s="535">
        <f t="shared" si="6"/>
        <v>284356007.24000001</v>
      </c>
      <c r="H209" s="370">
        <f t="shared" si="7"/>
        <v>10.753804201819444</v>
      </c>
    </row>
    <row r="210" spans="3:8" x14ac:dyDescent="0.25">
      <c r="C210" s="536" t="s">
        <v>483</v>
      </c>
      <c r="D210" s="537">
        <v>11217391</v>
      </c>
      <c r="E210" s="537"/>
      <c r="F210" s="537"/>
      <c r="G210" s="535">
        <f t="shared" si="6"/>
        <v>0</v>
      </c>
      <c r="H210" s="370" t="str">
        <f t="shared" si="7"/>
        <v>0.0%</v>
      </c>
    </row>
    <row r="211" spans="3:8" x14ac:dyDescent="0.25">
      <c r="C211" s="536" t="s">
        <v>475</v>
      </c>
      <c r="D211" s="537">
        <v>362627184</v>
      </c>
      <c r="E211" s="537">
        <v>18310513.66</v>
      </c>
      <c r="F211" s="537">
        <v>305347143.27999997</v>
      </c>
      <c r="G211" s="535">
        <f t="shared" si="6"/>
        <v>287036629.61999995</v>
      </c>
      <c r="H211" s="370">
        <f t="shared" si="7"/>
        <v>15.676055568394139</v>
      </c>
    </row>
    <row r="212" spans="3:8" x14ac:dyDescent="0.25">
      <c r="C212" s="536" t="s">
        <v>485</v>
      </c>
      <c r="D212" s="537">
        <v>67462</v>
      </c>
      <c r="E212" s="537"/>
      <c r="F212" s="537"/>
      <c r="G212" s="535">
        <f t="shared" si="6"/>
        <v>0</v>
      </c>
      <c r="H212" s="370" t="str">
        <f t="shared" si="7"/>
        <v>0.0%</v>
      </c>
    </row>
    <row r="213" spans="3:8" x14ac:dyDescent="0.25">
      <c r="C213" s="536" t="s">
        <v>476</v>
      </c>
      <c r="D213" s="537"/>
      <c r="E213" s="537">
        <v>6144476.75</v>
      </c>
      <c r="F213" s="537"/>
      <c r="G213" s="535">
        <f t="shared" si="6"/>
        <v>-6144476.75</v>
      </c>
      <c r="H213" s="370">
        <f t="shared" si="7"/>
        <v>-1</v>
      </c>
    </row>
    <row r="214" spans="3:8" x14ac:dyDescent="0.25">
      <c r="C214" s="536" t="s">
        <v>478</v>
      </c>
      <c r="D214" s="537">
        <v>24367708</v>
      </c>
      <c r="E214" s="537"/>
      <c r="F214" s="537">
        <v>0</v>
      </c>
      <c r="G214" s="535">
        <f t="shared" si="6"/>
        <v>0</v>
      </c>
      <c r="H214" s="370" t="str">
        <f t="shared" si="7"/>
        <v>0.0%</v>
      </c>
    </row>
    <row r="215" spans="3:8" x14ac:dyDescent="0.25">
      <c r="C215" s="536" t="s">
        <v>479</v>
      </c>
      <c r="D215" s="537">
        <v>0</v>
      </c>
      <c r="E215" s="537"/>
      <c r="F215" s="537">
        <v>0</v>
      </c>
      <c r="G215" s="535">
        <f t="shared" si="6"/>
        <v>0</v>
      </c>
      <c r="H215" s="370" t="str">
        <f t="shared" si="7"/>
        <v>0.0%</v>
      </c>
    </row>
    <row r="216" spans="3:8" x14ac:dyDescent="0.25">
      <c r="C216" s="536" t="s">
        <v>480</v>
      </c>
      <c r="D216" s="537">
        <v>144478565</v>
      </c>
      <c r="E216" s="537">
        <v>1987373.79</v>
      </c>
      <c r="F216" s="537">
        <v>5451228.1600000001</v>
      </c>
      <c r="G216" s="535">
        <f t="shared" si="6"/>
        <v>3463854.37</v>
      </c>
      <c r="H216" s="370">
        <f t="shared" si="7"/>
        <v>1.7429304881795791</v>
      </c>
    </row>
    <row r="217" spans="3:8" x14ac:dyDescent="0.25">
      <c r="C217" s="533" t="s">
        <v>520</v>
      </c>
      <c r="D217" s="534">
        <v>835122585</v>
      </c>
      <c r="E217" s="534">
        <v>89335460.870000005</v>
      </c>
      <c r="F217" s="534">
        <v>61621680.530000001</v>
      </c>
      <c r="G217" s="535">
        <f t="shared" si="6"/>
        <v>-27713780.340000004</v>
      </c>
      <c r="H217" s="370">
        <f t="shared" si="7"/>
        <v>-0.31022149625811857</v>
      </c>
    </row>
    <row r="218" spans="3:8" x14ac:dyDescent="0.25">
      <c r="C218" s="536" t="s">
        <v>484</v>
      </c>
      <c r="D218" s="537">
        <v>20000000</v>
      </c>
      <c r="E218" s="537">
        <v>0</v>
      </c>
      <c r="F218" s="537">
        <v>0</v>
      </c>
      <c r="G218" s="535">
        <f t="shared" si="6"/>
        <v>0</v>
      </c>
      <c r="H218" s="370" t="str">
        <f t="shared" si="7"/>
        <v>0.0%</v>
      </c>
    </row>
    <row r="219" spans="3:8" x14ac:dyDescent="0.25">
      <c r="C219" s="536" t="s">
        <v>475</v>
      </c>
      <c r="D219" s="537">
        <v>440861938</v>
      </c>
      <c r="E219" s="537">
        <v>52031891</v>
      </c>
      <c r="F219" s="537">
        <v>53604941.450000003</v>
      </c>
      <c r="G219" s="535">
        <f t="shared" si="6"/>
        <v>1573050.450000003</v>
      </c>
      <c r="H219" s="370">
        <f t="shared" si="7"/>
        <v>3.0232428992442405E-2</v>
      </c>
    </row>
    <row r="220" spans="3:8" x14ac:dyDescent="0.25">
      <c r="C220" s="536" t="s">
        <v>476</v>
      </c>
      <c r="D220" s="537"/>
      <c r="E220" s="537">
        <v>9314790.5899999999</v>
      </c>
      <c r="F220" s="537"/>
      <c r="G220" s="535">
        <f t="shared" si="6"/>
        <v>-9314790.5899999999</v>
      </c>
      <c r="H220" s="370">
        <f t="shared" si="7"/>
        <v>-1</v>
      </c>
    </row>
    <row r="221" spans="3:8" x14ac:dyDescent="0.25">
      <c r="C221" s="536" t="s">
        <v>478</v>
      </c>
      <c r="D221" s="537">
        <v>170613010</v>
      </c>
      <c r="E221" s="537">
        <v>9553863.8000000007</v>
      </c>
      <c r="F221" s="537">
        <v>8016739.0800000001</v>
      </c>
      <c r="G221" s="535">
        <f t="shared" si="6"/>
        <v>-1537124.7200000007</v>
      </c>
      <c r="H221" s="370">
        <f t="shared" si="7"/>
        <v>-0.16089037400763453</v>
      </c>
    </row>
    <row r="222" spans="3:8" x14ac:dyDescent="0.25">
      <c r="C222" s="536" t="s">
        <v>487</v>
      </c>
      <c r="D222" s="537">
        <v>777731</v>
      </c>
      <c r="E222" s="537"/>
      <c r="F222" s="537"/>
      <c r="G222" s="535">
        <f t="shared" si="6"/>
        <v>0</v>
      </c>
      <c r="H222" s="370" t="str">
        <f t="shared" si="7"/>
        <v>0.0%</v>
      </c>
    </row>
    <row r="223" spans="3:8" x14ac:dyDescent="0.25">
      <c r="C223" s="536" t="s">
        <v>479</v>
      </c>
      <c r="D223" s="537">
        <v>5185528</v>
      </c>
      <c r="E223" s="537">
        <v>8022580.4799999995</v>
      </c>
      <c r="F223" s="537">
        <v>0</v>
      </c>
      <c r="G223" s="535">
        <f t="shared" si="6"/>
        <v>-8022580.4799999995</v>
      </c>
      <c r="H223" s="370">
        <f t="shared" si="7"/>
        <v>-1</v>
      </c>
    </row>
    <row r="224" spans="3:8" x14ac:dyDescent="0.25">
      <c r="C224" s="536" t="s">
        <v>480</v>
      </c>
      <c r="D224" s="537">
        <v>197684378</v>
      </c>
      <c r="E224" s="537">
        <v>10412335</v>
      </c>
      <c r="F224" s="537">
        <v>0</v>
      </c>
      <c r="G224" s="535">
        <f t="shared" si="6"/>
        <v>-10412335</v>
      </c>
      <c r="H224" s="370">
        <f t="shared" si="7"/>
        <v>-1</v>
      </c>
    </row>
    <row r="225" spans="3:8" x14ac:dyDescent="0.25">
      <c r="C225" s="533" t="s">
        <v>490</v>
      </c>
      <c r="D225" s="534">
        <v>130101937</v>
      </c>
      <c r="E225" s="534">
        <v>0</v>
      </c>
      <c r="F225" s="534"/>
      <c r="G225" s="535">
        <f t="shared" si="6"/>
        <v>0</v>
      </c>
      <c r="H225" s="370" t="str">
        <f t="shared" si="7"/>
        <v>0.0%</v>
      </c>
    </row>
    <row r="226" spans="3:8" x14ac:dyDescent="0.25">
      <c r="C226" s="536" t="s">
        <v>478</v>
      </c>
      <c r="D226" s="537">
        <v>38119937</v>
      </c>
      <c r="E226" s="537">
        <v>0</v>
      </c>
      <c r="F226" s="537"/>
      <c r="G226" s="535">
        <f t="shared" si="6"/>
        <v>0</v>
      </c>
      <c r="H226" s="370" t="str">
        <f t="shared" si="7"/>
        <v>0.0%</v>
      </c>
    </row>
    <row r="227" spans="3:8" ht="15.75" thickBot="1" x14ac:dyDescent="0.3">
      <c r="C227" s="536" t="s">
        <v>487</v>
      </c>
      <c r="D227" s="537">
        <v>91982000</v>
      </c>
      <c r="E227" s="537">
        <v>0</v>
      </c>
      <c r="F227" s="537"/>
      <c r="G227" s="535">
        <f t="shared" si="6"/>
        <v>0</v>
      </c>
      <c r="H227" s="370" t="str">
        <f t="shared" si="7"/>
        <v>0.0%</v>
      </c>
    </row>
    <row r="228" spans="3:8" x14ac:dyDescent="0.25">
      <c r="C228" s="366" t="s">
        <v>521</v>
      </c>
      <c r="D228" s="367">
        <v>4264790686</v>
      </c>
      <c r="E228" s="367">
        <v>139353727.64000002</v>
      </c>
      <c r="F228" s="368">
        <v>180703927.36000001</v>
      </c>
      <c r="G228" s="368">
        <f t="shared" si="6"/>
        <v>41350199.719999999</v>
      </c>
      <c r="H228" s="369">
        <f t="shared" si="7"/>
        <v>0.29672833601424853</v>
      </c>
    </row>
    <row r="229" spans="3:8" x14ac:dyDescent="0.25">
      <c r="C229" s="533" t="s">
        <v>522</v>
      </c>
      <c r="D229" s="534">
        <v>1835873973</v>
      </c>
      <c r="E229" s="534">
        <v>13665375.949999999</v>
      </c>
      <c r="F229" s="534">
        <v>58276794.899999999</v>
      </c>
      <c r="G229" s="535">
        <f t="shared" si="6"/>
        <v>44611418.950000003</v>
      </c>
      <c r="H229" s="370">
        <f t="shared" si="7"/>
        <v>3.2645584807346633</v>
      </c>
    </row>
    <row r="230" spans="3:8" x14ac:dyDescent="0.25">
      <c r="C230" s="536" t="s">
        <v>475</v>
      </c>
      <c r="D230" s="537">
        <v>1066484228</v>
      </c>
      <c r="E230" s="537">
        <v>4172878.43</v>
      </c>
      <c r="F230" s="537">
        <v>29497813.399999999</v>
      </c>
      <c r="G230" s="535">
        <f t="shared" si="6"/>
        <v>25324934.969999999</v>
      </c>
      <c r="H230" s="370">
        <f t="shared" si="7"/>
        <v>6.068936681196341</v>
      </c>
    </row>
    <row r="231" spans="3:8" x14ac:dyDescent="0.25">
      <c r="C231" s="536" t="s">
        <v>485</v>
      </c>
      <c r="D231" s="537">
        <v>60999999</v>
      </c>
      <c r="E231" s="537">
        <v>0</v>
      </c>
      <c r="F231" s="537">
        <v>22423560.420000002</v>
      </c>
      <c r="G231" s="535">
        <f t="shared" si="6"/>
        <v>22423560.420000002</v>
      </c>
      <c r="H231" s="370" t="str">
        <f t="shared" si="7"/>
        <v>0.0%</v>
      </c>
    </row>
    <row r="232" spans="3:8" x14ac:dyDescent="0.25">
      <c r="C232" s="536" t="s">
        <v>477</v>
      </c>
      <c r="D232" s="537">
        <v>454913935</v>
      </c>
      <c r="E232" s="537"/>
      <c r="F232" s="537">
        <v>0</v>
      </c>
      <c r="G232" s="535">
        <f t="shared" si="6"/>
        <v>0</v>
      </c>
      <c r="H232" s="370" t="str">
        <f t="shared" si="7"/>
        <v>0.0%</v>
      </c>
    </row>
    <row r="233" spans="3:8" x14ac:dyDescent="0.25">
      <c r="C233" s="536" t="s">
        <v>478</v>
      </c>
      <c r="D233" s="537">
        <v>73520872</v>
      </c>
      <c r="E233" s="537"/>
      <c r="F233" s="537">
        <v>0</v>
      </c>
      <c r="G233" s="535">
        <f t="shared" si="6"/>
        <v>0</v>
      </c>
      <c r="H233" s="370" t="str">
        <f t="shared" si="7"/>
        <v>0.0%</v>
      </c>
    </row>
    <row r="234" spans="3:8" x14ac:dyDescent="0.25">
      <c r="C234" s="536" t="s">
        <v>487</v>
      </c>
      <c r="D234" s="537">
        <v>50031562</v>
      </c>
      <c r="E234" s="537">
        <v>172668.02</v>
      </c>
      <c r="F234" s="537"/>
      <c r="G234" s="535">
        <f t="shared" si="6"/>
        <v>-172668.02</v>
      </c>
      <c r="H234" s="370">
        <f t="shared" si="7"/>
        <v>-1</v>
      </c>
    </row>
    <row r="235" spans="3:8" x14ac:dyDescent="0.25">
      <c r="C235" s="536" t="s">
        <v>479</v>
      </c>
      <c r="D235" s="537">
        <v>26588621</v>
      </c>
      <c r="E235" s="537">
        <v>0</v>
      </c>
      <c r="F235" s="537">
        <v>6355421.0800000001</v>
      </c>
      <c r="G235" s="535">
        <f t="shared" si="6"/>
        <v>6355421.0800000001</v>
      </c>
      <c r="H235" s="370" t="str">
        <f t="shared" si="7"/>
        <v>0.0%</v>
      </c>
    </row>
    <row r="236" spans="3:8" x14ac:dyDescent="0.25">
      <c r="C236" s="536" t="s">
        <v>480</v>
      </c>
      <c r="D236" s="537">
        <v>103334756</v>
      </c>
      <c r="E236" s="537">
        <v>9319829.5</v>
      </c>
      <c r="F236" s="537">
        <v>0</v>
      </c>
      <c r="G236" s="535">
        <f t="shared" si="6"/>
        <v>-9319829.5</v>
      </c>
      <c r="H236" s="370">
        <f t="shared" si="7"/>
        <v>-1</v>
      </c>
    </row>
    <row r="237" spans="3:8" x14ac:dyDescent="0.25">
      <c r="C237" s="533" t="s">
        <v>523</v>
      </c>
      <c r="D237" s="534">
        <v>1838115789</v>
      </c>
      <c r="E237" s="534">
        <v>97826451.660000011</v>
      </c>
      <c r="F237" s="534">
        <v>88119986.390000001</v>
      </c>
      <c r="G237" s="535">
        <f t="shared" si="6"/>
        <v>-9706465.2700000107</v>
      </c>
      <c r="H237" s="370">
        <f t="shared" si="7"/>
        <v>-9.9221275077371135E-2</v>
      </c>
    </row>
    <row r="238" spans="3:8" x14ac:dyDescent="0.25">
      <c r="C238" s="536" t="s">
        <v>482</v>
      </c>
      <c r="D238" s="537">
        <v>23503889</v>
      </c>
      <c r="E238" s="537"/>
      <c r="F238" s="537">
        <v>0</v>
      </c>
      <c r="G238" s="535">
        <f t="shared" si="6"/>
        <v>0</v>
      </c>
      <c r="H238" s="370" t="str">
        <f t="shared" si="7"/>
        <v>0.0%</v>
      </c>
    </row>
    <row r="239" spans="3:8" x14ac:dyDescent="0.25">
      <c r="C239" s="536" t="s">
        <v>483</v>
      </c>
      <c r="D239" s="537">
        <v>44422301</v>
      </c>
      <c r="E239" s="537"/>
      <c r="F239" s="537">
        <v>0</v>
      </c>
      <c r="G239" s="535">
        <f t="shared" si="6"/>
        <v>0</v>
      </c>
      <c r="H239" s="370" t="str">
        <f t="shared" si="7"/>
        <v>0.0%</v>
      </c>
    </row>
    <row r="240" spans="3:8" x14ac:dyDescent="0.25">
      <c r="C240" s="536" t="s">
        <v>484</v>
      </c>
      <c r="D240" s="537">
        <v>73589468</v>
      </c>
      <c r="E240" s="537">
        <v>0</v>
      </c>
      <c r="F240" s="537">
        <v>42580558.920000002</v>
      </c>
      <c r="G240" s="535">
        <f t="shared" si="6"/>
        <v>42580558.920000002</v>
      </c>
      <c r="H240" s="370" t="str">
        <f t="shared" si="7"/>
        <v>0.0%</v>
      </c>
    </row>
    <row r="241" spans="3:8" x14ac:dyDescent="0.25">
      <c r="C241" s="536" t="s">
        <v>475</v>
      </c>
      <c r="D241" s="537">
        <v>394838999</v>
      </c>
      <c r="E241" s="537">
        <v>13695113.620000001</v>
      </c>
      <c r="F241" s="537">
        <v>7529601</v>
      </c>
      <c r="G241" s="535">
        <f t="shared" si="6"/>
        <v>-6165512.620000001</v>
      </c>
      <c r="H241" s="370">
        <f t="shared" si="7"/>
        <v>-0.45019798966808428</v>
      </c>
    </row>
    <row r="242" spans="3:8" x14ac:dyDescent="0.25">
      <c r="C242" s="536" t="s">
        <v>485</v>
      </c>
      <c r="D242" s="537">
        <v>61050750</v>
      </c>
      <c r="E242" s="537">
        <v>14715319.810000001</v>
      </c>
      <c r="F242" s="537">
        <v>0</v>
      </c>
      <c r="G242" s="535">
        <f t="shared" si="6"/>
        <v>-14715319.810000001</v>
      </c>
      <c r="H242" s="370">
        <f t="shared" si="7"/>
        <v>-1</v>
      </c>
    </row>
    <row r="243" spans="3:8" x14ac:dyDescent="0.25">
      <c r="C243" s="536" t="s">
        <v>476</v>
      </c>
      <c r="D243" s="537">
        <v>0</v>
      </c>
      <c r="E243" s="537">
        <v>0</v>
      </c>
      <c r="F243" s="537">
        <v>0</v>
      </c>
      <c r="G243" s="535">
        <f t="shared" si="6"/>
        <v>0</v>
      </c>
      <c r="H243" s="370" t="str">
        <f t="shared" si="7"/>
        <v>0.0%</v>
      </c>
    </row>
    <row r="244" spans="3:8" x14ac:dyDescent="0.25">
      <c r="C244" s="536" t="s">
        <v>477</v>
      </c>
      <c r="D244" s="537">
        <v>506317025</v>
      </c>
      <c r="E244" s="537"/>
      <c r="F244" s="537">
        <v>0</v>
      </c>
      <c r="G244" s="535">
        <f t="shared" si="6"/>
        <v>0</v>
      </c>
      <c r="H244" s="370" t="str">
        <f t="shared" si="7"/>
        <v>0.0%</v>
      </c>
    </row>
    <row r="245" spans="3:8" x14ac:dyDescent="0.25">
      <c r="C245" s="536" t="s">
        <v>487</v>
      </c>
      <c r="D245" s="537">
        <v>474930452</v>
      </c>
      <c r="E245" s="537">
        <v>48421026.200000003</v>
      </c>
      <c r="F245" s="537">
        <v>34810022</v>
      </c>
      <c r="G245" s="535">
        <f t="shared" si="6"/>
        <v>-13611004.200000003</v>
      </c>
      <c r="H245" s="370">
        <f t="shared" si="7"/>
        <v>-0.28109697931185113</v>
      </c>
    </row>
    <row r="246" spans="3:8" x14ac:dyDescent="0.25">
      <c r="C246" s="536" t="s">
        <v>479</v>
      </c>
      <c r="D246" s="537">
        <v>9467926</v>
      </c>
      <c r="E246" s="537"/>
      <c r="F246" s="537">
        <v>0</v>
      </c>
      <c r="G246" s="535">
        <f t="shared" si="6"/>
        <v>0</v>
      </c>
      <c r="H246" s="370" t="str">
        <f t="shared" si="7"/>
        <v>0.0%</v>
      </c>
    </row>
    <row r="247" spans="3:8" x14ac:dyDescent="0.25">
      <c r="C247" s="536" t="s">
        <v>480</v>
      </c>
      <c r="D247" s="537">
        <v>172549730</v>
      </c>
      <c r="E247" s="537">
        <v>20994992.030000001</v>
      </c>
      <c r="F247" s="537">
        <v>3199804.47</v>
      </c>
      <c r="G247" s="535">
        <f t="shared" si="6"/>
        <v>-17795187.560000002</v>
      </c>
      <c r="H247" s="370">
        <f t="shared" si="7"/>
        <v>-0.84759201311304344</v>
      </c>
    </row>
    <row r="248" spans="3:8" x14ac:dyDescent="0.25">
      <c r="C248" s="536" t="s">
        <v>489</v>
      </c>
      <c r="D248" s="537">
        <v>77445249</v>
      </c>
      <c r="E248" s="537"/>
      <c r="F248" s="537"/>
      <c r="G248" s="535">
        <f t="shared" si="6"/>
        <v>0</v>
      </c>
      <c r="H248" s="370" t="str">
        <f t="shared" si="7"/>
        <v>0.0%</v>
      </c>
    </row>
    <row r="249" spans="3:8" x14ac:dyDescent="0.25">
      <c r="C249" s="533" t="s">
        <v>524</v>
      </c>
      <c r="D249" s="534">
        <v>590800924</v>
      </c>
      <c r="E249" s="534">
        <v>27861900.030000001</v>
      </c>
      <c r="F249" s="534">
        <v>34307146.07</v>
      </c>
      <c r="G249" s="535">
        <f t="shared" si="6"/>
        <v>6445246.0399999991</v>
      </c>
      <c r="H249" s="370">
        <f t="shared" si="7"/>
        <v>0.23132830255869663</v>
      </c>
    </row>
    <row r="250" spans="3:8" x14ac:dyDescent="0.25">
      <c r="C250" s="536" t="s">
        <v>475</v>
      </c>
      <c r="D250" s="537">
        <v>501549284</v>
      </c>
      <c r="E250" s="537">
        <v>0</v>
      </c>
      <c r="F250" s="537">
        <v>26000000</v>
      </c>
      <c r="G250" s="535">
        <f t="shared" si="6"/>
        <v>26000000</v>
      </c>
      <c r="H250" s="370" t="str">
        <f t="shared" si="7"/>
        <v>0.0%</v>
      </c>
    </row>
    <row r="251" spans="3:8" x14ac:dyDescent="0.25">
      <c r="C251" s="536" t="s">
        <v>485</v>
      </c>
      <c r="D251" s="537">
        <v>0</v>
      </c>
      <c r="E251" s="537"/>
      <c r="F251" s="537">
        <v>1952737.74</v>
      </c>
      <c r="G251" s="535">
        <f t="shared" si="6"/>
        <v>1952737.74</v>
      </c>
      <c r="H251" s="370" t="str">
        <f t="shared" si="7"/>
        <v>0.0%</v>
      </c>
    </row>
    <row r="252" spans="3:8" x14ac:dyDescent="0.25">
      <c r="C252" s="536" t="s">
        <v>477</v>
      </c>
      <c r="D252" s="537">
        <v>31727144</v>
      </c>
      <c r="E252" s="537"/>
      <c r="F252" s="537">
        <v>0</v>
      </c>
      <c r="G252" s="535">
        <f t="shared" si="6"/>
        <v>0</v>
      </c>
      <c r="H252" s="370" t="str">
        <f t="shared" si="7"/>
        <v>0.0%</v>
      </c>
    </row>
    <row r="253" spans="3:8" x14ac:dyDescent="0.25">
      <c r="C253" s="536" t="s">
        <v>478</v>
      </c>
      <c r="D253" s="537">
        <v>0</v>
      </c>
      <c r="E253" s="537"/>
      <c r="F253" s="537"/>
      <c r="G253" s="535">
        <f t="shared" si="6"/>
        <v>0</v>
      </c>
      <c r="H253" s="370" t="str">
        <f t="shared" si="7"/>
        <v>0.0%</v>
      </c>
    </row>
    <row r="254" spans="3:8" x14ac:dyDescent="0.25">
      <c r="C254" s="536" t="s">
        <v>487</v>
      </c>
      <c r="D254" s="537">
        <v>0</v>
      </c>
      <c r="E254" s="537">
        <v>0</v>
      </c>
      <c r="F254" s="537">
        <v>0</v>
      </c>
      <c r="G254" s="535">
        <f t="shared" si="6"/>
        <v>0</v>
      </c>
      <c r="H254" s="370" t="str">
        <f t="shared" si="7"/>
        <v>0.0%</v>
      </c>
    </row>
    <row r="255" spans="3:8" x14ac:dyDescent="0.25">
      <c r="C255" s="536" t="s">
        <v>479</v>
      </c>
      <c r="D255" s="537">
        <v>13747368</v>
      </c>
      <c r="E255" s="537">
        <v>0</v>
      </c>
      <c r="F255" s="537">
        <v>0</v>
      </c>
      <c r="G255" s="535">
        <f t="shared" si="6"/>
        <v>0</v>
      </c>
      <c r="H255" s="370" t="str">
        <f t="shared" si="7"/>
        <v>0.0%</v>
      </c>
    </row>
    <row r="256" spans="3:8" ht="15.75" thickBot="1" x14ac:dyDescent="0.3">
      <c r="C256" s="536" t="s">
        <v>480</v>
      </c>
      <c r="D256" s="537">
        <v>43777128</v>
      </c>
      <c r="E256" s="537">
        <v>27861900.030000001</v>
      </c>
      <c r="F256" s="537">
        <v>6354408.3300000001</v>
      </c>
      <c r="G256" s="535">
        <f t="shared" si="6"/>
        <v>-21507491.700000003</v>
      </c>
      <c r="H256" s="370">
        <f t="shared" si="7"/>
        <v>-0.77193198155337728</v>
      </c>
    </row>
    <row r="257" spans="3:8" x14ac:dyDescent="0.25">
      <c r="C257" s="366" t="s">
        <v>525</v>
      </c>
      <c r="D257" s="367">
        <v>4407199784</v>
      </c>
      <c r="E257" s="367">
        <v>271251201.19</v>
      </c>
      <c r="F257" s="368">
        <v>692540785.37999988</v>
      </c>
      <c r="G257" s="368">
        <f t="shared" si="6"/>
        <v>421289584.18999988</v>
      </c>
      <c r="H257" s="369">
        <f t="shared" si="7"/>
        <v>1.5531344463794809</v>
      </c>
    </row>
    <row r="258" spans="3:8" x14ac:dyDescent="0.25">
      <c r="C258" s="533" t="s">
        <v>526</v>
      </c>
      <c r="D258" s="534">
        <v>1670250027</v>
      </c>
      <c r="E258" s="534">
        <v>124033918.48000002</v>
      </c>
      <c r="F258" s="534">
        <v>53477671.579999998</v>
      </c>
      <c r="G258" s="535">
        <f t="shared" si="6"/>
        <v>-70556246.900000021</v>
      </c>
      <c r="H258" s="370">
        <f t="shared" si="7"/>
        <v>-0.56884639108919988</v>
      </c>
    </row>
    <row r="259" spans="3:8" x14ac:dyDescent="0.25">
      <c r="C259" s="536" t="s">
        <v>482</v>
      </c>
      <c r="D259" s="537"/>
      <c r="E259" s="537"/>
      <c r="F259" s="537"/>
      <c r="G259" s="535">
        <f t="shared" si="6"/>
        <v>0</v>
      </c>
      <c r="H259" s="370" t="str">
        <f t="shared" si="7"/>
        <v>0.0%</v>
      </c>
    </row>
    <row r="260" spans="3:8" x14ac:dyDescent="0.25">
      <c r="C260" s="536" t="s">
        <v>475</v>
      </c>
      <c r="D260" s="537">
        <v>786646450</v>
      </c>
      <c r="E260" s="537">
        <v>98295435.350000009</v>
      </c>
      <c r="F260" s="537">
        <v>34095033.269999996</v>
      </c>
      <c r="G260" s="535">
        <f t="shared" si="6"/>
        <v>-64200402.080000013</v>
      </c>
      <c r="H260" s="370">
        <f t="shared" si="7"/>
        <v>-0.65313716604847416</v>
      </c>
    </row>
    <row r="261" spans="3:8" x14ac:dyDescent="0.25">
      <c r="C261" s="536" t="s">
        <v>485</v>
      </c>
      <c r="D261" s="537">
        <v>0</v>
      </c>
      <c r="E261" s="537"/>
      <c r="F261" s="537"/>
      <c r="G261" s="535">
        <f t="shared" si="6"/>
        <v>0</v>
      </c>
      <c r="H261" s="370" t="str">
        <f t="shared" si="7"/>
        <v>0.0%</v>
      </c>
    </row>
    <row r="262" spans="3:8" x14ac:dyDescent="0.25">
      <c r="C262" s="536" t="s">
        <v>486</v>
      </c>
      <c r="D262" s="537">
        <v>6985767</v>
      </c>
      <c r="E262" s="537"/>
      <c r="F262" s="537"/>
      <c r="G262" s="535">
        <f t="shared" si="6"/>
        <v>0</v>
      </c>
      <c r="H262" s="370" t="str">
        <f t="shared" si="7"/>
        <v>0.0%</v>
      </c>
    </row>
    <row r="263" spans="3:8" x14ac:dyDescent="0.25">
      <c r="C263" s="536" t="s">
        <v>477</v>
      </c>
      <c r="D263" s="537">
        <v>48830264</v>
      </c>
      <c r="E263" s="537"/>
      <c r="F263" s="537">
        <v>0</v>
      </c>
      <c r="G263" s="535">
        <f t="shared" si="6"/>
        <v>0</v>
      </c>
      <c r="H263" s="370" t="str">
        <f t="shared" si="7"/>
        <v>0.0%</v>
      </c>
    </row>
    <row r="264" spans="3:8" x14ac:dyDescent="0.25">
      <c r="C264" s="536" t="s">
        <v>478</v>
      </c>
      <c r="D264" s="537">
        <v>65411478</v>
      </c>
      <c r="E264" s="537">
        <v>0</v>
      </c>
      <c r="F264" s="537"/>
      <c r="G264" s="535">
        <f t="shared" si="6"/>
        <v>0</v>
      </c>
      <c r="H264" s="370" t="str">
        <f t="shared" si="7"/>
        <v>0.0%</v>
      </c>
    </row>
    <row r="265" spans="3:8" x14ac:dyDescent="0.25">
      <c r="C265" s="536" t="s">
        <v>487</v>
      </c>
      <c r="D265" s="537">
        <v>365794055</v>
      </c>
      <c r="E265" s="537">
        <v>0</v>
      </c>
      <c r="F265" s="537">
        <v>0</v>
      </c>
      <c r="G265" s="535">
        <f t="shared" si="6"/>
        <v>0</v>
      </c>
      <c r="H265" s="370" t="str">
        <f t="shared" si="7"/>
        <v>0.0%</v>
      </c>
    </row>
    <row r="266" spans="3:8" x14ac:dyDescent="0.25">
      <c r="C266" s="536" t="s">
        <v>479</v>
      </c>
      <c r="D266" s="537">
        <v>62733992</v>
      </c>
      <c r="E266" s="537">
        <v>0</v>
      </c>
      <c r="F266" s="537">
        <v>5531000.0199999996</v>
      </c>
      <c r="G266" s="535">
        <f t="shared" si="6"/>
        <v>5531000.0199999996</v>
      </c>
      <c r="H266" s="370" t="str">
        <f t="shared" si="7"/>
        <v>0.0%</v>
      </c>
    </row>
    <row r="267" spans="3:8" x14ac:dyDescent="0.25">
      <c r="C267" s="536" t="s">
        <v>480</v>
      </c>
      <c r="D267" s="537">
        <v>333848021</v>
      </c>
      <c r="E267" s="537">
        <v>25738483.130000003</v>
      </c>
      <c r="F267" s="537">
        <v>13851638.289999999</v>
      </c>
      <c r="G267" s="535">
        <f t="shared" si="6"/>
        <v>-11886844.840000004</v>
      </c>
      <c r="H267" s="370">
        <f t="shared" si="7"/>
        <v>-0.46183159978627703</v>
      </c>
    </row>
    <row r="268" spans="3:8" x14ac:dyDescent="0.25">
      <c r="C268" s="533" t="s">
        <v>527</v>
      </c>
      <c r="D268" s="534">
        <v>1595945099</v>
      </c>
      <c r="E268" s="534">
        <v>100501045.55999999</v>
      </c>
      <c r="F268" s="534">
        <v>415581595.40999997</v>
      </c>
      <c r="G268" s="535">
        <f t="shared" ref="G268:G328" si="8">F268-E268</f>
        <v>315080549.84999996</v>
      </c>
      <c r="H268" s="370">
        <f t="shared" ref="H268:H328" si="9">IFERROR(G268/E268,"0.0%")</f>
        <v>3.135097233012309</v>
      </c>
    </row>
    <row r="269" spans="3:8" x14ac:dyDescent="0.25">
      <c r="C269" s="536" t="s">
        <v>475</v>
      </c>
      <c r="D269" s="537">
        <v>763003501</v>
      </c>
      <c r="E269" s="537">
        <v>67967182.239999995</v>
      </c>
      <c r="F269" s="537">
        <v>401422635.77999997</v>
      </c>
      <c r="G269" s="535">
        <f t="shared" si="8"/>
        <v>333455453.53999996</v>
      </c>
      <c r="H269" s="370">
        <f t="shared" si="9"/>
        <v>4.9061244346209634</v>
      </c>
    </row>
    <row r="270" spans="3:8" x14ac:dyDescent="0.25">
      <c r="C270" s="536" t="s">
        <v>477</v>
      </c>
      <c r="D270" s="537">
        <v>509146641</v>
      </c>
      <c r="E270" s="537"/>
      <c r="F270" s="537">
        <v>0</v>
      </c>
      <c r="G270" s="535">
        <f t="shared" si="8"/>
        <v>0</v>
      </c>
      <c r="H270" s="370" t="str">
        <f t="shared" si="9"/>
        <v>0.0%</v>
      </c>
    </row>
    <row r="271" spans="3:8" x14ac:dyDescent="0.25">
      <c r="C271" s="536" t="s">
        <v>478</v>
      </c>
      <c r="D271" s="537">
        <v>108115924</v>
      </c>
      <c r="E271" s="537"/>
      <c r="F271" s="537"/>
      <c r="G271" s="535">
        <f t="shared" si="8"/>
        <v>0</v>
      </c>
      <c r="H271" s="370" t="str">
        <f t="shared" si="9"/>
        <v>0.0%</v>
      </c>
    </row>
    <row r="272" spans="3:8" x14ac:dyDescent="0.25">
      <c r="C272" s="536" t="s">
        <v>479</v>
      </c>
      <c r="D272" s="537">
        <v>37081316</v>
      </c>
      <c r="E272" s="537">
        <v>18925347.159999996</v>
      </c>
      <c r="F272" s="537">
        <v>0</v>
      </c>
      <c r="G272" s="535">
        <f t="shared" si="8"/>
        <v>-18925347.159999996</v>
      </c>
      <c r="H272" s="370">
        <f t="shared" si="9"/>
        <v>-1</v>
      </c>
    </row>
    <row r="273" spans="3:8" x14ac:dyDescent="0.25">
      <c r="C273" s="536" t="s">
        <v>480</v>
      </c>
      <c r="D273" s="537">
        <v>178597717</v>
      </c>
      <c r="E273" s="537">
        <v>13608516.16</v>
      </c>
      <c r="F273" s="537">
        <v>14158959.630000001</v>
      </c>
      <c r="G273" s="535">
        <f t="shared" si="8"/>
        <v>550443.47000000067</v>
      </c>
      <c r="H273" s="370">
        <f t="shared" si="9"/>
        <v>4.0448456211408183E-2</v>
      </c>
    </row>
    <row r="274" spans="3:8" x14ac:dyDescent="0.25">
      <c r="C274" s="536" t="s">
        <v>489</v>
      </c>
      <c r="D274" s="537">
        <v>0</v>
      </c>
      <c r="E274" s="537"/>
      <c r="F274" s="537"/>
      <c r="G274" s="535">
        <f t="shared" si="8"/>
        <v>0</v>
      </c>
      <c r="H274" s="370" t="str">
        <f t="shared" si="9"/>
        <v>0.0%</v>
      </c>
    </row>
    <row r="275" spans="3:8" x14ac:dyDescent="0.25">
      <c r="C275" s="533" t="s">
        <v>528</v>
      </c>
      <c r="D275" s="534">
        <v>1141004658</v>
      </c>
      <c r="E275" s="534">
        <v>46716237.149999999</v>
      </c>
      <c r="F275" s="534">
        <v>223481518.38999999</v>
      </c>
      <c r="G275" s="535">
        <f t="shared" si="8"/>
        <v>176765281.23999998</v>
      </c>
      <c r="H275" s="370">
        <f t="shared" si="9"/>
        <v>3.7838082008280924</v>
      </c>
    </row>
    <row r="276" spans="3:8" x14ac:dyDescent="0.25">
      <c r="C276" s="536" t="s">
        <v>482</v>
      </c>
      <c r="D276" s="537">
        <v>26976614</v>
      </c>
      <c r="E276" s="537"/>
      <c r="F276" s="537"/>
      <c r="G276" s="535">
        <f t="shared" si="8"/>
        <v>0</v>
      </c>
      <c r="H276" s="370" t="str">
        <f t="shared" si="9"/>
        <v>0.0%</v>
      </c>
    </row>
    <row r="277" spans="3:8" x14ac:dyDescent="0.25">
      <c r="C277" s="536" t="s">
        <v>474</v>
      </c>
      <c r="D277" s="537">
        <v>3355957</v>
      </c>
      <c r="E277" s="537"/>
      <c r="F277" s="537"/>
      <c r="G277" s="535">
        <f t="shared" si="8"/>
        <v>0</v>
      </c>
      <c r="H277" s="370" t="str">
        <f t="shared" si="9"/>
        <v>0.0%</v>
      </c>
    </row>
    <row r="278" spans="3:8" x14ac:dyDescent="0.25">
      <c r="C278" s="536" t="s">
        <v>475</v>
      </c>
      <c r="D278" s="537">
        <v>1059200201</v>
      </c>
      <c r="E278" s="537">
        <v>26679002.379999999</v>
      </c>
      <c r="F278" s="537">
        <v>223481518.38999999</v>
      </c>
      <c r="G278" s="535">
        <f t="shared" si="8"/>
        <v>196802516.00999999</v>
      </c>
      <c r="H278" s="370">
        <f t="shared" si="9"/>
        <v>7.3766819765919598</v>
      </c>
    </row>
    <row r="279" spans="3:8" x14ac:dyDescent="0.25">
      <c r="C279" s="536" t="s">
        <v>477</v>
      </c>
      <c r="D279" s="537">
        <v>16195995</v>
      </c>
      <c r="E279" s="537"/>
      <c r="F279" s="537">
        <v>0</v>
      </c>
      <c r="G279" s="535">
        <f t="shared" si="8"/>
        <v>0</v>
      </c>
      <c r="H279" s="370" t="str">
        <f t="shared" si="9"/>
        <v>0.0%</v>
      </c>
    </row>
    <row r="280" spans="3:8" x14ac:dyDescent="0.25">
      <c r="C280" s="536" t="s">
        <v>479</v>
      </c>
      <c r="D280" s="537"/>
      <c r="E280" s="537">
        <v>0</v>
      </c>
      <c r="F280" s="537"/>
      <c r="G280" s="535">
        <f t="shared" si="8"/>
        <v>0</v>
      </c>
      <c r="H280" s="370" t="str">
        <f t="shared" si="9"/>
        <v>0.0%</v>
      </c>
    </row>
    <row r="281" spans="3:8" ht="15.75" thickBot="1" x14ac:dyDescent="0.3">
      <c r="C281" s="536" t="s">
        <v>480</v>
      </c>
      <c r="D281" s="537">
        <v>35275891</v>
      </c>
      <c r="E281" s="537">
        <v>20037234.77</v>
      </c>
      <c r="F281" s="537">
        <v>0</v>
      </c>
      <c r="G281" s="535">
        <f t="shared" si="8"/>
        <v>-20037234.77</v>
      </c>
      <c r="H281" s="370">
        <f t="shared" si="9"/>
        <v>-1</v>
      </c>
    </row>
    <row r="282" spans="3:8" x14ac:dyDescent="0.25">
      <c r="C282" s="366" t="s">
        <v>529</v>
      </c>
      <c r="D282" s="367">
        <v>31137714595</v>
      </c>
      <c r="E282" s="367">
        <v>2253913104.3400002</v>
      </c>
      <c r="F282" s="368">
        <v>2998275717.2700005</v>
      </c>
      <c r="G282" s="368">
        <f t="shared" si="8"/>
        <v>744362612.93000031</v>
      </c>
      <c r="H282" s="369">
        <f t="shared" si="9"/>
        <v>0.33025346518315202</v>
      </c>
    </row>
    <row r="283" spans="3:8" x14ac:dyDescent="0.25">
      <c r="C283" s="533" t="s">
        <v>530</v>
      </c>
      <c r="D283" s="534">
        <v>6834958632</v>
      </c>
      <c r="E283" s="534">
        <v>948169895.60000002</v>
      </c>
      <c r="F283" s="534">
        <v>1061892039.4499999</v>
      </c>
      <c r="G283" s="535">
        <f t="shared" si="8"/>
        <v>113722143.8499999</v>
      </c>
      <c r="H283" s="370">
        <f t="shared" si="9"/>
        <v>0.11993857258886791</v>
      </c>
    </row>
    <row r="284" spans="3:8" x14ac:dyDescent="0.25">
      <c r="C284" s="536" t="s">
        <v>482</v>
      </c>
      <c r="D284" s="537">
        <v>918279819</v>
      </c>
      <c r="E284" s="537">
        <v>137563053.75</v>
      </c>
      <c r="F284" s="537">
        <v>9248467.7400000002</v>
      </c>
      <c r="G284" s="535">
        <f t="shared" si="8"/>
        <v>-128314586.01000001</v>
      </c>
      <c r="H284" s="370">
        <f t="shared" si="9"/>
        <v>-0.9327692466262949</v>
      </c>
    </row>
    <row r="285" spans="3:8" x14ac:dyDescent="0.25">
      <c r="C285" s="536" t="s">
        <v>484</v>
      </c>
      <c r="D285" s="537">
        <v>897036591</v>
      </c>
      <c r="E285" s="537">
        <v>11454905.6</v>
      </c>
      <c r="F285" s="537">
        <v>132587860.16</v>
      </c>
      <c r="G285" s="535">
        <f t="shared" si="8"/>
        <v>121132954.56</v>
      </c>
      <c r="H285" s="370">
        <f t="shared" si="9"/>
        <v>10.574766723524986</v>
      </c>
    </row>
    <row r="286" spans="3:8" x14ac:dyDescent="0.25">
      <c r="C286" s="536" t="s">
        <v>475</v>
      </c>
      <c r="D286" s="537">
        <v>1201399948</v>
      </c>
      <c r="E286" s="537">
        <v>419388524.41999996</v>
      </c>
      <c r="F286" s="537">
        <v>87704358.430000007</v>
      </c>
      <c r="G286" s="535">
        <f t="shared" si="8"/>
        <v>-331684165.98999995</v>
      </c>
      <c r="H286" s="370">
        <f t="shared" si="9"/>
        <v>-0.79087563601962607</v>
      </c>
    </row>
    <row r="287" spans="3:8" x14ac:dyDescent="0.25">
      <c r="C287" s="536" t="s">
        <v>485</v>
      </c>
      <c r="D287" s="537">
        <v>1135979999</v>
      </c>
      <c r="E287" s="537">
        <v>13872710.710000001</v>
      </c>
      <c r="F287" s="537">
        <v>94918800.049999997</v>
      </c>
      <c r="G287" s="535">
        <f t="shared" si="8"/>
        <v>81046089.340000004</v>
      </c>
      <c r="H287" s="370">
        <f t="shared" si="9"/>
        <v>5.8421235066610855</v>
      </c>
    </row>
    <row r="288" spans="3:8" x14ac:dyDescent="0.25">
      <c r="C288" s="536" t="s">
        <v>477</v>
      </c>
      <c r="D288" s="537">
        <v>88736439</v>
      </c>
      <c r="E288" s="537"/>
      <c r="F288" s="537"/>
      <c r="G288" s="535">
        <f t="shared" si="8"/>
        <v>0</v>
      </c>
      <c r="H288" s="370" t="str">
        <f t="shared" si="9"/>
        <v>0.0%</v>
      </c>
    </row>
    <row r="289" spans="3:8" x14ac:dyDescent="0.25">
      <c r="C289" s="536" t="s">
        <v>478</v>
      </c>
      <c r="D289" s="537">
        <v>41902153</v>
      </c>
      <c r="E289" s="537">
        <v>2072397.35</v>
      </c>
      <c r="F289" s="537">
        <v>0</v>
      </c>
      <c r="G289" s="535">
        <f t="shared" si="8"/>
        <v>-2072397.35</v>
      </c>
      <c r="H289" s="370">
        <f t="shared" si="9"/>
        <v>-1</v>
      </c>
    </row>
    <row r="290" spans="3:8" x14ac:dyDescent="0.25">
      <c r="C290" s="536" t="s">
        <v>487</v>
      </c>
      <c r="D290" s="537">
        <v>594966419</v>
      </c>
      <c r="E290" s="537">
        <v>18044372.84</v>
      </c>
      <c r="F290" s="537">
        <v>440429088.25</v>
      </c>
      <c r="G290" s="535">
        <f t="shared" si="8"/>
        <v>422384715.41000003</v>
      </c>
      <c r="H290" s="370">
        <f t="shared" si="9"/>
        <v>23.408112831368431</v>
      </c>
    </row>
    <row r="291" spans="3:8" x14ac:dyDescent="0.25">
      <c r="C291" s="536" t="s">
        <v>479</v>
      </c>
      <c r="D291" s="537">
        <v>1052943365</v>
      </c>
      <c r="E291" s="537">
        <v>111332350.18000001</v>
      </c>
      <c r="F291" s="537">
        <v>275648456.84000003</v>
      </c>
      <c r="G291" s="535">
        <f t="shared" si="8"/>
        <v>164316106.66000003</v>
      </c>
      <c r="H291" s="370">
        <f t="shared" si="9"/>
        <v>1.475906206905153</v>
      </c>
    </row>
    <row r="292" spans="3:8" x14ac:dyDescent="0.25">
      <c r="C292" s="536" t="s">
        <v>480</v>
      </c>
      <c r="D292" s="537">
        <v>192150122</v>
      </c>
      <c r="E292" s="537">
        <v>65921209.989999995</v>
      </c>
      <c r="F292" s="537">
        <v>1387254.8</v>
      </c>
      <c r="G292" s="535">
        <f t="shared" si="8"/>
        <v>-64533955.189999998</v>
      </c>
      <c r="H292" s="370">
        <f t="shared" si="9"/>
        <v>-0.97895586564308457</v>
      </c>
    </row>
    <row r="293" spans="3:8" x14ac:dyDescent="0.25">
      <c r="C293" s="536" t="s">
        <v>489</v>
      </c>
      <c r="D293" s="537">
        <v>711563777</v>
      </c>
      <c r="E293" s="537">
        <v>168520370.76000002</v>
      </c>
      <c r="F293" s="537">
        <v>19967753.18</v>
      </c>
      <c r="G293" s="535">
        <f t="shared" si="8"/>
        <v>-148552617.58000001</v>
      </c>
      <c r="H293" s="370">
        <f t="shared" si="9"/>
        <v>-0.88151133842188556</v>
      </c>
    </row>
    <row r="294" spans="3:8" x14ac:dyDescent="0.25">
      <c r="C294" s="533" t="s">
        <v>532</v>
      </c>
      <c r="D294" s="534">
        <v>23638967274</v>
      </c>
      <c r="E294" s="534">
        <v>1302157525.2300003</v>
      </c>
      <c r="F294" s="534">
        <v>1381757355.9000001</v>
      </c>
      <c r="G294" s="535">
        <f t="shared" si="8"/>
        <v>79599830.669999838</v>
      </c>
      <c r="H294" s="370">
        <f t="shared" si="9"/>
        <v>6.1129186851598551E-2</v>
      </c>
    </row>
    <row r="295" spans="3:8" x14ac:dyDescent="0.25">
      <c r="C295" s="536" t="s">
        <v>482</v>
      </c>
      <c r="D295" s="537">
        <v>77067013</v>
      </c>
      <c r="E295" s="537"/>
      <c r="F295" s="537">
        <v>0</v>
      </c>
      <c r="G295" s="535">
        <f t="shared" si="8"/>
        <v>0</v>
      </c>
      <c r="H295" s="370" t="str">
        <f t="shared" si="9"/>
        <v>0.0%</v>
      </c>
    </row>
    <row r="296" spans="3:8" x14ac:dyDescent="0.25">
      <c r="C296" s="536" t="s">
        <v>483</v>
      </c>
      <c r="D296" s="537">
        <v>259696494</v>
      </c>
      <c r="E296" s="537">
        <v>0</v>
      </c>
      <c r="F296" s="537">
        <v>0</v>
      </c>
      <c r="G296" s="535">
        <f t="shared" si="8"/>
        <v>0</v>
      </c>
      <c r="H296" s="370" t="str">
        <f t="shared" si="9"/>
        <v>0.0%</v>
      </c>
    </row>
    <row r="297" spans="3:8" x14ac:dyDescent="0.25">
      <c r="C297" s="536" t="s">
        <v>484</v>
      </c>
      <c r="D297" s="537">
        <v>1587445897</v>
      </c>
      <c r="E297" s="537">
        <v>0</v>
      </c>
      <c r="F297" s="537">
        <v>2683523.5</v>
      </c>
      <c r="G297" s="535">
        <f t="shared" si="8"/>
        <v>2683523.5</v>
      </c>
      <c r="H297" s="370" t="str">
        <f t="shared" si="9"/>
        <v>0.0%</v>
      </c>
    </row>
    <row r="298" spans="3:8" x14ac:dyDescent="0.25">
      <c r="C298" s="536" t="s">
        <v>516</v>
      </c>
      <c r="D298" s="537">
        <v>10554785</v>
      </c>
      <c r="E298" s="537"/>
      <c r="F298" s="537"/>
      <c r="G298" s="535">
        <f t="shared" si="8"/>
        <v>0</v>
      </c>
      <c r="H298" s="370" t="str">
        <f t="shared" si="9"/>
        <v>0.0%</v>
      </c>
    </row>
    <row r="299" spans="3:8" x14ac:dyDescent="0.25">
      <c r="C299" s="536" t="s">
        <v>475</v>
      </c>
      <c r="D299" s="537">
        <v>15378209183</v>
      </c>
      <c r="E299" s="537">
        <v>901186289.03000009</v>
      </c>
      <c r="F299" s="537">
        <v>721960498.54000008</v>
      </c>
      <c r="G299" s="535">
        <f t="shared" si="8"/>
        <v>-179225790.49000001</v>
      </c>
      <c r="H299" s="370">
        <f t="shared" si="9"/>
        <v>-0.19887762682553825</v>
      </c>
    </row>
    <row r="300" spans="3:8" x14ac:dyDescent="0.25">
      <c r="C300" s="536" t="s">
        <v>531</v>
      </c>
      <c r="D300" s="537">
        <v>1000000000</v>
      </c>
      <c r="E300" s="537"/>
      <c r="F300" s="537">
        <v>0</v>
      </c>
      <c r="G300" s="535">
        <f t="shared" si="8"/>
        <v>0</v>
      </c>
      <c r="H300" s="370" t="str">
        <f t="shared" si="9"/>
        <v>0.0%</v>
      </c>
    </row>
    <row r="301" spans="3:8" x14ac:dyDescent="0.25">
      <c r="C301" s="536" t="s">
        <v>485</v>
      </c>
      <c r="D301" s="537">
        <v>176265454</v>
      </c>
      <c r="E301" s="537">
        <v>11328385.889999999</v>
      </c>
      <c r="F301" s="537"/>
      <c r="G301" s="535">
        <f t="shared" si="8"/>
        <v>-11328385.889999999</v>
      </c>
      <c r="H301" s="370">
        <f t="shared" si="9"/>
        <v>-1</v>
      </c>
    </row>
    <row r="302" spans="3:8" x14ac:dyDescent="0.25">
      <c r="C302" s="536" t="s">
        <v>476</v>
      </c>
      <c r="D302" s="537">
        <v>631100000</v>
      </c>
      <c r="E302" s="537"/>
      <c r="F302" s="537"/>
      <c r="G302" s="535">
        <f t="shared" si="8"/>
        <v>0</v>
      </c>
      <c r="H302" s="370" t="str">
        <f t="shared" si="9"/>
        <v>0.0%</v>
      </c>
    </row>
    <row r="303" spans="3:8" x14ac:dyDescent="0.25">
      <c r="C303" s="536" t="s">
        <v>477</v>
      </c>
      <c r="D303" s="537">
        <v>292507981</v>
      </c>
      <c r="E303" s="537"/>
      <c r="F303" s="537">
        <v>20918697.050000001</v>
      </c>
      <c r="G303" s="535">
        <f t="shared" si="8"/>
        <v>20918697.050000001</v>
      </c>
      <c r="H303" s="370" t="str">
        <f t="shared" si="9"/>
        <v>0.0%</v>
      </c>
    </row>
    <row r="304" spans="3:8" x14ac:dyDescent="0.25">
      <c r="C304" s="536" t="s">
        <v>478</v>
      </c>
      <c r="D304" s="537">
        <v>3132687087</v>
      </c>
      <c r="E304" s="537">
        <v>142946406.59</v>
      </c>
      <c r="F304" s="537">
        <v>153878163.72999999</v>
      </c>
      <c r="G304" s="535">
        <f t="shared" si="8"/>
        <v>10931757.139999986</v>
      </c>
      <c r="H304" s="370">
        <f t="shared" si="9"/>
        <v>7.6474515175149083E-2</v>
      </c>
    </row>
    <row r="305" spans="3:8" x14ac:dyDescent="0.25">
      <c r="C305" s="536" t="s">
        <v>487</v>
      </c>
      <c r="D305" s="537">
        <v>92614224</v>
      </c>
      <c r="E305" s="537">
        <v>0</v>
      </c>
      <c r="F305" s="537">
        <v>0</v>
      </c>
      <c r="G305" s="535">
        <f t="shared" si="8"/>
        <v>0</v>
      </c>
      <c r="H305" s="370" t="str">
        <f t="shared" si="9"/>
        <v>0.0%</v>
      </c>
    </row>
    <row r="306" spans="3:8" x14ac:dyDescent="0.25">
      <c r="C306" s="536" t="s">
        <v>479</v>
      </c>
      <c r="D306" s="537">
        <v>510839444</v>
      </c>
      <c r="E306" s="537">
        <v>7402492.6900000004</v>
      </c>
      <c r="F306" s="537">
        <v>22827634.41</v>
      </c>
      <c r="G306" s="535">
        <f t="shared" si="8"/>
        <v>15425141.719999999</v>
      </c>
      <c r="H306" s="370">
        <f t="shared" si="9"/>
        <v>2.083776690632571</v>
      </c>
    </row>
    <row r="307" spans="3:8" x14ac:dyDescent="0.25">
      <c r="C307" s="536" t="s">
        <v>480</v>
      </c>
      <c r="D307" s="537">
        <v>477357712</v>
      </c>
      <c r="E307" s="537">
        <v>222869309.50999996</v>
      </c>
      <c r="F307" s="537">
        <v>458639757.67000002</v>
      </c>
      <c r="G307" s="535">
        <f t="shared" si="8"/>
        <v>235770448.16000006</v>
      </c>
      <c r="H307" s="370">
        <f t="shared" si="9"/>
        <v>1.0578865644550366</v>
      </c>
    </row>
    <row r="308" spans="3:8" x14ac:dyDescent="0.25">
      <c r="C308" s="536" t="s">
        <v>489</v>
      </c>
      <c r="D308" s="537">
        <v>12622000</v>
      </c>
      <c r="E308" s="537">
        <v>16424641.52</v>
      </c>
      <c r="F308" s="537">
        <v>849081</v>
      </c>
      <c r="G308" s="535">
        <f t="shared" si="8"/>
        <v>-15575560.52</v>
      </c>
      <c r="H308" s="370">
        <f t="shared" si="9"/>
        <v>-0.94830444250694368</v>
      </c>
    </row>
    <row r="309" spans="3:8" x14ac:dyDescent="0.25">
      <c r="C309" s="533" t="s">
        <v>490</v>
      </c>
      <c r="D309" s="534">
        <v>663788689</v>
      </c>
      <c r="E309" s="534">
        <v>3585683.51</v>
      </c>
      <c r="F309" s="534">
        <v>554626321.91999996</v>
      </c>
      <c r="G309" s="535">
        <f t="shared" si="8"/>
        <v>551040638.40999997</v>
      </c>
      <c r="H309" s="370">
        <f t="shared" si="9"/>
        <v>153.67799106452651</v>
      </c>
    </row>
    <row r="310" spans="3:8" ht="15.75" thickBot="1" x14ac:dyDescent="0.3">
      <c r="C310" s="536" t="s">
        <v>484</v>
      </c>
      <c r="D310" s="537">
        <v>663788689</v>
      </c>
      <c r="E310" s="537">
        <v>3585683.51</v>
      </c>
      <c r="F310" s="537">
        <v>554626321.91999996</v>
      </c>
      <c r="G310" s="535">
        <f t="shared" si="8"/>
        <v>551040638.40999997</v>
      </c>
      <c r="H310" s="370">
        <f t="shared" si="9"/>
        <v>153.67799106452651</v>
      </c>
    </row>
    <row r="311" spans="3:8" x14ac:dyDescent="0.25">
      <c r="C311" s="366" t="s">
        <v>533</v>
      </c>
      <c r="D311" s="367"/>
      <c r="E311" s="367">
        <v>6396170.4000000004</v>
      </c>
      <c r="F311" s="368"/>
      <c r="G311" s="368">
        <f t="shared" si="8"/>
        <v>-6396170.4000000004</v>
      </c>
      <c r="H311" s="369">
        <f t="shared" si="9"/>
        <v>-1</v>
      </c>
    </row>
    <row r="312" spans="3:8" x14ac:dyDescent="0.25">
      <c r="C312" s="533" t="s">
        <v>490</v>
      </c>
      <c r="D312" s="534"/>
      <c r="E312" s="534">
        <v>6396170.4000000004</v>
      </c>
      <c r="F312" s="534"/>
      <c r="G312" s="535">
        <f t="shared" si="8"/>
        <v>-6396170.4000000004</v>
      </c>
      <c r="H312" s="370">
        <f t="shared" si="9"/>
        <v>-1</v>
      </c>
    </row>
    <row r="313" spans="3:8" ht="15.75" thickBot="1" x14ac:dyDescent="0.3">
      <c r="C313" s="536" t="s">
        <v>475</v>
      </c>
      <c r="D313" s="537"/>
      <c r="E313" s="537">
        <v>6396170.4000000004</v>
      </c>
      <c r="F313" s="537"/>
      <c r="G313" s="535">
        <f t="shared" si="8"/>
        <v>-6396170.4000000004</v>
      </c>
      <c r="H313" s="370">
        <f t="shared" si="9"/>
        <v>-1</v>
      </c>
    </row>
    <row r="314" spans="3:8" x14ac:dyDescent="0.25">
      <c r="C314" s="366" t="s">
        <v>534</v>
      </c>
      <c r="D314" s="367">
        <v>4914082280</v>
      </c>
      <c r="E314" s="367">
        <v>273477128.91000003</v>
      </c>
      <c r="F314" s="368">
        <v>228856360.89999998</v>
      </c>
      <c r="G314" s="368">
        <f t="shared" si="8"/>
        <v>-44620768.01000005</v>
      </c>
      <c r="H314" s="369">
        <f t="shared" si="9"/>
        <v>-0.16316087633304255</v>
      </c>
    </row>
    <row r="315" spans="3:8" x14ac:dyDescent="0.25">
      <c r="C315" s="533" t="s">
        <v>490</v>
      </c>
      <c r="D315" s="534">
        <v>4914082280</v>
      </c>
      <c r="E315" s="534">
        <v>273477128.91000003</v>
      </c>
      <c r="F315" s="534">
        <v>228856360.89999998</v>
      </c>
      <c r="G315" s="535">
        <f t="shared" si="8"/>
        <v>-44620768.01000005</v>
      </c>
      <c r="H315" s="370">
        <f t="shared" si="9"/>
        <v>-0.16316087633304255</v>
      </c>
    </row>
    <row r="316" spans="3:8" x14ac:dyDescent="0.25">
      <c r="C316" s="536" t="s">
        <v>482</v>
      </c>
      <c r="D316" s="537">
        <v>870613572</v>
      </c>
      <c r="E316" s="537">
        <v>12461827.390000001</v>
      </c>
      <c r="F316" s="537">
        <v>45758704.879999995</v>
      </c>
      <c r="G316" s="535">
        <f t="shared" si="8"/>
        <v>33296877.489999995</v>
      </c>
      <c r="H316" s="370">
        <f t="shared" si="9"/>
        <v>2.6719097005563639</v>
      </c>
    </row>
    <row r="317" spans="3:8" x14ac:dyDescent="0.25">
      <c r="C317" s="536" t="s">
        <v>484</v>
      </c>
      <c r="D317" s="537"/>
      <c r="E317" s="537"/>
      <c r="F317" s="537"/>
      <c r="G317" s="535">
        <f t="shared" si="8"/>
        <v>0</v>
      </c>
      <c r="H317" s="370" t="str">
        <f t="shared" si="9"/>
        <v>0.0%</v>
      </c>
    </row>
    <row r="318" spans="3:8" x14ac:dyDescent="0.25">
      <c r="C318" s="536" t="s">
        <v>474</v>
      </c>
      <c r="D318" s="537">
        <v>836680000</v>
      </c>
      <c r="E318" s="537">
        <v>10785166.619999999</v>
      </c>
      <c r="F318" s="537">
        <v>144844892.66</v>
      </c>
      <c r="G318" s="535">
        <f t="shared" si="8"/>
        <v>134059726.03999999</v>
      </c>
      <c r="H318" s="370">
        <f t="shared" si="9"/>
        <v>12.430009731272932</v>
      </c>
    </row>
    <row r="319" spans="3:8" x14ac:dyDescent="0.25">
      <c r="C319" s="536" t="s">
        <v>500</v>
      </c>
      <c r="D319" s="537">
        <v>50000001</v>
      </c>
      <c r="E319" s="537">
        <v>5847842.79</v>
      </c>
      <c r="F319" s="537">
        <v>0</v>
      </c>
      <c r="G319" s="535">
        <f t="shared" si="8"/>
        <v>-5847842.79</v>
      </c>
      <c r="H319" s="370">
        <f t="shared" si="9"/>
        <v>-1</v>
      </c>
    </row>
    <row r="320" spans="3:8" x14ac:dyDescent="0.25">
      <c r="C320" s="536" t="s">
        <v>475</v>
      </c>
      <c r="D320" s="537">
        <v>502458283</v>
      </c>
      <c r="E320" s="537">
        <v>199249368.63000003</v>
      </c>
      <c r="F320" s="537"/>
      <c r="G320" s="535">
        <f t="shared" si="8"/>
        <v>-199249368.63000003</v>
      </c>
      <c r="H320" s="370">
        <f t="shared" si="9"/>
        <v>-1</v>
      </c>
    </row>
    <row r="321" spans="3:8" x14ac:dyDescent="0.25">
      <c r="C321" s="536" t="s">
        <v>486</v>
      </c>
      <c r="D321" s="537">
        <v>297930833</v>
      </c>
      <c r="E321" s="537">
        <v>0</v>
      </c>
      <c r="F321" s="537">
        <v>0</v>
      </c>
      <c r="G321" s="535">
        <f t="shared" si="8"/>
        <v>0</v>
      </c>
      <c r="H321" s="370" t="str">
        <f t="shared" si="9"/>
        <v>0.0%</v>
      </c>
    </row>
    <row r="322" spans="3:8" x14ac:dyDescent="0.25">
      <c r="C322" s="536" t="s">
        <v>476</v>
      </c>
      <c r="D322" s="537">
        <v>0</v>
      </c>
      <c r="E322" s="537"/>
      <c r="F322" s="537"/>
      <c r="G322" s="535">
        <f t="shared" si="8"/>
        <v>0</v>
      </c>
      <c r="H322" s="370" t="str">
        <f t="shared" si="9"/>
        <v>0.0%</v>
      </c>
    </row>
    <row r="323" spans="3:8" x14ac:dyDescent="0.25">
      <c r="C323" s="536" t="s">
        <v>477</v>
      </c>
      <c r="D323" s="537">
        <v>36324599</v>
      </c>
      <c r="E323" s="537"/>
      <c r="F323" s="537">
        <v>0</v>
      </c>
      <c r="G323" s="535">
        <f t="shared" si="8"/>
        <v>0</v>
      </c>
      <c r="H323" s="370" t="str">
        <f t="shared" si="9"/>
        <v>0.0%</v>
      </c>
    </row>
    <row r="324" spans="3:8" x14ac:dyDescent="0.25">
      <c r="C324" s="536" t="s">
        <v>478</v>
      </c>
      <c r="D324" s="537">
        <v>448560056</v>
      </c>
      <c r="E324" s="537">
        <v>866090.37</v>
      </c>
      <c r="F324" s="537">
        <v>0</v>
      </c>
      <c r="G324" s="535">
        <f t="shared" si="8"/>
        <v>-866090.37</v>
      </c>
      <c r="H324" s="370">
        <f t="shared" si="9"/>
        <v>-1</v>
      </c>
    </row>
    <row r="325" spans="3:8" x14ac:dyDescent="0.25">
      <c r="C325" s="536" t="s">
        <v>487</v>
      </c>
      <c r="D325" s="537">
        <v>1131302631</v>
      </c>
      <c r="E325" s="537">
        <v>42132121.189999983</v>
      </c>
      <c r="F325" s="537">
        <v>38252763.359999999</v>
      </c>
      <c r="G325" s="535">
        <f t="shared" si="8"/>
        <v>-3879357.8299999833</v>
      </c>
      <c r="H325" s="370">
        <f t="shared" si="9"/>
        <v>-9.2076015173922582E-2</v>
      </c>
    </row>
    <row r="326" spans="3:8" x14ac:dyDescent="0.25">
      <c r="C326" s="536" t="s">
        <v>479</v>
      </c>
      <c r="D326" s="537">
        <v>6002305</v>
      </c>
      <c r="E326" s="537"/>
      <c r="F326" s="537">
        <v>0</v>
      </c>
      <c r="G326" s="535">
        <f t="shared" si="8"/>
        <v>0</v>
      </c>
      <c r="H326" s="370" t="str">
        <f t="shared" si="9"/>
        <v>0.0%</v>
      </c>
    </row>
    <row r="327" spans="3:8" x14ac:dyDescent="0.25">
      <c r="C327" s="536" t="s">
        <v>489</v>
      </c>
      <c r="D327" s="537">
        <v>734210000</v>
      </c>
      <c r="E327" s="537">
        <v>2134711.92</v>
      </c>
      <c r="F327" s="537"/>
      <c r="G327" s="535">
        <f t="shared" si="8"/>
        <v>-2134711.92</v>
      </c>
      <c r="H327" s="370">
        <f t="shared" si="9"/>
        <v>-1</v>
      </c>
    </row>
    <row r="328" spans="3:8" ht="15.75" thickBot="1" x14ac:dyDescent="0.3">
      <c r="C328" s="371" t="s">
        <v>201</v>
      </c>
      <c r="D328" s="372">
        <v>79003383385</v>
      </c>
      <c r="E328" s="372">
        <v>5390147838.5000029</v>
      </c>
      <c r="F328" s="372">
        <v>7759408431.829999</v>
      </c>
      <c r="G328" s="372">
        <f t="shared" si="8"/>
        <v>2369260593.3299961</v>
      </c>
      <c r="H328" s="373">
        <f t="shared" si="9"/>
        <v>0.43955391657482362</v>
      </c>
    </row>
    <row r="329" spans="3:8" x14ac:dyDescent="0.25">
      <c r="C329" s="538"/>
      <c r="D329" s="539"/>
      <c r="E329" s="539"/>
      <c r="F329" s="539"/>
      <c r="G329" s="539"/>
      <c r="H329" s="540"/>
    </row>
    <row r="330" spans="3:8" x14ac:dyDescent="0.25">
      <c r="C330"/>
      <c r="D330"/>
      <c r="E330"/>
      <c r="F330"/>
      <c r="G330"/>
      <c r="H330"/>
    </row>
    <row r="331" spans="3:8" x14ac:dyDescent="0.25">
      <c r="C331" s="360" t="s">
        <v>205</v>
      </c>
    </row>
    <row r="332" spans="3:8" x14ac:dyDescent="0.25">
      <c r="C332" s="361" t="s">
        <v>276</v>
      </c>
    </row>
    <row r="333" spans="3:8" x14ac:dyDescent="0.25">
      <c r="C333" s="360" t="s">
        <v>75</v>
      </c>
    </row>
  </sheetData>
  <mergeCells count="9">
    <mergeCell ref="C9:C10"/>
    <mergeCell ref="D9:D11"/>
    <mergeCell ref="E9:F10"/>
    <mergeCell ref="G9:H10"/>
    <mergeCell ref="C2:H2"/>
    <mergeCell ref="C3:H3"/>
    <mergeCell ref="C4:H4"/>
    <mergeCell ref="C6:H6"/>
    <mergeCell ref="C7:H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AB0F-CA94-4980-ABFF-CC4AC76C1C9B}">
  <dimension ref="C1:G863"/>
  <sheetViews>
    <sheetView showGridLines="0" zoomScale="85" zoomScaleNormal="85" workbookViewId="0">
      <selection activeCell="C23" sqref="C23"/>
    </sheetView>
  </sheetViews>
  <sheetFormatPr baseColWidth="10" defaultRowHeight="15" x14ac:dyDescent="0.25"/>
  <cols>
    <col min="1" max="2" width="11.42578125" style="208"/>
    <col min="3" max="3" width="119.85546875" style="208" customWidth="1"/>
    <col min="4" max="4" width="21.7109375" style="208" customWidth="1"/>
    <col min="5" max="5" width="18.7109375" style="208" customWidth="1"/>
    <col min="6" max="6" width="16.140625" style="208" customWidth="1"/>
    <col min="7" max="7" width="16.42578125" style="208" customWidth="1"/>
    <col min="8" max="16384" width="11.42578125" style="208"/>
  </cols>
  <sheetData>
    <row r="1" spans="3:7" x14ac:dyDescent="0.25">
      <c r="C1" s="374"/>
      <c r="D1" s="374"/>
      <c r="E1" s="374"/>
      <c r="F1" s="374"/>
      <c r="G1" s="374"/>
    </row>
    <row r="2" spans="3:7" x14ac:dyDescent="0.25">
      <c r="C2" s="502" t="s">
        <v>1028</v>
      </c>
      <c r="D2" s="502"/>
      <c r="E2" s="502"/>
      <c r="F2" s="502"/>
      <c r="G2" s="502"/>
    </row>
    <row r="3" spans="3:7" x14ac:dyDescent="0.25">
      <c r="C3" s="502" t="s">
        <v>0</v>
      </c>
      <c r="D3" s="502"/>
      <c r="E3" s="502"/>
      <c r="F3" s="502"/>
      <c r="G3" s="502"/>
    </row>
    <row r="4" spans="3:7" x14ac:dyDescent="0.25">
      <c r="C4" s="503" t="s">
        <v>1</v>
      </c>
      <c r="D4" s="503"/>
      <c r="E4" s="503"/>
      <c r="F4" s="503"/>
      <c r="G4" s="503"/>
    </row>
    <row r="5" spans="3:7" x14ac:dyDescent="0.25">
      <c r="C5" s="374"/>
      <c r="D5" s="374"/>
      <c r="E5" s="374"/>
      <c r="F5" s="374"/>
      <c r="G5" s="374"/>
    </row>
    <row r="6" spans="3:7" ht="15.75" x14ac:dyDescent="0.25">
      <c r="C6" s="531" t="s">
        <v>535</v>
      </c>
      <c r="D6" s="531"/>
      <c r="E6" s="531"/>
      <c r="F6" s="531"/>
      <c r="G6" s="531"/>
    </row>
    <row r="7" spans="3:7" ht="15.75" x14ac:dyDescent="0.25">
      <c r="C7" s="531" t="s">
        <v>536</v>
      </c>
      <c r="D7" s="531"/>
      <c r="E7" s="531"/>
      <c r="F7" s="531"/>
      <c r="G7" s="531"/>
    </row>
    <row r="8" spans="3:7" ht="16.5" thickBot="1" x14ac:dyDescent="0.3">
      <c r="C8" s="532" t="s">
        <v>283</v>
      </c>
      <c r="D8" s="532"/>
      <c r="E8" s="532"/>
      <c r="F8" s="532"/>
      <c r="G8" s="532"/>
    </row>
    <row r="9" spans="3:7" x14ac:dyDescent="0.25">
      <c r="C9" s="374"/>
      <c r="D9" s="374"/>
      <c r="E9" s="374"/>
      <c r="F9" s="374"/>
      <c r="G9" s="374"/>
    </row>
    <row r="10" spans="3:7" ht="15.75" thickBot="1" x14ac:dyDescent="0.3"/>
    <row r="11" spans="3:7" x14ac:dyDescent="0.25">
      <c r="C11" s="523" t="s">
        <v>37</v>
      </c>
      <c r="D11" s="525" t="s">
        <v>41</v>
      </c>
      <c r="E11" s="525" t="s">
        <v>537</v>
      </c>
      <c r="F11" s="525" t="s">
        <v>259</v>
      </c>
      <c r="G11" s="525" t="s">
        <v>260</v>
      </c>
    </row>
    <row r="12" spans="3:7" x14ac:dyDescent="0.25">
      <c r="C12" s="524"/>
      <c r="D12" s="526"/>
      <c r="E12" s="527"/>
      <c r="F12" s="529"/>
      <c r="G12" s="529"/>
    </row>
    <row r="13" spans="3:7" ht="15.75" thickBot="1" x14ac:dyDescent="0.3">
      <c r="C13" s="375" t="s">
        <v>538</v>
      </c>
      <c r="D13" s="376" t="s">
        <v>539</v>
      </c>
      <c r="E13" s="528"/>
      <c r="F13" s="530"/>
      <c r="G13" s="530"/>
    </row>
    <row r="14" spans="3:7" x14ac:dyDescent="0.25">
      <c r="C14" s="366" t="s">
        <v>540</v>
      </c>
      <c r="D14" s="367">
        <v>3010779124</v>
      </c>
      <c r="E14" s="367">
        <v>250898248</v>
      </c>
      <c r="F14" s="368">
        <v>250898248</v>
      </c>
      <c r="G14" s="368">
        <v>250898248</v>
      </c>
    </row>
    <row r="15" spans="3:7" x14ac:dyDescent="0.25">
      <c r="C15" s="218" t="s">
        <v>541</v>
      </c>
      <c r="D15" s="219">
        <v>3010779124</v>
      </c>
      <c r="E15" s="219">
        <v>250898248</v>
      </c>
      <c r="F15" s="219">
        <v>250898248</v>
      </c>
      <c r="G15" s="219">
        <v>250898248</v>
      </c>
    </row>
    <row r="16" spans="3:7" x14ac:dyDescent="0.25">
      <c r="C16" s="377" t="s">
        <v>542</v>
      </c>
      <c r="D16" s="216">
        <v>3010779124</v>
      </c>
      <c r="E16" s="216">
        <v>250898248</v>
      </c>
      <c r="F16" s="216">
        <v>250898248</v>
      </c>
      <c r="G16" s="216">
        <v>250898248</v>
      </c>
    </row>
    <row r="17" spans="3:7" x14ac:dyDescent="0.25">
      <c r="C17" s="378" t="s">
        <v>543</v>
      </c>
      <c r="D17" s="219">
        <v>2589079124</v>
      </c>
      <c r="E17" s="219">
        <v>215756580</v>
      </c>
      <c r="F17" s="219">
        <v>215756580</v>
      </c>
      <c r="G17" s="219">
        <v>215756580</v>
      </c>
    </row>
    <row r="18" spans="3:7" ht="15.75" thickBot="1" x14ac:dyDescent="0.3">
      <c r="C18" s="378" t="s">
        <v>544</v>
      </c>
      <c r="D18" s="219">
        <v>421700000</v>
      </c>
      <c r="E18" s="219">
        <v>35141668</v>
      </c>
      <c r="F18" s="219">
        <v>35141668</v>
      </c>
      <c r="G18" s="219">
        <v>35141668</v>
      </c>
    </row>
    <row r="19" spans="3:7" x14ac:dyDescent="0.25">
      <c r="C19" s="366" t="s">
        <v>545</v>
      </c>
      <c r="D19" s="367">
        <v>5896375178</v>
      </c>
      <c r="E19" s="367">
        <v>491364580.75</v>
      </c>
      <c r="F19" s="368">
        <v>491364580.75</v>
      </c>
      <c r="G19" s="368">
        <v>491364580.75</v>
      </c>
    </row>
    <row r="20" spans="3:7" x14ac:dyDescent="0.25">
      <c r="C20" s="218" t="s">
        <v>546</v>
      </c>
      <c r="D20" s="219">
        <v>5896375178</v>
      </c>
      <c r="E20" s="219">
        <v>491364580.75</v>
      </c>
      <c r="F20" s="219">
        <v>491364580.75</v>
      </c>
      <c r="G20" s="219">
        <v>491364580.75</v>
      </c>
    </row>
    <row r="21" spans="3:7" x14ac:dyDescent="0.25">
      <c r="C21" s="377" t="s">
        <v>547</v>
      </c>
      <c r="D21" s="216">
        <v>5896375178</v>
      </c>
      <c r="E21" s="216">
        <v>491364580.75</v>
      </c>
      <c r="F21" s="216">
        <v>491364580.75</v>
      </c>
      <c r="G21" s="216">
        <v>491364580.75</v>
      </c>
    </row>
    <row r="22" spans="3:7" x14ac:dyDescent="0.25">
      <c r="C22" s="378" t="s">
        <v>543</v>
      </c>
      <c r="D22" s="219">
        <v>5265722343</v>
      </c>
      <c r="E22" s="219">
        <v>447371300.51999998</v>
      </c>
      <c r="F22" s="219">
        <v>447371300.51999998</v>
      </c>
      <c r="G22" s="219">
        <v>447371300.51999998</v>
      </c>
    </row>
    <row r="23" spans="3:7" ht="15.75" thickBot="1" x14ac:dyDescent="0.3">
      <c r="C23" s="378" t="s">
        <v>544</v>
      </c>
      <c r="D23" s="219">
        <v>630652835</v>
      </c>
      <c r="E23" s="219">
        <v>43993280.230000004</v>
      </c>
      <c r="F23" s="219">
        <v>43993280.230000004</v>
      </c>
      <c r="G23" s="219">
        <v>43993280.230000004</v>
      </c>
    </row>
    <row r="24" spans="3:7" x14ac:dyDescent="0.25">
      <c r="C24" s="366" t="s">
        <v>548</v>
      </c>
      <c r="D24" s="367">
        <v>127178682615</v>
      </c>
      <c r="E24" s="367">
        <v>7355234404.9499998</v>
      </c>
      <c r="F24" s="368">
        <v>7629552274.9300013</v>
      </c>
      <c r="G24" s="368">
        <v>7458877412.5200024</v>
      </c>
    </row>
    <row r="25" spans="3:7" x14ac:dyDescent="0.25">
      <c r="C25" s="218" t="s">
        <v>549</v>
      </c>
      <c r="D25" s="219">
        <v>19893447878</v>
      </c>
      <c r="E25" s="219">
        <v>1299311810.6600001</v>
      </c>
      <c r="F25" s="219">
        <v>1170163405.3700001</v>
      </c>
      <c r="G25" s="219">
        <v>1165767890.28</v>
      </c>
    </row>
    <row r="26" spans="3:7" x14ac:dyDescent="0.25">
      <c r="C26" s="377" t="s">
        <v>550</v>
      </c>
      <c r="D26" s="216">
        <v>9722664971</v>
      </c>
      <c r="E26" s="216">
        <v>645538654.34000003</v>
      </c>
      <c r="F26" s="216">
        <v>648171192.33999991</v>
      </c>
      <c r="G26" s="216">
        <v>741636642.8299998</v>
      </c>
    </row>
    <row r="27" spans="3:7" x14ac:dyDescent="0.25">
      <c r="C27" s="378" t="s">
        <v>551</v>
      </c>
      <c r="D27" s="219">
        <v>2378416989</v>
      </c>
      <c r="E27" s="219">
        <v>231141810.76000002</v>
      </c>
      <c r="F27" s="219">
        <v>233774348.75999996</v>
      </c>
      <c r="G27" s="219">
        <v>233020511.72</v>
      </c>
    </row>
    <row r="28" spans="3:7" x14ac:dyDescent="0.25">
      <c r="C28" s="378" t="s">
        <v>552</v>
      </c>
      <c r="D28" s="219">
        <v>5242781293</v>
      </c>
      <c r="E28" s="219">
        <v>323154004.76000005</v>
      </c>
      <c r="F28" s="219">
        <v>323154004.76000005</v>
      </c>
      <c r="G28" s="219">
        <v>351020928.13999993</v>
      </c>
    </row>
    <row r="29" spans="3:7" x14ac:dyDescent="0.25">
      <c r="C29" s="378" t="s">
        <v>543</v>
      </c>
      <c r="D29" s="219">
        <v>0</v>
      </c>
      <c r="E29" s="219">
        <v>0</v>
      </c>
      <c r="F29" s="219">
        <v>0</v>
      </c>
      <c r="G29" s="219">
        <v>0</v>
      </c>
    </row>
    <row r="30" spans="3:7" x14ac:dyDescent="0.25">
      <c r="C30" s="378" t="s">
        <v>544</v>
      </c>
      <c r="D30" s="219">
        <v>1870951806</v>
      </c>
      <c r="E30" s="219">
        <v>73543668.25999999</v>
      </c>
      <c r="F30" s="219">
        <v>73543668.25999999</v>
      </c>
      <c r="G30" s="219">
        <v>139896032.41</v>
      </c>
    </row>
    <row r="31" spans="3:7" x14ac:dyDescent="0.25">
      <c r="C31" s="378" t="s">
        <v>553</v>
      </c>
      <c r="D31" s="219">
        <v>230514883</v>
      </c>
      <c r="E31" s="219">
        <v>17699170.559999999</v>
      </c>
      <c r="F31" s="219">
        <v>17699170.559999999</v>
      </c>
      <c r="G31" s="219">
        <v>17699170.559999999</v>
      </c>
    </row>
    <row r="32" spans="3:7" x14ac:dyDescent="0.25">
      <c r="C32" s="377" t="s">
        <v>554</v>
      </c>
      <c r="D32" s="216">
        <v>86746493</v>
      </c>
      <c r="E32" s="216">
        <v>1645868.59</v>
      </c>
      <c r="F32" s="216">
        <v>6361567.3200000003</v>
      </c>
      <c r="G32" s="216">
        <v>7519991.25</v>
      </c>
    </row>
    <row r="33" spans="3:7" x14ac:dyDescent="0.25">
      <c r="C33" s="378" t="s">
        <v>551</v>
      </c>
      <c r="D33" s="219">
        <v>86746493</v>
      </c>
      <c r="E33" s="219">
        <v>1645868.59</v>
      </c>
      <c r="F33" s="219">
        <v>6361567.3200000003</v>
      </c>
      <c r="G33" s="219">
        <v>7519991.25</v>
      </c>
    </row>
    <row r="34" spans="3:7" x14ac:dyDescent="0.25">
      <c r="C34" s="377" t="s">
        <v>555</v>
      </c>
      <c r="D34" s="216">
        <v>1874230359</v>
      </c>
      <c r="E34" s="216">
        <v>134697864.73999998</v>
      </c>
      <c r="F34" s="216">
        <v>111362217.07000004</v>
      </c>
      <c r="G34" s="216">
        <v>155002533.34999999</v>
      </c>
    </row>
    <row r="35" spans="3:7" x14ac:dyDescent="0.25">
      <c r="C35" s="378" t="s">
        <v>556</v>
      </c>
      <c r="D35" s="219">
        <v>1874230359</v>
      </c>
      <c r="E35" s="219">
        <v>134697864.73999998</v>
      </c>
      <c r="F35" s="219">
        <v>111362217.07000004</v>
      </c>
      <c r="G35" s="219">
        <v>155002533.34999999</v>
      </c>
    </row>
    <row r="36" spans="3:7" x14ac:dyDescent="0.25">
      <c r="C36" s="377" t="s">
        <v>557</v>
      </c>
      <c r="D36" s="216">
        <v>125570500</v>
      </c>
      <c r="E36" s="216">
        <v>5804530.6299999999</v>
      </c>
      <c r="F36" s="216">
        <v>11188551.93</v>
      </c>
      <c r="G36" s="216">
        <v>11065834.59</v>
      </c>
    </row>
    <row r="37" spans="3:7" x14ac:dyDescent="0.25">
      <c r="C37" s="378" t="s">
        <v>558</v>
      </c>
      <c r="D37" s="219">
        <v>125570500</v>
      </c>
      <c r="E37" s="219">
        <v>5804530.6299999999</v>
      </c>
      <c r="F37" s="219">
        <v>11188551.93</v>
      </c>
      <c r="G37" s="219">
        <v>11065834.59</v>
      </c>
    </row>
    <row r="38" spans="3:7" x14ac:dyDescent="0.25">
      <c r="C38" s="377" t="s">
        <v>559</v>
      </c>
      <c r="D38" s="216">
        <v>275091497</v>
      </c>
      <c r="E38" s="216">
        <v>27913918.93</v>
      </c>
      <c r="F38" s="216">
        <v>28732307.84</v>
      </c>
      <c r="G38" s="216">
        <v>27160187.399999999</v>
      </c>
    </row>
    <row r="39" spans="3:7" x14ac:dyDescent="0.25">
      <c r="C39" s="378" t="s">
        <v>560</v>
      </c>
      <c r="D39" s="219">
        <v>275091497</v>
      </c>
      <c r="E39" s="219">
        <v>27913918.93</v>
      </c>
      <c r="F39" s="219">
        <v>28732307.84</v>
      </c>
      <c r="G39" s="219">
        <v>27160187.399999999</v>
      </c>
    </row>
    <row r="40" spans="3:7" x14ac:dyDescent="0.25">
      <c r="C40" s="377" t="s">
        <v>561</v>
      </c>
      <c r="D40" s="216">
        <v>75125754</v>
      </c>
      <c r="E40" s="216">
        <v>12518347.969999999</v>
      </c>
      <c r="F40" s="216">
        <v>3723946.88</v>
      </c>
      <c r="G40" s="216">
        <v>2702811.73</v>
      </c>
    </row>
    <row r="41" spans="3:7" x14ac:dyDescent="0.25">
      <c r="C41" s="378" t="s">
        <v>562</v>
      </c>
      <c r="D41" s="219">
        <v>75125754</v>
      </c>
      <c r="E41" s="219">
        <v>12518347.969999999</v>
      </c>
      <c r="F41" s="219">
        <v>3723946.88</v>
      </c>
      <c r="G41" s="219">
        <v>2702811.73</v>
      </c>
    </row>
    <row r="42" spans="3:7" x14ac:dyDescent="0.25">
      <c r="C42" s="377" t="s">
        <v>563</v>
      </c>
      <c r="D42" s="216">
        <v>96411794</v>
      </c>
      <c r="E42" s="216">
        <v>3371170.97</v>
      </c>
      <c r="F42" s="216">
        <v>8159150.46</v>
      </c>
      <c r="G42" s="216">
        <v>7178386.1500000004</v>
      </c>
    </row>
    <row r="43" spans="3:7" x14ac:dyDescent="0.25">
      <c r="C43" s="378" t="s">
        <v>564</v>
      </c>
      <c r="D43" s="219">
        <v>96411794</v>
      </c>
      <c r="E43" s="219">
        <v>3371170.97</v>
      </c>
      <c r="F43" s="219">
        <v>8159150.46</v>
      </c>
      <c r="G43" s="219">
        <v>7178386.1500000004</v>
      </c>
    </row>
    <row r="44" spans="3:7" x14ac:dyDescent="0.25">
      <c r="C44" s="377" t="s">
        <v>565</v>
      </c>
      <c r="D44" s="216">
        <v>400955881</v>
      </c>
      <c r="E44" s="216">
        <v>2181531.2800000003</v>
      </c>
      <c r="F44" s="216">
        <v>20467699.199999999</v>
      </c>
      <c r="G44" s="216">
        <v>17569658.079999998</v>
      </c>
    </row>
    <row r="45" spans="3:7" x14ac:dyDescent="0.25">
      <c r="C45" s="378" t="s">
        <v>551</v>
      </c>
      <c r="D45" s="219">
        <v>400955881</v>
      </c>
      <c r="E45" s="219">
        <v>2181531.2800000003</v>
      </c>
      <c r="F45" s="219">
        <v>20467699.199999999</v>
      </c>
      <c r="G45" s="219">
        <v>17569658.079999998</v>
      </c>
    </row>
    <row r="46" spans="3:7" x14ac:dyDescent="0.25">
      <c r="C46" s="377" t="s">
        <v>566</v>
      </c>
      <c r="D46" s="216">
        <v>407609977</v>
      </c>
      <c r="E46" s="216">
        <v>14127500.1</v>
      </c>
      <c r="F46" s="216">
        <v>48742656.229999997</v>
      </c>
      <c r="G46" s="216">
        <v>33750563.980000004</v>
      </c>
    </row>
    <row r="47" spans="3:7" x14ac:dyDescent="0.25">
      <c r="C47" s="378" t="s">
        <v>567</v>
      </c>
      <c r="D47" s="219">
        <v>407609977</v>
      </c>
      <c r="E47" s="219">
        <v>14127500.1</v>
      </c>
      <c r="F47" s="219">
        <v>48742656.229999997</v>
      </c>
      <c r="G47" s="219">
        <v>33750563.980000004</v>
      </c>
    </row>
    <row r="48" spans="3:7" x14ac:dyDescent="0.25">
      <c r="C48" s="377" t="s">
        <v>568</v>
      </c>
      <c r="D48" s="216">
        <v>3088116890</v>
      </c>
      <c r="E48" s="216">
        <v>387089338.66000003</v>
      </c>
      <c r="F48" s="216">
        <v>231339639.09</v>
      </c>
      <c r="G48" s="216">
        <v>101018252.92999999</v>
      </c>
    </row>
    <row r="49" spans="3:7" x14ac:dyDescent="0.25">
      <c r="C49" s="378" t="s">
        <v>567</v>
      </c>
      <c r="D49" s="219">
        <v>3088116890</v>
      </c>
      <c r="E49" s="219">
        <v>387089338.66000003</v>
      </c>
      <c r="F49" s="219">
        <v>231339639.09</v>
      </c>
      <c r="G49" s="219">
        <v>101018252.92999999</v>
      </c>
    </row>
    <row r="50" spans="3:7" x14ac:dyDescent="0.25">
      <c r="C50" s="377" t="s">
        <v>569</v>
      </c>
      <c r="D50" s="216">
        <v>1263693812</v>
      </c>
      <c r="E50" s="216">
        <v>46753024.950000003</v>
      </c>
      <c r="F50" s="216">
        <v>34244417.509999998</v>
      </c>
      <c r="G50" s="216">
        <v>49614582.469999999</v>
      </c>
    </row>
    <row r="51" spans="3:7" x14ac:dyDescent="0.25">
      <c r="C51" s="378" t="s">
        <v>570</v>
      </c>
      <c r="D51" s="219">
        <v>1263693812</v>
      </c>
      <c r="E51" s="219">
        <v>46753024.950000003</v>
      </c>
      <c r="F51" s="219">
        <v>34244417.509999998</v>
      </c>
      <c r="G51" s="219">
        <v>49614582.469999999</v>
      </c>
    </row>
    <row r="52" spans="3:7" x14ac:dyDescent="0.25">
      <c r="C52" s="377" t="s">
        <v>571</v>
      </c>
      <c r="D52" s="216">
        <v>2477229950</v>
      </c>
      <c r="E52" s="216">
        <v>17670059.5</v>
      </c>
      <c r="F52" s="216">
        <v>17670059.5</v>
      </c>
      <c r="G52" s="216">
        <v>11548445.52</v>
      </c>
    </row>
    <row r="53" spans="3:7" x14ac:dyDescent="0.25">
      <c r="C53" s="378" t="s">
        <v>551</v>
      </c>
      <c r="D53" s="219">
        <v>2477229950</v>
      </c>
      <c r="E53" s="219">
        <v>17670059.5</v>
      </c>
      <c r="F53" s="219">
        <v>17670059.5</v>
      </c>
      <c r="G53" s="219">
        <v>11548445.52</v>
      </c>
    </row>
    <row r="54" spans="3:7" x14ac:dyDescent="0.25">
      <c r="C54" s="218" t="s">
        <v>572</v>
      </c>
      <c r="D54" s="219">
        <v>71703741129</v>
      </c>
      <c r="E54" s="219">
        <v>5095074045.2699995</v>
      </c>
      <c r="F54" s="219">
        <v>5613176578.8600006</v>
      </c>
      <c r="G54" s="219">
        <v>5496716978.8800011</v>
      </c>
    </row>
    <row r="55" spans="3:7" x14ac:dyDescent="0.25">
      <c r="C55" s="377" t="s">
        <v>573</v>
      </c>
      <c r="D55" s="216">
        <v>5656912956</v>
      </c>
      <c r="E55" s="216">
        <v>460822980.39000005</v>
      </c>
      <c r="F55" s="216">
        <v>436146459.52000004</v>
      </c>
      <c r="G55" s="216">
        <v>428709849.28999996</v>
      </c>
    </row>
    <row r="56" spans="3:7" x14ac:dyDescent="0.25">
      <c r="C56" s="378" t="s">
        <v>551</v>
      </c>
      <c r="D56" s="219">
        <v>452112574</v>
      </c>
      <c r="E56" s="219">
        <v>31432888.370000001</v>
      </c>
      <c r="F56" s="219">
        <v>34247860.550000004</v>
      </c>
      <c r="G56" s="219">
        <v>30107168.470000003</v>
      </c>
    </row>
    <row r="57" spans="3:7" x14ac:dyDescent="0.25">
      <c r="C57" s="378" t="s">
        <v>574</v>
      </c>
      <c r="D57" s="219">
        <v>12622000</v>
      </c>
      <c r="E57" s="219">
        <v>0</v>
      </c>
      <c r="F57" s="219">
        <v>0</v>
      </c>
      <c r="G57" s="219">
        <v>0</v>
      </c>
    </row>
    <row r="58" spans="3:7" x14ac:dyDescent="0.25">
      <c r="C58" s="378" t="s">
        <v>575</v>
      </c>
      <c r="D58" s="219">
        <v>0</v>
      </c>
      <c r="E58" s="219">
        <v>849081</v>
      </c>
      <c r="F58" s="219">
        <v>849081</v>
      </c>
      <c r="G58" s="219">
        <v>849081</v>
      </c>
    </row>
    <row r="59" spans="3:7" x14ac:dyDescent="0.25">
      <c r="C59" s="378" t="s">
        <v>576</v>
      </c>
      <c r="D59" s="219">
        <v>2120558110</v>
      </c>
      <c r="E59" s="219">
        <v>181800333.47000003</v>
      </c>
      <c r="F59" s="219">
        <v>153497577.35000002</v>
      </c>
      <c r="G59" s="219">
        <v>150443920.70999998</v>
      </c>
    </row>
    <row r="60" spans="3:7" x14ac:dyDescent="0.25">
      <c r="C60" s="378" t="s">
        <v>577</v>
      </c>
      <c r="D60" s="219">
        <v>811546320</v>
      </c>
      <c r="E60" s="219">
        <v>53094985.309999995</v>
      </c>
      <c r="F60" s="219">
        <v>53906248.379999995</v>
      </c>
      <c r="G60" s="219">
        <v>53663986.869999997</v>
      </c>
    </row>
    <row r="61" spans="3:7" x14ac:dyDescent="0.25">
      <c r="C61" s="378" t="s">
        <v>553</v>
      </c>
      <c r="D61" s="219">
        <v>2260073952</v>
      </c>
      <c r="E61" s="219">
        <v>193645692.24000001</v>
      </c>
      <c r="F61" s="219">
        <v>193645692.24000001</v>
      </c>
      <c r="G61" s="219">
        <v>193645692.24000001</v>
      </c>
    </row>
    <row r="62" spans="3:7" x14ac:dyDescent="0.25">
      <c r="C62" s="377" t="s">
        <v>578</v>
      </c>
      <c r="D62" s="216">
        <v>5423706496</v>
      </c>
      <c r="E62" s="216">
        <v>623216512.25999999</v>
      </c>
      <c r="F62" s="216">
        <v>671409119.28999996</v>
      </c>
      <c r="G62" s="216">
        <v>614272864.26999998</v>
      </c>
    </row>
    <row r="63" spans="3:7" x14ac:dyDescent="0.25">
      <c r="C63" s="378" t="s">
        <v>579</v>
      </c>
      <c r="D63" s="219">
        <v>5423706496</v>
      </c>
      <c r="E63" s="219">
        <v>623216512.25999999</v>
      </c>
      <c r="F63" s="219">
        <v>671409119.28999996</v>
      </c>
      <c r="G63" s="219">
        <v>614272864.26999998</v>
      </c>
    </row>
    <row r="64" spans="3:7" x14ac:dyDescent="0.25">
      <c r="C64" s="377" t="s">
        <v>580</v>
      </c>
      <c r="D64" s="216">
        <v>810352937</v>
      </c>
      <c r="E64" s="216">
        <v>38921701.980000004</v>
      </c>
      <c r="F64" s="216">
        <v>122321200.80000001</v>
      </c>
      <c r="G64" s="216">
        <v>45942867.199999996</v>
      </c>
    </row>
    <row r="65" spans="3:7" x14ac:dyDescent="0.25">
      <c r="C65" s="378" t="s">
        <v>581</v>
      </c>
      <c r="D65" s="219">
        <v>810352937</v>
      </c>
      <c r="E65" s="219">
        <v>38921701.980000004</v>
      </c>
      <c r="F65" s="219">
        <v>122321200.80000001</v>
      </c>
      <c r="G65" s="219">
        <v>45942867.199999996</v>
      </c>
    </row>
    <row r="66" spans="3:7" x14ac:dyDescent="0.25">
      <c r="C66" s="377" t="s">
        <v>582</v>
      </c>
      <c r="D66" s="216">
        <v>52193386733</v>
      </c>
      <c r="E66" s="216">
        <v>3613151047.2299995</v>
      </c>
      <c r="F66" s="216">
        <v>3818342679.2399998</v>
      </c>
      <c r="G66" s="216">
        <v>3830928113.3299994</v>
      </c>
    </row>
    <row r="67" spans="3:7" x14ac:dyDescent="0.25">
      <c r="C67" s="378" t="s">
        <v>576</v>
      </c>
      <c r="D67" s="219">
        <v>52072283773</v>
      </c>
      <c r="E67" s="219">
        <v>3611751047.2299995</v>
      </c>
      <c r="F67" s="219">
        <v>3814858848.0599999</v>
      </c>
      <c r="G67" s="219">
        <v>3829347462.0199995</v>
      </c>
    </row>
    <row r="68" spans="3:7" x14ac:dyDescent="0.25">
      <c r="C68" s="378" t="s">
        <v>583</v>
      </c>
      <c r="D68" s="219">
        <v>81102960</v>
      </c>
      <c r="E68" s="219">
        <v>0</v>
      </c>
      <c r="F68" s="219">
        <v>1079409.75</v>
      </c>
      <c r="G68" s="219">
        <v>0</v>
      </c>
    </row>
    <row r="69" spans="3:7" x14ac:dyDescent="0.25">
      <c r="C69" s="378" t="s">
        <v>584</v>
      </c>
      <c r="D69" s="219">
        <v>40000000</v>
      </c>
      <c r="E69" s="219">
        <v>1400000</v>
      </c>
      <c r="F69" s="219">
        <v>2404421.4299999997</v>
      </c>
      <c r="G69" s="219">
        <v>1580651.31</v>
      </c>
    </row>
    <row r="70" spans="3:7" x14ac:dyDescent="0.25">
      <c r="C70" s="377" t="s">
        <v>585</v>
      </c>
      <c r="D70" s="216">
        <v>566004328</v>
      </c>
      <c r="E70" s="216">
        <v>8307586.8300000001</v>
      </c>
      <c r="F70" s="216">
        <v>33279658.559999995</v>
      </c>
      <c r="G70" s="216">
        <v>34644664.769999996</v>
      </c>
    </row>
    <row r="71" spans="3:7" x14ac:dyDescent="0.25">
      <c r="C71" s="378" t="s">
        <v>576</v>
      </c>
      <c r="D71" s="219">
        <v>566004328</v>
      </c>
      <c r="E71" s="219">
        <v>8307586.8300000001</v>
      </c>
      <c r="F71" s="219">
        <v>33279658.559999995</v>
      </c>
      <c r="G71" s="219">
        <v>34644664.769999996</v>
      </c>
    </row>
    <row r="72" spans="3:7" x14ac:dyDescent="0.25">
      <c r="C72" s="377" t="s">
        <v>586</v>
      </c>
      <c r="D72" s="216">
        <v>1932937781</v>
      </c>
      <c r="E72" s="216">
        <v>149311959.69999999</v>
      </c>
      <c r="F72" s="216">
        <v>121933828.49999999</v>
      </c>
      <c r="G72" s="216">
        <v>127559630.99999999</v>
      </c>
    </row>
    <row r="73" spans="3:7" x14ac:dyDescent="0.25">
      <c r="C73" s="378" t="s">
        <v>587</v>
      </c>
      <c r="D73" s="219">
        <v>1162121134</v>
      </c>
      <c r="E73" s="219">
        <v>92887986.189999998</v>
      </c>
      <c r="F73" s="219">
        <v>64626178.109999992</v>
      </c>
      <c r="G73" s="219">
        <v>75757475.599999994</v>
      </c>
    </row>
    <row r="74" spans="3:7" x14ac:dyDescent="0.25">
      <c r="C74" s="378" t="s">
        <v>560</v>
      </c>
      <c r="D74" s="219">
        <v>770816647</v>
      </c>
      <c r="E74" s="219">
        <v>56423973.509999998</v>
      </c>
      <c r="F74" s="219">
        <v>57307650.389999993</v>
      </c>
      <c r="G74" s="219">
        <v>51802155.399999991</v>
      </c>
    </row>
    <row r="75" spans="3:7" x14ac:dyDescent="0.25">
      <c r="C75" s="377" t="s">
        <v>588</v>
      </c>
      <c r="D75" s="216">
        <v>4623179572</v>
      </c>
      <c r="E75" s="216">
        <v>164355256.34999999</v>
      </c>
      <c r="F75" s="216">
        <v>323561158.74000001</v>
      </c>
      <c r="G75" s="216">
        <v>363976402.00999999</v>
      </c>
    </row>
    <row r="76" spans="3:7" x14ac:dyDescent="0.25">
      <c r="C76" s="378" t="s">
        <v>579</v>
      </c>
      <c r="D76" s="219">
        <v>4623179572</v>
      </c>
      <c r="E76" s="219">
        <v>164355256.34999999</v>
      </c>
      <c r="F76" s="219">
        <v>323561158.74000001</v>
      </c>
      <c r="G76" s="219">
        <v>363976402.00999999</v>
      </c>
    </row>
    <row r="77" spans="3:7" x14ac:dyDescent="0.25">
      <c r="C77" s="377" t="s">
        <v>589</v>
      </c>
      <c r="D77" s="216">
        <v>265083425</v>
      </c>
      <c r="E77" s="216">
        <v>18432860.23</v>
      </c>
      <c r="F77" s="216">
        <v>30641025.039999999</v>
      </c>
      <c r="G77" s="216">
        <v>28724245.379999999</v>
      </c>
    </row>
    <row r="78" spans="3:7" x14ac:dyDescent="0.25">
      <c r="C78" s="378" t="s">
        <v>581</v>
      </c>
      <c r="D78" s="219">
        <v>265083425</v>
      </c>
      <c r="E78" s="219">
        <v>18432860.23</v>
      </c>
      <c r="F78" s="219">
        <v>30641025.039999999</v>
      </c>
      <c r="G78" s="219">
        <v>28724245.379999999</v>
      </c>
    </row>
    <row r="79" spans="3:7" x14ac:dyDescent="0.25">
      <c r="C79" s="377" t="s">
        <v>590</v>
      </c>
      <c r="D79" s="216">
        <v>232176901</v>
      </c>
      <c r="E79" s="216">
        <v>18554140.300000001</v>
      </c>
      <c r="F79" s="216">
        <v>55541449.169999994</v>
      </c>
      <c r="G79" s="216">
        <v>21958341.629999999</v>
      </c>
    </row>
    <row r="80" spans="3:7" x14ac:dyDescent="0.25">
      <c r="C80" s="378" t="s">
        <v>581</v>
      </c>
      <c r="D80" s="219">
        <v>232176901</v>
      </c>
      <c r="E80" s="219">
        <v>18554140.300000001</v>
      </c>
      <c r="F80" s="219">
        <v>55541449.169999994</v>
      </c>
      <c r="G80" s="219">
        <v>21958341.629999999</v>
      </c>
    </row>
    <row r="81" spans="3:7" x14ac:dyDescent="0.25">
      <c r="C81" s="218" t="s">
        <v>591</v>
      </c>
      <c r="D81" s="219">
        <v>3101027679</v>
      </c>
      <c r="E81" s="219">
        <v>39461024.109999992</v>
      </c>
      <c r="F81" s="219">
        <v>173561693.76000002</v>
      </c>
      <c r="G81" s="219">
        <v>194612366.09</v>
      </c>
    </row>
    <row r="82" spans="3:7" x14ac:dyDescent="0.25">
      <c r="C82" s="377" t="s">
        <v>592</v>
      </c>
      <c r="D82" s="216">
        <v>3101027679</v>
      </c>
      <c r="E82" s="216">
        <v>39461024.109999992</v>
      </c>
      <c r="F82" s="216">
        <v>173561693.76000002</v>
      </c>
      <c r="G82" s="216">
        <v>194612366.09</v>
      </c>
    </row>
    <row r="83" spans="3:7" x14ac:dyDescent="0.25">
      <c r="C83" s="378" t="s">
        <v>593</v>
      </c>
      <c r="D83" s="219">
        <v>94965000</v>
      </c>
      <c r="E83" s="219">
        <v>0</v>
      </c>
      <c r="F83" s="219">
        <v>0</v>
      </c>
      <c r="G83" s="219">
        <v>0</v>
      </c>
    </row>
    <row r="84" spans="3:7" x14ac:dyDescent="0.25">
      <c r="C84" s="378" t="s">
        <v>543</v>
      </c>
      <c r="D84" s="219">
        <v>3005762679</v>
      </c>
      <c r="E84" s="219">
        <v>39461024.109999992</v>
      </c>
      <c r="F84" s="219">
        <v>173561693.76000002</v>
      </c>
      <c r="G84" s="219">
        <v>194612366.09</v>
      </c>
    </row>
    <row r="85" spans="3:7" x14ac:dyDescent="0.25">
      <c r="C85" s="378" t="s">
        <v>544</v>
      </c>
      <c r="D85" s="219">
        <v>300000</v>
      </c>
      <c r="E85" s="219">
        <v>0</v>
      </c>
      <c r="F85" s="219">
        <v>0</v>
      </c>
      <c r="G85" s="219">
        <v>0</v>
      </c>
    </row>
    <row r="86" spans="3:7" x14ac:dyDescent="0.25">
      <c r="C86" s="218" t="s">
        <v>594</v>
      </c>
      <c r="D86" s="219">
        <v>32480465929</v>
      </c>
      <c r="E86" s="219">
        <v>921387524.90999997</v>
      </c>
      <c r="F86" s="219">
        <v>672650596.94000006</v>
      </c>
      <c r="G86" s="219">
        <v>601780177.2700001</v>
      </c>
    </row>
    <row r="87" spans="3:7" x14ac:dyDescent="0.25">
      <c r="C87" s="377" t="s">
        <v>595</v>
      </c>
      <c r="D87" s="216">
        <v>23549896875</v>
      </c>
      <c r="E87" s="216">
        <v>142730082.03999999</v>
      </c>
      <c r="F87" s="216">
        <v>142098131.99000001</v>
      </c>
      <c r="G87" s="216">
        <v>165069027.60999998</v>
      </c>
    </row>
    <row r="88" spans="3:7" x14ac:dyDescent="0.25">
      <c r="C88" s="378" t="s">
        <v>551</v>
      </c>
      <c r="D88" s="219">
        <v>831166136</v>
      </c>
      <c r="E88" s="219">
        <v>50281124.200000003</v>
      </c>
      <c r="F88" s="219">
        <v>49749174.150000006</v>
      </c>
      <c r="G88" s="219">
        <v>73620069.769999996</v>
      </c>
    </row>
    <row r="89" spans="3:7" x14ac:dyDescent="0.25">
      <c r="C89" s="378" t="s">
        <v>581</v>
      </c>
      <c r="D89" s="219">
        <v>16000000</v>
      </c>
      <c r="E89" s="219">
        <v>256700.08</v>
      </c>
      <c r="F89" s="219">
        <v>156700.07999999999</v>
      </c>
      <c r="G89" s="219">
        <v>156700.07999999999</v>
      </c>
    </row>
    <row r="90" spans="3:7" x14ac:dyDescent="0.25">
      <c r="C90" s="378" t="s">
        <v>544</v>
      </c>
      <c r="D90" s="219">
        <v>0</v>
      </c>
      <c r="E90" s="219">
        <v>24900000</v>
      </c>
      <c r="F90" s="219">
        <v>24900000</v>
      </c>
      <c r="G90" s="219">
        <v>24000000</v>
      </c>
    </row>
    <row r="91" spans="3:7" x14ac:dyDescent="0.25">
      <c r="C91" s="378" t="s">
        <v>553</v>
      </c>
      <c r="D91" s="219">
        <v>22702730739</v>
      </c>
      <c r="E91" s="219">
        <v>67292257.75999999</v>
      </c>
      <c r="F91" s="219">
        <v>67292257.75999999</v>
      </c>
      <c r="G91" s="219">
        <v>67292257.75999999</v>
      </c>
    </row>
    <row r="92" spans="3:7" x14ac:dyDescent="0.25">
      <c r="C92" s="377" t="s">
        <v>596</v>
      </c>
      <c r="D92" s="216">
        <v>4065026483</v>
      </c>
      <c r="E92" s="216">
        <v>356200499.5</v>
      </c>
      <c r="F92" s="216">
        <v>263017679.58999997</v>
      </c>
      <c r="G92" s="216">
        <v>177044703.67000002</v>
      </c>
    </row>
    <row r="93" spans="3:7" x14ac:dyDescent="0.25">
      <c r="C93" s="378" t="s">
        <v>576</v>
      </c>
      <c r="D93" s="219">
        <v>2724614666</v>
      </c>
      <c r="E93" s="219">
        <v>275483326.70999998</v>
      </c>
      <c r="F93" s="219">
        <v>230097251.95999998</v>
      </c>
      <c r="G93" s="219">
        <v>133623515.04000001</v>
      </c>
    </row>
    <row r="94" spans="3:7" x14ac:dyDescent="0.25">
      <c r="C94" s="378" t="s">
        <v>597</v>
      </c>
      <c r="D94" s="219">
        <v>1340411817</v>
      </c>
      <c r="E94" s="219">
        <v>80717172.789999992</v>
      </c>
      <c r="F94" s="219">
        <v>32920427.630000003</v>
      </c>
      <c r="G94" s="219">
        <v>43421188.630000003</v>
      </c>
    </row>
    <row r="95" spans="3:7" x14ac:dyDescent="0.25">
      <c r="C95" s="377" t="s">
        <v>598</v>
      </c>
      <c r="D95" s="216">
        <v>1524269892</v>
      </c>
      <c r="E95" s="216">
        <v>284996538.72999996</v>
      </c>
      <c r="F95" s="216">
        <v>95691093.75999999</v>
      </c>
      <c r="G95" s="216">
        <v>79561685.950000003</v>
      </c>
    </row>
    <row r="96" spans="3:7" x14ac:dyDescent="0.25">
      <c r="C96" s="378" t="s">
        <v>562</v>
      </c>
      <c r="D96" s="219">
        <v>278953332</v>
      </c>
      <c r="E96" s="219">
        <v>38802012.339999996</v>
      </c>
      <c r="F96" s="219">
        <v>16041767.399999999</v>
      </c>
      <c r="G96" s="219">
        <v>16548138.35</v>
      </c>
    </row>
    <row r="97" spans="3:7" x14ac:dyDescent="0.25">
      <c r="C97" s="378" t="s">
        <v>599</v>
      </c>
      <c r="D97" s="219">
        <v>1245316560</v>
      </c>
      <c r="E97" s="219">
        <v>246194526.38999999</v>
      </c>
      <c r="F97" s="219">
        <v>79649326.359999999</v>
      </c>
      <c r="G97" s="219">
        <v>63013547.600000001</v>
      </c>
    </row>
    <row r="98" spans="3:7" x14ac:dyDescent="0.25">
      <c r="C98" s="377" t="s">
        <v>600</v>
      </c>
      <c r="D98" s="216">
        <v>112183641</v>
      </c>
      <c r="E98" s="216">
        <v>6787157.0899999999</v>
      </c>
      <c r="F98" s="216">
        <v>5347959.09</v>
      </c>
      <c r="G98" s="216">
        <v>4935072.41</v>
      </c>
    </row>
    <row r="99" spans="3:7" x14ac:dyDescent="0.25">
      <c r="C99" s="378" t="s">
        <v>581</v>
      </c>
      <c r="D99" s="219">
        <v>112183641</v>
      </c>
      <c r="E99" s="219">
        <v>6787157.0899999999</v>
      </c>
      <c r="F99" s="219">
        <v>5347959.09</v>
      </c>
      <c r="G99" s="219">
        <v>4935072.41</v>
      </c>
    </row>
    <row r="100" spans="3:7" x14ac:dyDescent="0.25">
      <c r="C100" s="377" t="s">
        <v>601</v>
      </c>
      <c r="D100" s="216">
        <v>446262545</v>
      </c>
      <c r="E100" s="216">
        <v>3687584.78</v>
      </c>
      <c r="F100" s="216">
        <v>25508474.350000001</v>
      </c>
      <c r="G100" s="216">
        <v>25149555.420000002</v>
      </c>
    </row>
    <row r="101" spans="3:7" x14ac:dyDescent="0.25">
      <c r="C101" s="378" t="s">
        <v>577</v>
      </c>
      <c r="D101" s="219">
        <v>441406295</v>
      </c>
      <c r="E101" s="219">
        <v>3668064.78</v>
      </c>
      <c r="F101" s="219">
        <v>25488954.350000001</v>
      </c>
      <c r="G101" s="219">
        <v>25110035.420000002</v>
      </c>
    </row>
    <row r="102" spans="3:7" x14ac:dyDescent="0.25">
      <c r="C102" s="378" t="s">
        <v>602</v>
      </c>
      <c r="D102" s="219">
        <v>4856250</v>
      </c>
      <c r="E102" s="219">
        <v>19520</v>
      </c>
      <c r="F102" s="219">
        <v>19520</v>
      </c>
      <c r="G102" s="219">
        <v>39520</v>
      </c>
    </row>
    <row r="103" spans="3:7" x14ac:dyDescent="0.25">
      <c r="C103" s="377" t="s">
        <v>603</v>
      </c>
      <c r="D103" s="216">
        <v>2027162862</v>
      </c>
      <c r="E103" s="216">
        <v>90702746.299999997</v>
      </c>
      <c r="F103" s="216">
        <v>107251806.68000001</v>
      </c>
      <c r="G103" s="216">
        <v>110566372.81000002</v>
      </c>
    </row>
    <row r="104" spans="3:7" x14ac:dyDescent="0.25">
      <c r="C104" s="378" t="s">
        <v>604</v>
      </c>
      <c r="D104" s="219">
        <v>2027162862</v>
      </c>
      <c r="E104" s="219">
        <v>90702746.299999997</v>
      </c>
      <c r="F104" s="219">
        <v>107251806.68000001</v>
      </c>
      <c r="G104" s="219">
        <v>110566372.81000002</v>
      </c>
    </row>
    <row r="105" spans="3:7" x14ac:dyDescent="0.25">
      <c r="C105" s="377" t="s">
        <v>605</v>
      </c>
      <c r="D105" s="216">
        <v>755663631</v>
      </c>
      <c r="E105" s="216">
        <v>36282916.469999999</v>
      </c>
      <c r="F105" s="216">
        <v>33735451.480000004</v>
      </c>
      <c r="G105" s="216">
        <v>39453759.400000006</v>
      </c>
    </row>
    <row r="106" spans="3:7" x14ac:dyDescent="0.25">
      <c r="C106" s="378" t="s">
        <v>579</v>
      </c>
      <c r="D106" s="219">
        <v>742469047</v>
      </c>
      <c r="E106" s="219">
        <v>36282916.469999999</v>
      </c>
      <c r="F106" s="219">
        <v>33735451.480000004</v>
      </c>
      <c r="G106" s="219">
        <v>39453759.400000006</v>
      </c>
    </row>
    <row r="107" spans="3:7" ht="15.75" thickBot="1" x14ac:dyDescent="0.3">
      <c r="C107" s="378" t="s">
        <v>606</v>
      </c>
      <c r="D107" s="219">
        <v>13194584</v>
      </c>
      <c r="E107" s="219">
        <v>0</v>
      </c>
      <c r="F107" s="219">
        <v>0</v>
      </c>
      <c r="G107" s="219">
        <v>0</v>
      </c>
    </row>
    <row r="108" spans="3:7" x14ac:dyDescent="0.25">
      <c r="C108" s="366" t="s">
        <v>607</v>
      </c>
      <c r="D108" s="367">
        <v>73721962714</v>
      </c>
      <c r="E108" s="367">
        <v>5459971285.8999996</v>
      </c>
      <c r="F108" s="368">
        <v>6046551316.6300001</v>
      </c>
      <c r="G108" s="368">
        <v>6041560006.0499992</v>
      </c>
    </row>
    <row r="109" spans="3:7" x14ac:dyDescent="0.25">
      <c r="C109" s="218" t="s">
        <v>608</v>
      </c>
      <c r="D109" s="219">
        <v>36653022934</v>
      </c>
      <c r="E109" s="219">
        <v>2514052121.1399994</v>
      </c>
      <c r="F109" s="219">
        <v>2912063196.6799998</v>
      </c>
      <c r="G109" s="219">
        <v>2830057156.6899991</v>
      </c>
    </row>
    <row r="110" spans="3:7" x14ac:dyDescent="0.25">
      <c r="C110" s="377" t="s">
        <v>609</v>
      </c>
      <c r="D110" s="216">
        <v>32299762347</v>
      </c>
      <c r="E110" s="216">
        <v>2497017761.71</v>
      </c>
      <c r="F110" s="216">
        <v>2547310868.4400001</v>
      </c>
      <c r="G110" s="216">
        <v>2563147742.6799998</v>
      </c>
    </row>
    <row r="111" spans="3:7" x14ac:dyDescent="0.25">
      <c r="C111" s="378" t="s">
        <v>551</v>
      </c>
      <c r="D111" s="219">
        <v>2096042900</v>
      </c>
      <c r="E111" s="219">
        <v>155302138.09999996</v>
      </c>
      <c r="F111" s="219">
        <v>171281006.13000003</v>
      </c>
      <c r="G111" s="219">
        <v>174069948.20000002</v>
      </c>
    </row>
    <row r="112" spans="3:7" x14ac:dyDescent="0.25">
      <c r="C112" s="378" t="s">
        <v>593</v>
      </c>
      <c r="D112" s="219">
        <v>0</v>
      </c>
      <c r="E112" s="219">
        <v>52964.3</v>
      </c>
      <c r="F112" s="219">
        <v>0</v>
      </c>
      <c r="G112" s="219">
        <v>0</v>
      </c>
    </row>
    <row r="113" spans="3:7" x14ac:dyDescent="0.25">
      <c r="C113" s="378" t="s">
        <v>543</v>
      </c>
      <c r="D113" s="219">
        <v>712482531</v>
      </c>
      <c r="E113" s="219">
        <v>38867769.489999995</v>
      </c>
      <c r="F113" s="219">
        <v>46396439.259999998</v>
      </c>
      <c r="G113" s="219">
        <v>50069190.310000002</v>
      </c>
    </row>
    <row r="114" spans="3:7" x14ac:dyDescent="0.25">
      <c r="C114" s="378" t="s">
        <v>576</v>
      </c>
      <c r="D114" s="219">
        <v>103720275</v>
      </c>
      <c r="E114" s="219">
        <v>2521286.96</v>
      </c>
      <c r="F114" s="219">
        <v>5421286.96</v>
      </c>
      <c r="G114" s="219">
        <v>5707704.8499999996</v>
      </c>
    </row>
    <row r="115" spans="3:7" x14ac:dyDescent="0.25">
      <c r="C115" s="378" t="s">
        <v>597</v>
      </c>
      <c r="D115" s="219">
        <v>0</v>
      </c>
      <c r="E115" s="219">
        <v>0</v>
      </c>
      <c r="F115" s="219">
        <v>0</v>
      </c>
      <c r="G115" s="219">
        <v>0</v>
      </c>
    </row>
    <row r="116" spans="3:7" x14ac:dyDescent="0.25">
      <c r="C116" s="378" t="s">
        <v>587</v>
      </c>
      <c r="D116" s="219">
        <v>129624592</v>
      </c>
      <c r="E116" s="219">
        <v>13270000</v>
      </c>
      <c r="F116" s="219">
        <v>13270000</v>
      </c>
      <c r="G116" s="219">
        <v>13270000</v>
      </c>
    </row>
    <row r="117" spans="3:7" x14ac:dyDescent="0.25">
      <c r="C117" s="378" t="s">
        <v>560</v>
      </c>
      <c r="D117" s="219">
        <v>488645788</v>
      </c>
      <c r="E117" s="219">
        <v>29440886.229999997</v>
      </c>
      <c r="F117" s="219">
        <v>30205759.420000002</v>
      </c>
      <c r="G117" s="219">
        <v>29268664.469999999</v>
      </c>
    </row>
    <row r="118" spans="3:7" x14ac:dyDescent="0.25">
      <c r="C118" s="378" t="s">
        <v>610</v>
      </c>
      <c r="D118" s="219">
        <v>11205841</v>
      </c>
      <c r="E118" s="219">
        <v>70232.320000000007</v>
      </c>
      <c r="F118" s="219">
        <v>70232.320000000007</v>
      </c>
      <c r="G118" s="219">
        <v>70232.320000000007</v>
      </c>
    </row>
    <row r="119" spans="3:7" x14ac:dyDescent="0.25">
      <c r="C119" s="378" t="s">
        <v>611</v>
      </c>
      <c r="D119" s="219">
        <v>1158000000</v>
      </c>
      <c r="E119" s="219">
        <v>72342302.87999998</v>
      </c>
      <c r="F119" s="219">
        <v>95558303.419999987</v>
      </c>
      <c r="G119" s="219">
        <v>90457838.449999988</v>
      </c>
    </row>
    <row r="120" spans="3:7" x14ac:dyDescent="0.25">
      <c r="C120" s="378" t="s">
        <v>544</v>
      </c>
      <c r="D120" s="219">
        <v>1052545718</v>
      </c>
      <c r="E120" s="219">
        <v>53721014.890000001</v>
      </c>
      <c r="F120" s="219">
        <v>53678674.390000001</v>
      </c>
      <c r="G120" s="219">
        <v>59767793.000000007</v>
      </c>
    </row>
    <row r="121" spans="3:7" x14ac:dyDescent="0.25">
      <c r="C121" s="378" t="s">
        <v>553</v>
      </c>
      <c r="D121" s="219">
        <v>26547494702</v>
      </c>
      <c r="E121" s="219">
        <v>2131429166.54</v>
      </c>
      <c r="F121" s="219">
        <v>2131429166.54</v>
      </c>
      <c r="G121" s="219">
        <v>2140466371.0799999</v>
      </c>
    </row>
    <row r="122" spans="3:7" x14ac:dyDescent="0.25">
      <c r="C122" s="377" t="s">
        <v>612</v>
      </c>
      <c r="D122" s="216">
        <v>3876127260</v>
      </c>
      <c r="E122" s="216">
        <v>-19902772.909999993</v>
      </c>
      <c r="F122" s="216">
        <v>331598964.93999994</v>
      </c>
      <c r="G122" s="216">
        <v>231941436.16</v>
      </c>
    </row>
    <row r="123" spans="3:7" x14ac:dyDescent="0.25">
      <c r="C123" s="378" t="s">
        <v>576</v>
      </c>
      <c r="D123" s="219">
        <v>3876127260</v>
      </c>
      <c r="E123" s="219">
        <v>-21348492.169999994</v>
      </c>
      <c r="F123" s="219">
        <v>331412541.92999995</v>
      </c>
      <c r="G123" s="219">
        <v>231941436.16</v>
      </c>
    </row>
    <row r="124" spans="3:7" x14ac:dyDescent="0.25">
      <c r="C124" s="378" t="s">
        <v>597</v>
      </c>
      <c r="D124" s="219">
        <v>0</v>
      </c>
      <c r="E124" s="219">
        <v>0</v>
      </c>
      <c r="F124" s="219">
        <v>0</v>
      </c>
      <c r="G124" s="219">
        <v>0</v>
      </c>
    </row>
    <row r="125" spans="3:7" x14ac:dyDescent="0.25">
      <c r="C125" s="378" t="s">
        <v>613</v>
      </c>
      <c r="D125" s="219">
        <v>0</v>
      </c>
      <c r="E125" s="219">
        <v>1445719.26</v>
      </c>
      <c r="F125" s="219">
        <v>186423.01</v>
      </c>
      <c r="G125" s="219">
        <v>0</v>
      </c>
    </row>
    <row r="126" spans="3:7" x14ac:dyDescent="0.25">
      <c r="C126" s="377" t="s">
        <v>614</v>
      </c>
      <c r="D126" s="216">
        <v>130457122</v>
      </c>
      <c r="E126" s="216">
        <v>7504328.1399999997</v>
      </c>
      <c r="F126" s="216">
        <v>8554329.6500000004</v>
      </c>
      <c r="G126" s="216">
        <v>9770573.1400000006</v>
      </c>
    </row>
    <row r="127" spans="3:7" x14ac:dyDescent="0.25">
      <c r="C127" s="378" t="s">
        <v>579</v>
      </c>
      <c r="D127" s="219">
        <v>130154986</v>
      </c>
      <c r="E127" s="219">
        <v>7504328.1399999997</v>
      </c>
      <c r="F127" s="219">
        <v>8554329.6500000004</v>
      </c>
      <c r="G127" s="219">
        <v>9770573.1400000006</v>
      </c>
    </row>
    <row r="128" spans="3:7" x14ac:dyDescent="0.25">
      <c r="C128" s="378" t="s">
        <v>606</v>
      </c>
      <c r="D128" s="219">
        <v>302136</v>
      </c>
      <c r="E128" s="219">
        <v>0</v>
      </c>
      <c r="F128" s="219">
        <v>0</v>
      </c>
      <c r="G128" s="219">
        <v>0</v>
      </c>
    </row>
    <row r="129" spans="3:7" x14ac:dyDescent="0.25">
      <c r="C129" s="378" t="s">
        <v>615</v>
      </c>
      <c r="D129" s="219">
        <v>0</v>
      </c>
      <c r="E129" s="219">
        <v>0</v>
      </c>
      <c r="F129" s="219">
        <v>0</v>
      </c>
      <c r="G129" s="219">
        <v>0</v>
      </c>
    </row>
    <row r="130" spans="3:7" x14ac:dyDescent="0.25">
      <c r="C130" s="377" t="s">
        <v>616</v>
      </c>
      <c r="D130" s="216">
        <v>163532642</v>
      </c>
      <c r="E130" s="216">
        <v>17834071.969999999</v>
      </c>
      <c r="F130" s="216">
        <v>9139442.9400000013</v>
      </c>
      <c r="G130" s="216">
        <v>11766393.110000001</v>
      </c>
    </row>
    <row r="131" spans="3:7" x14ac:dyDescent="0.25">
      <c r="C131" s="378" t="s">
        <v>617</v>
      </c>
      <c r="D131" s="219">
        <v>163532642</v>
      </c>
      <c r="E131" s="219">
        <v>17834071.969999999</v>
      </c>
      <c r="F131" s="219">
        <v>9139442.9400000013</v>
      </c>
      <c r="G131" s="219">
        <v>11766393.110000001</v>
      </c>
    </row>
    <row r="132" spans="3:7" x14ac:dyDescent="0.25">
      <c r="C132" s="377" t="s">
        <v>618</v>
      </c>
      <c r="D132" s="216">
        <v>30337448</v>
      </c>
      <c r="E132" s="216">
        <v>1744124.42</v>
      </c>
      <c r="F132" s="216">
        <v>1744124.42</v>
      </c>
      <c r="G132" s="216">
        <v>2181148.35</v>
      </c>
    </row>
    <row r="133" spans="3:7" x14ac:dyDescent="0.25">
      <c r="C133" s="378" t="s">
        <v>617</v>
      </c>
      <c r="D133" s="219">
        <v>30337448</v>
      </c>
      <c r="E133" s="219">
        <v>1744124.42</v>
      </c>
      <c r="F133" s="219">
        <v>1744124.42</v>
      </c>
      <c r="G133" s="219">
        <v>2181148.35</v>
      </c>
    </row>
    <row r="134" spans="3:7" x14ac:dyDescent="0.25">
      <c r="C134" s="377" t="s">
        <v>619</v>
      </c>
      <c r="D134" s="216">
        <v>58554150</v>
      </c>
      <c r="E134" s="216">
        <v>4287818.8500000006</v>
      </c>
      <c r="F134" s="216">
        <v>4688734.9400000004</v>
      </c>
      <c r="G134" s="216">
        <v>4004346.2700000005</v>
      </c>
    </row>
    <row r="135" spans="3:7" x14ac:dyDescent="0.25">
      <c r="C135" s="378" t="s">
        <v>617</v>
      </c>
      <c r="D135" s="219">
        <v>58554150</v>
      </c>
      <c r="E135" s="219">
        <v>4287818.8500000006</v>
      </c>
      <c r="F135" s="219">
        <v>4688734.9400000004</v>
      </c>
      <c r="G135" s="219">
        <v>4004346.2700000005</v>
      </c>
    </row>
    <row r="136" spans="3:7" x14ac:dyDescent="0.25">
      <c r="C136" s="377" t="s">
        <v>620</v>
      </c>
      <c r="D136" s="216">
        <v>23787674</v>
      </c>
      <c r="E136" s="216">
        <v>1316288.54</v>
      </c>
      <c r="F136" s="216">
        <v>1845834.85</v>
      </c>
      <c r="G136" s="216">
        <v>1680127.2000000002</v>
      </c>
    </row>
    <row r="137" spans="3:7" x14ac:dyDescent="0.25">
      <c r="C137" s="378" t="s">
        <v>617</v>
      </c>
      <c r="D137" s="219">
        <v>23787674</v>
      </c>
      <c r="E137" s="219">
        <v>1316288.54</v>
      </c>
      <c r="F137" s="219">
        <v>1845834.85</v>
      </c>
      <c r="G137" s="219">
        <v>1680127.2000000002</v>
      </c>
    </row>
    <row r="138" spans="3:7" x14ac:dyDescent="0.25">
      <c r="C138" s="377" t="s">
        <v>621</v>
      </c>
      <c r="D138" s="216">
        <v>20014221</v>
      </c>
      <c r="E138" s="216">
        <v>1303295.08</v>
      </c>
      <c r="F138" s="216">
        <v>2146830.9299999997</v>
      </c>
      <c r="G138" s="216">
        <v>1767330.3900000001</v>
      </c>
    </row>
    <row r="139" spans="3:7" x14ac:dyDescent="0.25">
      <c r="C139" s="378" t="s">
        <v>617</v>
      </c>
      <c r="D139" s="219">
        <v>20014221</v>
      </c>
      <c r="E139" s="219">
        <v>1303295.08</v>
      </c>
      <c r="F139" s="219">
        <v>2146830.9299999997</v>
      </c>
      <c r="G139" s="219">
        <v>1767330.3900000001</v>
      </c>
    </row>
    <row r="140" spans="3:7" x14ac:dyDescent="0.25">
      <c r="C140" s="377" t="s">
        <v>622</v>
      </c>
      <c r="D140" s="216">
        <v>20821558</v>
      </c>
      <c r="E140" s="216">
        <v>2220733.91</v>
      </c>
      <c r="F140" s="216">
        <v>2220661.4900000002</v>
      </c>
      <c r="G140" s="216">
        <v>1020846.4</v>
      </c>
    </row>
    <row r="141" spans="3:7" x14ac:dyDescent="0.25">
      <c r="C141" s="378" t="s">
        <v>617</v>
      </c>
      <c r="D141" s="219">
        <v>20821558</v>
      </c>
      <c r="E141" s="219">
        <v>2220733.91</v>
      </c>
      <c r="F141" s="219">
        <v>2220661.4900000002</v>
      </c>
      <c r="G141" s="219">
        <v>1020846.4</v>
      </c>
    </row>
    <row r="142" spans="3:7" x14ac:dyDescent="0.25">
      <c r="C142" s="377" t="s">
        <v>623</v>
      </c>
      <c r="D142" s="216">
        <v>29628512</v>
      </c>
      <c r="E142" s="216">
        <v>726471.43</v>
      </c>
      <c r="F142" s="216">
        <v>2813404.08</v>
      </c>
      <c r="G142" s="216">
        <v>2777212.9899999998</v>
      </c>
    </row>
    <row r="143" spans="3:7" x14ac:dyDescent="0.25">
      <c r="C143" s="378" t="s">
        <v>617</v>
      </c>
      <c r="D143" s="219">
        <v>29628512</v>
      </c>
      <c r="E143" s="219">
        <v>726471.43</v>
      </c>
      <c r="F143" s="219">
        <v>2813404.08</v>
      </c>
      <c r="G143" s="219">
        <v>2777212.9899999998</v>
      </c>
    </row>
    <row r="144" spans="3:7" x14ac:dyDescent="0.25">
      <c r="C144" s="218" t="s">
        <v>624</v>
      </c>
      <c r="D144" s="219">
        <v>37068939780</v>
      </c>
      <c r="E144" s="219">
        <v>2945919164.7600007</v>
      </c>
      <c r="F144" s="219">
        <v>3134488119.9500003</v>
      </c>
      <c r="G144" s="219">
        <v>3211502849.3600001</v>
      </c>
    </row>
    <row r="145" spans="3:7" x14ac:dyDescent="0.25">
      <c r="C145" s="377" t="s">
        <v>625</v>
      </c>
      <c r="D145" s="216">
        <v>33296711561</v>
      </c>
      <c r="E145" s="216">
        <v>2698164387.3300004</v>
      </c>
      <c r="F145" s="216">
        <v>2827176713.3100004</v>
      </c>
      <c r="G145" s="216">
        <v>2880539273.8900003</v>
      </c>
    </row>
    <row r="146" spans="3:7" x14ac:dyDescent="0.25">
      <c r="C146" s="378" t="s">
        <v>593</v>
      </c>
      <c r="D146" s="219">
        <v>0</v>
      </c>
      <c r="E146" s="219">
        <v>407865388.80000001</v>
      </c>
      <c r="F146" s="219">
        <v>391646808.80000001</v>
      </c>
      <c r="G146" s="219">
        <v>387195388.80000001</v>
      </c>
    </row>
    <row r="147" spans="3:7" x14ac:dyDescent="0.25">
      <c r="C147" s="378" t="s">
        <v>543</v>
      </c>
      <c r="D147" s="219">
        <v>32556711561</v>
      </c>
      <c r="E147" s="219">
        <v>2259360649.77</v>
      </c>
      <c r="F147" s="219">
        <v>2404591555.75</v>
      </c>
      <c r="G147" s="219">
        <v>2462405536.3299999</v>
      </c>
    </row>
    <row r="148" spans="3:7" x14ac:dyDescent="0.25">
      <c r="C148" s="378" t="s">
        <v>626</v>
      </c>
      <c r="D148" s="219">
        <v>100000000</v>
      </c>
      <c r="E148" s="219">
        <v>0</v>
      </c>
      <c r="F148" s="219">
        <v>0</v>
      </c>
      <c r="G148" s="219">
        <v>0</v>
      </c>
    </row>
    <row r="149" spans="3:7" x14ac:dyDescent="0.25">
      <c r="C149" s="378" t="s">
        <v>611</v>
      </c>
      <c r="D149" s="219">
        <v>640000000</v>
      </c>
      <c r="E149" s="219">
        <v>30938348.759999998</v>
      </c>
      <c r="F149" s="219">
        <v>30938348.759999998</v>
      </c>
      <c r="G149" s="219">
        <v>30938348.759999998</v>
      </c>
    </row>
    <row r="150" spans="3:7" x14ac:dyDescent="0.25">
      <c r="C150" s="377" t="s">
        <v>627</v>
      </c>
      <c r="D150" s="216">
        <v>370508893</v>
      </c>
      <c r="E150" s="216">
        <v>186465422.11000001</v>
      </c>
      <c r="F150" s="216">
        <v>35018171.149999999</v>
      </c>
      <c r="G150" s="216">
        <v>32754816.41</v>
      </c>
    </row>
    <row r="151" spans="3:7" x14ac:dyDescent="0.25">
      <c r="C151" s="378" t="s">
        <v>581</v>
      </c>
      <c r="D151" s="219">
        <v>370508893</v>
      </c>
      <c r="E151" s="219">
        <v>186465422.11000001</v>
      </c>
      <c r="F151" s="219">
        <v>35018171.149999999</v>
      </c>
      <c r="G151" s="219">
        <v>32754816.41</v>
      </c>
    </row>
    <row r="152" spans="3:7" x14ac:dyDescent="0.25">
      <c r="C152" s="378" t="s">
        <v>628</v>
      </c>
      <c r="D152" s="219">
        <v>0</v>
      </c>
      <c r="E152" s="219">
        <v>0</v>
      </c>
      <c r="F152" s="219">
        <v>0</v>
      </c>
      <c r="G152" s="219">
        <v>0</v>
      </c>
    </row>
    <row r="153" spans="3:7" x14ac:dyDescent="0.25">
      <c r="C153" s="377" t="s">
        <v>629</v>
      </c>
      <c r="D153" s="216">
        <v>648189304</v>
      </c>
      <c r="E153" s="216">
        <v>6066875.9700000007</v>
      </c>
      <c r="F153" s="216">
        <v>57223586.120000005</v>
      </c>
      <c r="G153" s="216">
        <v>56091940.170000002</v>
      </c>
    </row>
    <row r="154" spans="3:7" x14ac:dyDescent="0.25">
      <c r="C154" s="378" t="s">
        <v>543</v>
      </c>
      <c r="D154" s="219">
        <v>648189304</v>
      </c>
      <c r="E154" s="219">
        <v>6066875.9700000007</v>
      </c>
      <c r="F154" s="219">
        <v>57223586.120000005</v>
      </c>
      <c r="G154" s="219">
        <v>56091940.170000002</v>
      </c>
    </row>
    <row r="155" spans="3:7" x14ac:dyDescent="0.25">
      <c r="C155" s="377" t="s">
        <v>630</v>
      </c>
      <c r="D155" s="216">
        <v>1404206306</v>
      </c>
      <c r="E155" s="216">
        <v>24112891.789999999</v>
      </c>
      <c r="F155" s="216">
        <v>107636456.22</v>
      </c>
      <c r="G155" s="216">
        <v>132154741.48999999</v>
      </c>
    </row>
    <row r="156" spans="3:7" x14ac:dyDescent="0.25">
      <c r="C156" s="378" t="s">
        <v>576</v>
      </c>
      <c r="D156" s="219">
        <v>1404206306</v>
      </c>
      <c r="E156" s="219">
        <v>24112891.789999999</v>
      </c>
      <c r="F156" s="219">
        <v>107636456.22</v>
      </c>
      <c r="G156" s="219">
        <v>132154741.48999999</v>
      </c>
    </row>
    <row r="157" spans="3:7" x14ac:dyDescent="0.25">
      <c r="C157" s="378" t="s">
        <v>597</v>
      </c>
      <c r="D157" s="219">
        <v>0</v>
      </c>
      <c r="E157" s="219">
        <v>0</v>
      </c>
      <c r="F157" s="219">
        <v>0</v>
      </c>
      <c r="G157" s="219">
        <v>0</v>
      </c>
    </row>
    <row r="158" spans="3:7" x14ac:dyDescent="0.25">
      <c r="C158" s="378" t="s">
        <v>613</v>
      </c>
      <c r="D158" s="219">
        <v>0</v>
      </c>
      <c r="E158" s="219">
        <v>0</v>
      </c>
      <c r="F158" s="219">
        <v>0</v>
      </c>
      <c r="G158" s="219">
        <v>0</v>
      </c>
    </row>
    <row r="159" spans="3:7" x14ac:dyDescent="0.25">
      <c r="C159" s="378" t="s">
        <v>631</v>
      </c>
      <c r="D159" s="219">
        <v>0</v>
      </c>
      <c r="E159" s="219">
        <v>0</v>
      </c>
      <c r="F159" s="219">
        <v>0</v>
      </c>
      <c r="G159" s="219">
        <v>0</v>
      </c>
    </row>
    <row r="160" spans="3:7" x14ac:dyDescent="0.25">
      <c r="C160" s="377" t="s">
        <v>632</v>
      </c>
      <c r="D160" s="216">
        <v>100459158</v>
      </c>
      <c r="E160" s="216">
        <v>1210355.57</v>
      </c>
      <c r="F160" s="216">
        <v>11937794.359999999</v>
      </c>
      <c r="G160" s="216">
        <v>11262529.620000001</v>
      </c>
    </row>
    <row r="161" spans="3:7" x14ac:dyDescent="0.25">
      <c r="C161" s="378" t="s">
        <v>579</v>
      </c>
      <c r="D161" s="219">
        <v>100459158</v>
      </c>
      <c r="E161" s="219">
        <v>1191312.31</v>
      </c>
      <c r="F161" s="219">
        <v>11918751.1</v>
      </c>
      <c r="G161" s="219">
        <v>11262529.620000001</v>
      </c>
    </row>
    <row r="162" spans="3:7" x14ac:dyDescent="0.25">
      <c r="C162" s="378" t="s">
        <v>606</v>
      </c>
      <c r="D162" s="219">
        <v>0</v>
      </c>
      <c r="E162" s="219">
        <v>19043.259999999998</v>
      </c>
      <c r="F162" s="219">
        <v>19043.259999999998</v>
      </c>
      <c r="G162" s="219">
        <v>0</v>
      </c>
    </row>
    <row r="163" spans="3:7" x14ac:dyDescent="0.25">
      <c r="C163" s="378" t="s">
        <v>615</v>
      </c>
      <c r="D163" s="219">
        <v>0</v>
      </c>
      <c r="E163" s="219">
        <v>0</v>
      </c>
      <c r="F163" s="219">
        <v>0</v>
      </c>
      <c r="G163" s="219">
        <v>0</v>
      </c>
    </row>
    <row r="164" spans="3:7" x14ac:dyDescent="0.25">
      <c r="C164" s="378" t="s">
        <v>633</v>
      </c>
      <c r="D164" s="219">
        <v>0</v>
      </c>
      <c r="E164" s="219">
        <v>0</v>
      </c>
      <c r="F164" s="219">
        <v>0</v>
      </c>
      <c r="G164" s="219">
        <v>0</v>
      </c>
    </row>
    <row r="165" spans="3:7" x14ac:dyDescent="0.25">
      <c r="C165" s="377" t="s">
        <v>634</v>
      </c>
      <c r="D165" s="216">
        <v>1160485176</v>
      </c>
      <c r="E165" s="216">
        <v>29797290.859999999</v>
      </c>
      <c r="F165" s="216">
        <v>90918831.609999999</v>
      </c>
      <c r="G165" s="216">
        <v>94124467.900000006</v>
      </c>
    </row>
    <row r="166" spans="3:7" x14ac:dyDescent="0.25">
      <c r="C166" s="378" t="s">
        <v>579</v>
      </c>
      <c r="D166" s="219">
        <v>1160485176</v>
      </c>
      <c r="E166" s="219">
        <v>29797290.859999999</v>
      </c>
      <c r="F166" s="219">
        <v>90918831.609999999</v>
      </c>
      <c r="G166" s="219">
        <v>94124467.900000006</v>
      </c>
    </row>
    <row r="167" spans="3:7" x14ac:dyDescent="0.25">
      <c r="C167" s="377" t="s">
        <v>635</v>
      </c>
      <c r="D167" s="216">
        <v>88379382</v>
      </c>
      <c r="E167" s="216">
        <v>101941.13</v>
      </c>
      <c r="F167" s="216">
        <v>4576567.18</v>
      </c>
      <c r="G167" s="216">
        <v>4575079.88</v>
      </c>
    </row>
    <row r="168" spans="3:7" x14ac:dyDescent="0.25">
      <c r="C168" s="378" t="s">
        <v>579</v>
      </c>
      <c r="D168" s="219">
        <v>88379382</v>
      </c>
      <c r="E168" s="219">
        <v>101941.13</v>
      </c>
      <c r="F168" s="219">
        <v>4576567.18</v>
      </c>
      <c r="G168" s="219">
        <v>4575079.88</v>
      </c>
    </row>
    <row r="169" spans="3:7" ht="15.75" thickBot="1" x14ac:dyDescent="0.3">
      <c r="C169" s="378" t="s">
        <v>633</v>
      </c>
      <c r="D169" s="219">
        <v>0</v>
      </c>
      <c r="E169" s="219">
        <v>0</v>
      </c>
      <c r="F169" s="219">
        <v>0</v>
      </c>
      <c r="G169" s="219">
        <v>0</v>
      </c>
    </row>
    <row r="170" spans="3:7" x14ac:dyDescent="0.25">
      <c r="C170" s="366" t="s">
        <v>636</v>
      </c>
      <c r="D170" s="367">
        <v>64622485398</v>
      </c>
      <c r="E170" s="367">
        <v>793824591.20999992</v>
      </c>
      <c r="F170" s="368">
        <v>5232535910.4200001</v>
      </c>
      <c r="G170" s="368">
        <v>4964634962.5</v>
      </c>
    </row>
    <row r="171" spans="3:7" x14ac:dyDescent="0.25">
      <c r="C171" s="218" t="s">
        <v>637</v>
      </c>
      <c r="D171" s="219">
        <v>22774205071</v>
      </c>
      <c r="E171" s="219">
        <v>2602432.2399999648</v>
      </c>
      <c r="F171" s="219">
        <v>1944819630.3699994</v>
      </c>
      <c r="G171" s="219">
        <v>1803570626.3099997</v>
      </c>
    </row>
    <row r="172" spans="3:7" x14ac:dyDescent="0.25">
      <c r="C172" s="377" t="s">
        <v>638</v>
      </c>
      <c r="D172" s="216">
        <v>15960684044</v>
      </c>
      <c r="E172" s="216">
        <v>-178352959.73000002</v>
      </c>
      <c r="F172" s="216">
        <v>1376253821.6799998</v>
      </c>
      <c r="G172" s="216">
        <v>1165465295.3799999</v>
      </c>
    </row>
    <row r="173" spans="3:7" x14ac:dyDescent="0.25">
      <c r="C173" s="378" t="s">
        <v>551</v>
      </c>
      <c r="D173" s="219">
        <v>5430313829</v>
      </c>
      <c r="E173" s="219">
        <v>388386044.21000004</v>
      </c>
      <c r="F173" s="219">
        <v>627147088.59000003</v>
      </c>
      <c r="G173" s="219">
        <v>414633177.7899999</v>
      </c>
    </row>
    <row r="174" spans="3:7" x14ac:dyDescent="0.25">
      <c r="C174" s="378" t="s">
        <v>544</v>
      </c>
      <c r="D174" s="219">
        <v>10530370215</v>
      </c>
      <c r="E174" s="219">
        <v>-578685287.94000006</v>
      </c>
      <c r="F174" s="219">
        <v>737160449.08999991</v>
      </c>
      <c r="G174" s="219">
        <v>738885833.58999991</v>
      </c>
    </row>
    <row r="175" spans="3:7" x14ac:dyDescent="0.25">
      <c r="C175" s="378" t="s">
        <v>553</v>
      </c>
      <c r="D175" s="219">
        <v>0</v>
      </c>
      <c r="E175" s="219">
        <v>11946284</v>
      </c>
      <c r="F175" s="219">
        <v>11946284</v>
      </c>
      <c r="G175" s="219">
        <v>11946284</v>
      </c>
    </row>
    <row r="176" spans="3:7" x14ac:dyDescent="0.25">
      <c r="C176" s="377" t="s">
        <v>639</v>
      </c>
      <c r="D176" s="216">
        <v>744949999</v>
      </c>
      <c r="E176" s="216">
        <v>21551181.699999999</v>
      </c>
      <c r="F176" s="216">
        <v>66965968.369999997</v>
      </c>
      <c r="G176" s="216">
        <v>71887045.819999993</v>
      </c>
    </row>
    <row r="177" spans="3:7" x14ac:dyDescent="0.25">
      <c r="C177" s="378" t="s">
        <v>581</v>
      </c>
      <c r="D177" s="219">
        <v>744887599</v>
      </c>
      <c r="E177" s="219">
        <v>21551181.699999999</v>
      </c>
      <c r="F177" s="219">
        <v>66965968.369999997</v>
      </c>
      <c r="G177" s="219">
        <v>71887045.819999993</v>
      </c>
    </row>
    <row r="178" spans="3:7" x14ac:dyDescent="0.25">
      <c r="C178" s="378" t="s">
        <v>640</v>
      </c>
      <c r="D178" s="219">
        <v>62400</v>
      </c>
      <c r="E178" s="219">
        <v>0</v>
      </c>
      <c r="F178" s="219">
        <v>0</v>
      </c>
      <c r="G178" s="219">
        <v>0</v>
      </c>
    </row>
    <row r="179" spans="3:7" x14ac:dyDescent="0.25">
      <c r="C179" s="378" t="s">
        <v>628</v>
      </c>
      <c r="D179" s="219">
        <v>0</v>
      </c>
      <c r="E179" s="219">
        <v>0</v>
      </c>
      <c r="F179" s="219">
        <v>0</v>
      </c>
      <c r="G179" s="219">
        <v>0</v>
      </c>
    </row>
    <row r="180" spans="3:7" x14ac:dyDescent="0.25">
      <c r="C180" s="377" t="s">
        <v>641</v>
      </c>
      <c r="D180" s="216">
        <v>36945920</v>
      </c>
      <c r="E180" s="216">
        <v>17190.7</v>
      </c>
      <c r="F180" s="216">
        <v>2689642.83</v>
      </c>
      <c r="G180" s="216">
        <v>2351218.86</v>
      </c>
    </row>
    <row r="181" spans="3:7" x14ac:dyDescent="0.25">
      <c r="C181" s="378" t="s">
        <v>576</v>
      </c>
      <c r="D181" s="219">
        <v>36945920</v>
      </c>
      <c r="E181" s="219">
        <v>17190.7</v>
      </c>
      <c r="F181" s="219">
        <v>2689642.83</v>
      </c>
      <c r="G181" s="219">
        <v>2351218.86</v>
      </c>
    </row>
    <row r="182" spans="3:7" x14ac:dyDescent="0.25">
      <c r="C182" s="378" t="s">
        <v>642</v>
      </c>
      <c r="D182" s="219">
        <v>0</v>
      </c>
      <c r="E182" s="219">
        <v>0</v>
      </c>
      <c r="F182" s="219">
        <v>0</v>
      </c>
      <c r="G182" s="219">
        <v>0</v>
      </c>
    </row>
    <row r="183" spans="3:7" x14ac:dyDescent="0.25">
      <c r="C183" s="377" t="s">
        <v>643</v>
      </c>
      <c r="D183" s="216">
        <v>106202891</v>
      </c>
      <c r="E183" s="216">
        <v>971676.25</v>
      </c>
      <c r="F183" s="216">
        <v>8578032.1799999997</v>
      </c>
      <c r="G183" s="216">
        <v>10809665.18</v>
      </c>
    </row>
    <row r="184" spans="3:7" x14ac:dyDescent="0.25">
      <c r="C184" s="378" t="s">
        <v>576</v>
      </c>
      <c r="D184" s="219">
        <v>106202891</v>
      </c>
      <c r="E184" s="219">
        <v>971676.25</v>
      </c>
      <c r="F184" s="219">
        <v>8578032.1799999997</v>
      </c>
      <c r="G184" s="219">
        <v>10809665.18</v>
      </c>
    </row>
    <row r="185" spans="3:7" x14ac:dyDescent="0.25">
      <c r="C185" s="377" t="s">
        <v>644</v>
      </c>
      <c r="D185" s="216">
        <v>1023286326</v>
      </c>
      <c r="E185" s="216">
        <v>30020476.530000001</v>
      </c>
      <c r="F185" s="216">
        <v>103017905.03000002</v>
      </c>
      <c r="G185" s="216">
        <v>93987965.5</v>
      </c>
    </row>
    <row r="186" spans="3:7" x14ac:dyDescent="0.25">
      <c r="C186" s="378" t="s">
        <v>576</v>
      </c>
      <c r="D186" s="219">
        <v>1023286326</v>
      </c>
      <c r="E186" s="219">
        <v>30020476.530000001</v>
      </c>
      <c r="F186" s="219">
        <v>103017905.03000002</v>
      </c>
      <c r="G186" s="219">
        <v>93987965.5</v>
      </c>
    </row>
    <row r="187" spans="3:7" x14ac:dyDescent="0.25">
      <c r="C187" s="378" t="s">
        <v>597</v>
      </c>
      <c r="D187" s="219">
        <v>0</v>
      </c>
      <c r="E187" s="219">
        <v>0</v>
      </c>
      <c r="F187" s="219">
        <v>0</v>
      </c>
      <c r="G187" s="219">
        <v>0</v>
      </c>
    </row>
    <row r="188" spans="3:7" x14ac:dyDescent="0.25">
      <c r="C188" s="378" t="s">
        <v>642</v>
      </c>
      <c r="D188" s="219">
        <v>0</v>
      </c>
      <c r="E188" s="219">
        <v>0</v>
      </c>
      <c r="F188" s="219">
        <v>0</v>
      </c>
      <c r="G188" s="219">
        <v>0</v>
      </c>
    </row>
    <row r="189" spans="3:7" x14ac:dyDescent="0.25">
      <c r="C189" s="377" t="s">
        <v>645</v>
      </c>
      <c r="D189" s="216">
        <v>45892010</v>
      </c>
      <c r="E189" s="216">
        <v>2896093.26</v>
      </c>
      <c r="F189" s="216">
        <v>5027620.7399999993</v>
      </c>
      <c r="G189" s="216">
        <v>3775842.54</v>
      </c>
    </row>
    <row r="190" spans="3:7" x14ac:dyDescent="0.25">
      <c r="C190" s="378" t="s">
        <v>646</v>
      </c>
      <c r="D190" s="219">
        <v>45892010</v>
      </c>
      <c r="E190" s="219">
        <v>2896093.26</v>
      </c>
      <c r="F190" s="219">
        <v>5027620.7399999993</v>
      </c>
      <c r="G190" s="219">
        <v>3775842.54</v>
      </c>
    </row>
    <row r="191" spans="3:7" x14ac:dyDescent="0.25">
      <c r="C191" s="377" t="s">
        <v>647</v>
      </c>
      <c r="D191" s="216">
        <v>48550010</v>
      </c>
      <c r="E191" s="216">
        <v>8840382.3600000013</v>
      </c>
      <c r="F191" s="216">
        <v>5414477.4000000004</v>
      </c>
      <c r="G191" s="216">
        <v>5691477.3900000006</v>
      </c>
    </row>
    <row r="192" spans="3:7" x14ac:dyDescent="0.25">
      <c r="C192" s="378" t="s">
        <v>581</v>
      </c>
      <c r="D192" s="219">
        <v>48200010</v>
      </c>
      <c r="E192" s="219">
        <v>8840382.3600000013</v>
      </c>
      <c r="F192" s="219">
        <v>5414477.4000000004</v>
      </c>
      <c r="G192" s="219">
        <v>5615477.4000000004</v>
      </c>
    </row>
    <row r="193" spans="3:7" x14ac:dyDescent="0.25">
      <c r="C193" s="378" t="s">
        <v>640</v>
      </c>
      <c r="D193" s="219">
        <v>350000</v>
      </c>
      <c r="E193" s="219">
        <v>0</v>
      </c>
      <c r="F193" s="219">
        <v>0</v>
      </c>
      <c r="G193" s="219">
        <v>75999.990000000005</v>
      </c>
    </row>
    <row r="194" spans="3:7" x14ac:dyDescent="0.25">
      <c r="C194" s="378" t="s">
        <v>628</v>
      </c>
      <c r="D194" s="219">
        <v>0</v>
      </c>
      <c r="E194" s="219">
        <v>0</v>
      </c>
      <c r="F194" s="219">
        <v>0</v>
      </c>
      <c r="G194" s="219">
        <v>0</v>
      </c>
    </row>
    <row r="195" spans="3:7" x14ac:dyDescent="0.25">
      <c r="C195" s="377" t="s">
        <v>648</v>
      </c>
      <c r="D195" s="216">
        <v>27080451</v>
      </c>
      <c r="E195" s="216">
        <v>270235.67</v>
      </c>
      <c r="F195" s="216">
        <v>1553150.02</v>
      </c>
      <c r="G195" s="216">
        <v>1553150.02</v>
      </c>
    </row>
    <row r="196" spans="3:7" x14ac:dyDescent="0.25">
      <c r="C196" s="378" t="s">
        <v>617</v>
      </c>
      <c r="D196" s="219">
        <v>26330451</v>
      </c>
      <c r="E196" s="219">
        <v>245906.18</v>
      </c>
      <c r="F196" s="219">
        <v>1528820.53</v>
      </c>
      <c r="G196" s="219">
        <v>1528820.53</v>
      </c>
    </row>
    <row r="197" spans="3:7" x14ac:dyDescent="0.25">
      <c r="C197" s="378" t="s">
        <v>640</v>
      </c>
      <c r="D197" s="219">
        <v>750000</v>
      </c>
      <c r="E197" s="219">
        <v>24329.49</v>
      </c>
      <c r="F197" s="219">
        <v>24329.49</v>
      </c>
      <c r="G197" s="219">
        <v>24329.49</v>
      </c>
    </row>
    <row r="198" spans="3:7" x14ac:dyDescent="0.25">
      <c r="C198" s="377" t="s">
        <v>649</v>
      </c>
      <c r="D198" s="216">
        <v>55966884</v>
      </c>
      <c r="E198" s="216">
        <v>1593760.2</v>
      </c>
      <c r="F198" s="216">
        <v>3295926.43</v>
      </c>
      <c r="G198" s="216">
        <v>3998056.1</v>
      </c>
    </row>
    <row r="199" spans="3:7" x14ac:dyDescent="0.25">
      <c r="C199" s="378" t="s">
        <v>581</v>
      </c>
      <c r="D199" s="219">
        <v>55966884</v>
      </c>
      <c r="E199" s="219">
        <v>1593760.2</v>
      </c>
      <c r="F199" s="219">
        <v>3295926.43</v>
      </c>
      <c r="G199" s="219">
        <v>3998056.1</v>
      </c>
    </row>
    <row r="200" spans="3:7" x14ac:dyDescent="0.25">
      <c r="C200" s="378" t="s">
        <v>640</v>
      </c>
      <c r="D200" s="219">
        <v>0</v>
      </c>
      <c r="E200" s="219">
        <v>0</v>
      </c>
      <c r="F200" s="219">
        <v>0</v>
      </c>
      <c r="G200" s="219">
        <v>0</v>
      </c>
    </row>
    <row r="201" spans="3:7" x14ac:dyDescent="0.25">
      <c r="C201" s="377" t="s">
        <v>650</v>
      </c>
      <c r="D201" s="216">
        <v>35548659</v>
      </c>
      <c r="E201" s="216">
        <v>1293803.1000000001</v>
      </c>
      <c r="F201" s="216">
        <v>2999656.84</v>
      </c>
      <c r="G201" s="216">
        <v>7434333.9699999997</v>
      </c>
    </row>
    <row r="202" spans="3:7" x14ac:dyDescent="0.25">
      <c r="C202" s="378" t="s">
        <v>581</v>
      </c>
      <c r="D202" s="219">
        <v>35548659</v>
      </c>
      <c r="E202" s="219">
        <v>1293803.1000000001</v>
      </c>
      <c r="F202" s="219">
        <v>2999656.84</v>
      </c>
      <c r="G202" s="219">
        <v>7434333.9699999997</v>
      </c>
    </row>
    <row r="203" spans="3:7" x14ac:dyDescent="0.25">
      <c r="C203" s="377" t="s">
        <v>651</v>
      </c>
      <c r="D203" s="216">
        <v>26497435</v>
      </c>
      <c r="E203" s="216">
        <v>408929.78</v>
      </c>
      <c r="F203" s="216">
        <v>2071237.12</v>
      </c>
      <c r="G203" s="216">
        <v>2001297.3399999999</v>
      </c>
    </row>
    <row r="204" spans="3:7" x14ac:dyDescent="0.25">
      <c r="C204" s="378" t="s">
        <v>551</v>
      </c>
      <c r="D204" s="219">
        <v>26497435</v>
      </c>
      <c r="E204" s="219">
        <v>408929.78</v>
      </c>
      <c r="F204" s="219">
        <v>2071237.12</v>
      </c>
      <c r="G204" s="219">
        <v>2001297.3399999999</v>
      </c>
    </row>
    <row r="205" spans="3:7" x14ac:dyDescent="0.25">
      <c r="C205" s="377" t="s">
        <v>652</v>
      </c>
      <c r="D205" s="216">
        <v>493037386</v>
      </c>
      <c r="E205" s="216">
        <v>6052056.0600000005</v>
      </c>
      <c r="F205" s="216">
        <v>34168201.240000002</v>
      </c>
      <c r="G205" s="216">
        <v>34168201.240000002</v>
      </c>
    </row>
    <row r="206" spans="3:7" x14ac:dyDescent="0.25">
      <c r="C206" s="378" t="s">
        <v>646</v>
      </c>
      <c r="D206" s="219">
        <v>500000</v>
      </c>
      <c r="E206" s="219">
        <v>0</v>
      </c>
      <c r="F206" s="219">
        <v>0</v>
      </c>
      <c r="G206" s="219">
        <v>0</v>
      </c>
    </row>
    <row r="207" spans="3:7" x14ac:dyDescent="0.25">
      <c r="C207" s="378" t="s">
        <v>543</v>
      </c>
      <c r="D207" s="219">
        <v>492537386</v>
      </c>
      <c r="E207" s="219">
        <v>6052056.0600000005</v>
      </c>
      <c r="F207" s="219">
        <v>34168201.240000002</v>
      </c>
      <c r="G207" s="219">
        <v>34168201.240000002</v>
      </c>
    </row>
    <row r="208" spans="3:7" x14ac:dyDescent="0.25">
      <c r="C208" s="377" t="s">
        <v>653</v>
      </c>
      <c r="D208" s="216">
        <v>67148408</v>
      </c>
      <c r="E208" s="216">
        <v>6481009.0099999998</v>
      </c>
      <c r="F208" s="216">
        <v>4964908.43</v>
      </c>
      <c r="G208" s="216">
        <v>4330140.92</v>
      </c>
    </row>
    <row r="209" spans="3:7" x14ac:dyDescent="0.25">
      <c r="C209" s="378" t="s">
        <v>543</v>
      </c>
      <c r="D209" s="219">
        <v>67148408</v>
      </c>
      <c r="E209" s="219">
        <v>6481009.0099999998</v>
      </c>
      <c r="F209" s="219">
        <v>4964908.43</v>
      </c>
      <c r="G209" s="219">
        <v>4330140.92</v>
      </c>
    </row>
    <row r="210" spans="3:7" x14ac:dyDescent="0.25">
      <c r="C210" s="377" t="s">
        <v>654</v>
      </c>
      <c r="D210" s="216">
        <v>128920148</v>
      </c>
      <c r="E210" s="216">
        <v>3817508.3600000003</v>
      </c>
      <c r="F210" s="216">
        <v>13230946.060000001</v>
      </c>
      <c r="G210" s="216">
        <v>13213452.77</v>
      </c>
    </row>
    <row r="211" spans="3:7" x14ac:dyDescent="0.25">
      <c r="C211" s="378" t="s">
        <v>543</v>
      </c>
      <c r="D211" s="219">
        <v>128920148</v>
      </c>
      <c r="E211" s="219">
        <v>3817508.3600000003</v>
      </c>
      <c r="F211" s="219">
        <v>13230946.060000001</v>
      </c>
      <c r="G211" s="219">
        <v>13213452.77</v>
      </c>
    </row>
    <row r="212" spans="3:7" x14ac:dyDescent="0.25">
      <c r="C212" s="377" t="s">
        <v>655</v>
      </c>
      <c r="D212" s="216">
        <v>56485926</v>
      </c>
      <c r="E212" s="216">
        <v>2047019.9</v>
      </c>
      <c r="F212" s="216">
        <v>7254054.3099999996</v>
      </c>
      <c r="G212" s="216">
        <v>6197655.209999999</v>
      </c>
    </row>
    <row r="213" spans="3:7" x14ac:dyDescent="0.25">
      <c r="C213" s="378" t="s">
        <v>581</v>
      </c>
      <c r="D213" s="219">
        <v>56485926</v>
      </c>
      <c r="E213" s="219">
        <v>2047019.9</v>
      </c>
      <c r="F213" s="219">
        <v>7254054.3099999996</v>
      </c>
      <c r="G213" s="219">
        <v>6197655.209999999</v>
      </c>
    </row>
    <row r="214" spans="3:7" x14ac:dyDescent="0.25">
      <c r="C214" s="377" t="s">
        <v>656</v>
      </c>
      <c r="D214" s="216">
        <v>77330165</v>
      </c>
      <c r="E214" s="216">
        <v>2216880.46</v>
      </c>
      <c r="F214" s="216">
        <v>5676768.3499999996</v>
      </c>
      <c r="G214" s="216">
        <v>4817176.3499999996</v>
      </c>
    </row>
    <row r="215" spans="3:7" x14ac:dyDescent="0.25">
      <c r="C215" s="378" t="s">
        <v>543</v>
      </c>
      <c r="D215" s="219">
        <v>77330165</v>
      </c>
      <c r="E215" s="219">
        <v>2216880.46</v>
      </c>
      <c r="F215" s="219">
        <v>5676768.3499999996</v>
      </c>
      <c r="G215" s="219">
        <v>4817176.3499999996</v>
      </c>
    </row>
    <row r="216" spans="3:7" x14ac:dyDescent="0.25">
      <c r="C216" s="377" t="s">
        <v>657</v>
      </c>
      <c r="D216" s="216">
        <v>374954724</v>
      </c>
      <c r="E216" s="216">
        <v>36924010.969999999</v>
      </c>
      <c r="F216" s="216">
        <v>32514453.109999999</v>
      </c>
      <c r="G216" s="216">
        <v>29213025.309999999</v>
      </c>
    </row>
    <row r="217" spans="3:7" x14ac:dyDescent="0.25">
      <c r="C217" s="378" t="s">
        <v>646</v>
      </c>
      <c r="D217" s="219">
        <v>1000000</v>
      </c>
      <c r="E217" s="219">
        <v>0</v>
      </c>
      <c r="F217" s="219">
        <v>0</v>
      </c>
      <c r="G217" s="219">
        <v>0</v>
      </c>
    </row>
    <row r="218" spans="3:7" x14ac:dyDescent="0.25">
      <c r="C218" s="378" t="s">
        <v>543</v>
      </c>
      <c r="D218" s="219">
        <v>373954724</v>
      </c>
      <c r="E218" s="219">
        <v>36924010.969999999</v>
      </c>
      <c r="F218" s="219">
        <v>32514453.109999999</v>
      </c>
      <c r="G218" s="219">
        <v>29213025.309999999</v>
      </c>
    </row>
    <row r="219" spans="3:7" x14ac:dyDescent="0.25">
      <c r="C219" s="377" t="s">
        <v>658</v>
      </c>
      <c r="D219" s="216">
        <v>1935355703</v>
      </c>
      <c r="E219" s="216">
        <v>63311512.979999997</v>
      </c>
      <c r="F219" s="216">
        <v>114131487.61</v>
      </c>
      <c r="G219" s="216">
        <v>133781242.77</v>
      </c>
    </row>
    <row r="220" spans="3:7" x14ac:dyDescent="0.25">
      <c r="C220" s="378" t="s">
        <v>593</v>
      </c>
      <c r="D220" s="219"/>
      <c r="E220" s="219">
        <v>0</v>
      </c>
      <c r="F220" s="219">
        <v>0</v>
      </c>
      <c r="G220" s="219">
        <v>0</v>
      </c>
    </row>
    <row r="221" spans="3:7" x14ac:dyDescent="0.25">
      <c r="C221" s="378" t="s">
        <v>646</v>
      </c>
      <c r="D221" s="219">
        <v>100000</v>
      </c>
      <c r="E221" s="219">
        <v>0</v>
      </c>
      <c r="F221" s="219">
        <v>0</v>
      </c>
      <c r="G221" s="219">
        <v>0</v>
      </c>
    </row>
    <row r="222" spans="3:7" x14ac:dyDescent="0.25">
      <c r="C222" s="378" t="s">
        <v>543</v>
      </c>
      <c r="D222" s="219">
        <v>1935255703</v>
      </c>
      <c r="E222" s="219">
        <v>63311512.979999997</v>
      </c>
      <c r="F222" s="219">
        <v>114131487.61</v>
      </c>
      <c r="G222" s="219">
        <v>133781242.77</v>
      </c>
    </row>
    <row r="223" spans="3:7" x14ac:dyDescent="0.25">
      <c r="C223" s="378" t="s">
        <v>626</v>
      </c>
      <c r="D223" s="219">
        <v>0</v>
      </c>
      <c r="E223" s="219">
        <v>0</v>
      </c>
      <c r="F223" s="219">
        <v>0</v>
      </c>
      <c r="G223" s="219">
        <v>0</v>
      </c>
    </row>
    <row r="224" spans="3:7" x14ac:dyDescent="0.25">
      <c r="C224" s="377" t="s">
        <v>659</v>
      </c>
      <c r="D224" s="216">
        <v>48158069</v>
      </c>
      <c r="E224" s="216">
        <v>7989660</v>
      </c>
      <c r="F224" s="216">
        <v>3815216</v>
      </c>
      <c r="G224" s="216">
        <v>1849328</v>
      </c>
    </row>
    <row r="225" spans="3:7" x14ac:dyDescent="0.25">
      <c r="C225" s="378" t="s">
        <v>551</v>
      </c>
      <c r="D225" s="219">
        <v>48158069</v>
      </c>
      <c r="E225" s="219">
        <v>7989660</v>
      </c>
      <c r="F225" s="219">
        <v>3815216</v>
      </c>
      <c r="G225" s="219">
        <v>1849328</v>
      </c>
    </row>
    <row r="226" spans="3:7" x14ac:dyDescent="0.25">
      <c r="C226" s="377" t="s">
        <v>660</v>
      </c>
      <c r="D226" s="216">
        <v>125208026</v>
      </c>
      <c r="E226" s="216">
        <v>9296452.75</v>
      </c>
      <c r="F226" s="216">
        <v>13701256.41</v>
      </c>
      <c r="G226" s="216">
        <v>14072529.439999999</v>
      </c>
    </row>
    <row r="227" spans="3:7" x14ac:dyDescent="0.25">
      <c r="C227" s="378" t="s">
        <v>581</v>
      </c>
      <c r="D227" s="219">
        <v>125208026</v>
      </c>
      <c r="E227" s="219">
        <v>9296452.75</v>
      </c>
      <c r="F227" s="219">
        <v>13676256.41</v>
      </c>
      <c r="G227" s="219">
        <v>14072529.439999999</v>
      </c>
    </row>
    <row r="228" spans="3:7" x14ac:dyDescent="0.25">
      <c r="C228" s="378" t="s">
        <v>640</v>
      </c>
      <c r="D228" s="219">
        <v>0</v>
      </c>
      <c r="E228" s="219">
        <v>0</v>
      </c>
      <c r="F228" s="219">
        <v>25000</v>
      </c>
      <c r="G228" s="219">
        <v>0</v>
      </c>
    </row>
    <row r="229" spans="3:7" x14ac:dyDescent="0.25">
      <c r="C229" s="377" t="s">
        <v>661</v>
      </c>
      <c r="D229" s="216">
        <v>175269481</v>
      </c>
      <c r="E229" s="216">
        <v>7368987.2999999998</v>
      </c>
      <c r="F229" s="216">
        <v>12482960.25</v>
      </c>
      <c r="G229" s="216">
        <v>13367217.4</v>
      </c>
    </row>
    <row r="230" spans="3:7" x14ac:dyDescent="0.25">
      <c r="C230" s="378" t="s">
        <v>646</v>
      </c>
      <c r="D230" s="219">
        <v>1187777</v>
      </c>
      <c r="E230" s="219">
        <v>0</v>
      </c>
      <c r="F230" s="219">
        <v>0</v>
      </c>
      <c r="G230" s="219">
        <v>0</v>
      </c>
    </row>
    <row r="231" spans="3:7" x14ac:dyDescent="0.25">
      <c r="C231" s="378" t="s">
        <v>543</v>
      </c>
      <c r="D231" s="219">
        <v>174081704</v>
      </c>
      <c r="E231" s="219">
        <v>7368987.2999999998</v>
      </c>
      <c r="F231" s="219">
        <v>12482960.25</v>
      </c>
      <c r="G231" s="219">
        <v>13367217.4</v>
      </c>
    </row>
    <row r="232" spans="3:7" x14ac:dyDescent="0.25">
      <c r="C232" s="377" t="s">
        <v>662</v>
      </c>
      <c r="D232" s="216">
        <v>342311484</v>
      </c>
      <c r="E232" s="216">
        <v>11299104.629999999</v>
      </c>
      <c r="F232" s="216">
        <v>49093944.380000003</v>
      </c>
      <c r="G232" s="216">
        <v>91452952.120000005</v>
      </c>
    </row>
    <row r="233" spans="3:7" x14ac:dyDescent="0.25">
      <c r="C233" s="378" t="s">
        <v>551</v>
      </c>
      <c r="D233" s="219">
        <v>342311484</v>
      </c>
      <c r="E233" s="219">
        <v>11299104.629999999</v>
      </c>
      <c r="F233" s="219">
        <v>49093944.380000003</v>
      </c>
      <c r="G233" s="219">
        <v>91452952.120000005</v>
      </c>
    </row>
    <row r="234" spans="3:7" x14ac:dyDescent="0.25">
      <c r="C234" s="377" t="s">
        <v>663</v>
      </c>
      <c r="D234" s="216">
        <v>838420922</v>
      </c>
      <c r="E234" s="216">
        <v>-43712540</v>
      </c>
      <c r="F234" s="216">
        <v>75917995.579999998</v>
      </c>
      <c r="G234" s="216">
        <v>88152356.680000007</v>
      </c>
    </row>
    <row r="235" spans="3:7" x14ac:dyDescent="0.25">
      <c r="C235" s="378" t="s">
        <v>593</v>
      </c>
      <c r="D235" s="219">
        <v>550000</v>
      </c>
      <c r="E235" s="219">
        <v>0</v>
      </c>
      <c r="F235" s="219">
        <v>0</v>
      </c>
      <c r="G235" s="219">
        <v>0</v>
      </c>
    </row>
    <row r="236" spans="3:7" x14ac:dyDescent="0.25">
      <c r="C236" s="378" t="s">
        <v>646</v>
      </c>
      <c r="D236" s="219">
        <v>0</v>
      </c>
      <c r="E236" s="219">
        <v>0</v>
      </c>
      <c r="F236" s="219">
        <v>15000</v>
      </c>
      <c r="G236" s="219">
        <v>0</v>
      </c>
    </row>
    <row r="237" spans="3:7" x14ac:dyDescent="0.25">
      <c r="C237" s="378" t="s">
        <v>552</v>
      </c>
      <c r="D237" s="219">
        <v>0</v>
      </c>
      <c r="E237" s="219">
        <v>0</v>
      </c>
      <c r="F237" s="219">
        <v>0</v>
      </c>
      <c r="G237" s="219">
        <v>0</v>
      </c>
    </row>
    <row r="238" spans="3:7" x14ac:dyDescent="0.25">
      <c r="C238" s="378" t="s">
        <v>543</v>
      </c>
      <c r="D238" s="219">
        <v>837870922</v>
      </c>
      <c r="E238" s="219">
        <v>-43712540</v>
      </c>
      <c r="F238" s="219">
        <v>75902995.579999998</v>
      </c>
      <c r="G238" s="219">
        <v>88152356.680000007</v>
      </c>
    </row>
    <row r="239" spans="3:7" x14ac:dyDescent="0.25">
      <c r="C239" s="218" t="s">
        <v>664</v>
      </c>
      <c r="D239" s="219">
        <v>19490664479</v>
      </c>
      <c r="E239" s="219">
        <v>-47223310.909999982</v>
      </c>
      <c r="F239" s="219">
        <v>1527952668.1500001</v>
      </c>
      <c r="G239" s="219">
        <v>1535416524.1500001</v>
      </c>
    </row>
    <row r="240" spans="3:7" x14ac:dyDescent="0.25">
      <c r="C240" s="377" t="s">
        <v>665</v>
      </c>
      <c r="D240" s="216">
        <v>18963407844</v>
      </c>
      <c r="E240" s="216">
        <v>-63652507.389999978</v>
      </c>
      <c r="F240" s="216">
        <v>1488750434.9400001</v>
      </c>
      <c r="G240" s="216">
        <v>1480501770.03</v>
      </c>
    </row>
    <row r="241" spans="3:7" x14ac:dyDescent="0.25">
      <c r="C241" s="378" t="s">
        <v>593</v>
      </c>
      <c r="D241" s="219">
        <v>0</v>
      </c>
      <c r="E241" s="219">
        <v>0</v>
      </c>
      <c r="F241" s="219">
        <v>0</v>
      </c>
      <c r="G241" s="219">
        <v>0</v>
      </c>
    </row>
    <row r="242" spans="3:7" x14ac:dyDescent="0.25">
      <c r="C242" s="378" t="s">
        <v>646</v>
      </c>
      <c r="D242" s="219">
        <v>6413407883</v>
      </c>
      <c r="E242" s="219">
        <v>-91345266.859999985</v>
      </c>
      <c r="F242" s="219">
        <v>454588962.30999994</v>
      </c>
      <c r="G242" s="219">
        <v>450535763.05000001</v>
      </c>
    </row>
    <row r="243" spans="3:7" x14ac:dyDescent="0.25">
      <c r="C243" s="378" t="s">
        <v>666</v>
      </c>
      <c r="D243" s="219">
        <v>194161377</v>
      </c>
      <c r="E243" s="219">
        <v>0</v>
      </c>
      <c r="F243" s="219">
        <v>0</v>
      </c>
      <c r="G243" s="219">
        <v>0</v>
      </c>
    </row>
    <row r="244" spans="3:7" x14ac:dyDescent="0.25">
      <c r="C244" s="378" t="s">
        <v>543</v>
      </c>
      <c r="D244" s="219">
        <v>12355838584</v>
      </c>
      <c r="E244" s="219">
        <v>27692759.470000006</v>
      </c>
      <c r="F244" s="219">
        <v>1034161472.6300001</v>
      </c>
      <c r="G244" s="219">
        <v>1029966006.98</v>
      </c>
    </row>
    <row r="245" spans="3:7" x14ac:dyDescent="0.25">
      <c r="C245" s="378" t="s">
        <v>626</v>
      </c>
      <c r="D245" s="219">
        <v>0</v>
      </c>
      <c r="E245" s="219">
        <v>0</v>
      </c>
      <c r="F245" s="219">
        <v>0</v>
      </c>
      <c r="G245" s="219">
        <v>0</v>
      </c>
    </row>
    <row r="246" spans="3:7" x14ac:dyDescent="0.25">
      <c r="C246" s="377" t="s">
        <v>667</v>
      </c>
      <c r="D246" s="216">
        <v>75029292</v>
      </c>
      <c r="E246" s="216">
        <v>6315626.2200000007</v>
      </c>
      <c r="F246" s="216">
        <v>6498197.5</v>
      </c>
      <c r="G246" s="216">
        <v>4810854.88</v>
      </c>
    </row>
    <row r="247" spans="3:7" x14ac:dyDescent="0.25">
      <c r="C247" s="378" t="s">
        <v>668</v>
      </c>
      <c r="D247" s="219">
        <v>34997</v>
      </c>
      <c r="E247" s="219">
        <v>0</v>
      </c>
      <c r="F247" s="219">
        <v>0</v>
      </c>
      <c r="G247" s="219">
        <v>0</v>
      </c>
    </row>
    <row r="248" spans="3:7" x14ac:dyDescent="0.25">
      <c r="C248" s="378" t="s">
        <v>576</v>
      </c>
      <c r="D248" s="219">
        <v>74994295</v>
      </c>
      <c r="E248" s="219">
        <v>6315626.2200000007</v>
      </c>
      <c r="F248" s="219">
        <v>6498197.5</v>
      </c>
      <c r="G248" s="219">
        <v>4810854.88</v>
      </c>
    </row>
    <row r="249" spans="3:7" x14ac:dyDescent="0.25">
      <c r="C249" s="377" t="s">
        <v>669</v>
      </c>
      <c r="D249" s="216">
        <v>55531697</v>
      </c>
      <c r="E249" s="216">
        <v>2704832.4</v>
      </c>
      <c r="F249" s="216">
        <v>2880320.4</v>
      </c>
      <c r="G249" s="216">
        <v>2841120.4</v>
      </c>
    </row>
    <row r="250" spans="3:7" x14ac:dyDescent="0.25">
      <c r="C250" s="378" t="s">
        <v>576</v>
      </c>
      <c r="D250" s="219">
        <v>55531697</v>
      </c>
      <c r="E250" s="219">
        <v>2704832.4</v>
      </c>
      <c r="F250" s="219">
        <v>2880320.4</v>
      </c>
      <c r="G250" s="219">
        <v>2841120.4</v>
      </c>
    </row>
    <row r="251" spans="3:7" x14ac:dyDescent="0.25">
      <c r="C251" s="377" t="s">
        <v>670</v>
      </c>
      <c r="D251" s="216">
        <v>396695646</v>
      </c>
      <c r="E251" s="216">
        <v>7408737.8600000003</v>
      </c>
      <c r="F251" s="216">
        <v>29823715.309999999</v>
      </c>
      <c r="G251" s="216">
        <v>47262778.840000004</v>
      </c>
    </row>
    <row r="252" spans="3:7" x14ac:dyDescent="0.25">
      <c r="C252" s="378" t="s">
        <v>646</v>
      </c>
      <c r="D252" s="219">
        <v>395415940</v>
      </c>
      <c r="E252" s="219">
        <v>7408737.8600000003</v>
      </c>
      <c r="F252" s="219">
        <v>29823715.309999999</v>
      </c>
      <c r="G252" s="219">
        <v>47262778.840000004</v>
      </c>
    </row>
    <row r="253" spans="3:7" x14ac:dyDescent="0.25">
      <c r="C253" s="378" t="s">
        <v>666</v>
      </c>
      <c r="D253" s="219">
        <v>1279706</v>
      </c>
      <c r="E253" s="219">
        <v>0</v>
      </c>
      <c r="F253" s="219">
        <v>0</v>
      </c>
      <c r="G253" s="219">
        <v>0</v>
      </c>
    </row>
    <row r="254" spans="3:7" x14ac:dyDescent="0.25">
      <c r="C254" s="218" t="s">
        <v>671</v>
      </c>
      <c r="D254" s="219">
        <v>8634342701</v>
      </c>
      <c r="E254" s="219">
        <v>662294925.73000002</v>
      </c>
      <c r="F254" s="219">
        <v>709865165.60000014</v>
      </c>
      <c r="G254" s="219">
        <v>705701284.63000011</v>
      </c>
    </row>
    <row r="255" spans="3:7" x14ac:dyDescent="0.25">
      <c r="C255" s="377" t="s">
        <v>672</v>
      </c>
      <c r="D255" s="216">
        <v>8513309679</v>
      </c>
      <c r="E255" s="216">
        <v>652204044.21000004</v>
      </c>
      <c r="F255" s="216">
        <v>700905729.91000009</v>
      </c>
      <c r="G255" s="216">
        <v>698492980.6400001</v>
      </c>
    </row>
    <row r="256" spans="3:7" x14ac:dyDescent="0.25">
      <c r="C256" s="378" t="s">
        <v>593</v>
      </c>
      <c r="D256" s="219">
        <v>10700000</v>
      </c>
      <c r="E256" s="219">
        <v>0</v>
      </c>
      <c r="F256" s="219">
        <v>0</v>
      </c>
      <c r="G256" s="219">
        <v>0</v>
      </c>
    </row>
    <row r="257" spans="3:7" x14ac:dyDescent="0.25">
      <c r="C257" s="378" t="s">
        <v>646</v>
      </c>
      <c r="D257" s="219">
        <v>0</v>
      </c>
      <c r="E257" s="219">
        <v>691600</v>
      </c>
      <c r="F257" s="219">
        <v>691600</v>
      </c>
      <c r="G257" s="219">
        <v>691600</v>
      </c>
    </row>
    <row r="258" spans="3:7" x14ac:dyDescent="0.25">
      <c r="C258" s="378" t="s">
        <v>673</v>
      </c>
      <c r="D258" s="219">
        <v>0</v>
      </c>
      <c r="E258" s="219">
        <v>8717976.5999999996</v>
      </c>
      <c r="F258" s="219">
        <v>8717976.5999999996</v>
      </c>
      <c r="G258" s="219">
        <v>8717976.5999999996</v>
      </c>
    </row>
    <row r="259" spans="3:7" x14ac:dyDescent="0.25">
      <c r="C259" s="378" t="s">
        <v>552</v>
      </c>
      <c r="D259" s="219">
        <v>0</v>
      </c>
      <c r="E259" s="219">
        <v>0</v>
      </c>
      <c r="F259" s="219">
        <v>0</v>
      </c>
      <c r="G259" s="219">
        <v>0</v>
      </c>
    </row>
    <row r="260" spans="3:7" x14ac:dyDescent="0.25">
      <c r="C260" s="378" t="s">
        <v>543</v>
      </c>
      <c r="D260" s="219">
        <v>7708807324</v>
      </c>
      <c r="E260" s="219">
        <v>589169136.68000007</v>
      </c>
      <c r="F260" s="219">
        <v>634339167.80000007</v>
      </c>
      <c r="G260" s="219">
        <v>631622554.37</v>
      </c>
    </row>
    <row r="261" spans="3:7" x14ac:dyDescent="0.25">
      <c r="C261" s="378" t="s">
        <v>576</v>
      </c>
      <c r="D261" s="219">
        <v>435943571</v>
      </c>
      <c r="E261" s="219">
        <v>25121233.530000001</v>
      </c>
      <c r="F261" s="219">
        <v>27522208.080000002</v>
      </c>
      <c r="G261" s="219">
        <v>27522208.080000002</v>
      </c>
    </row>
    <row r="262" spans="3:7" x14ac:dyDescent="0.25">
      <c r="C262" s="378" t="s">
        <v>581</v>
      </c>
      <c r="D262" s="219">
        <v>357858784</v>
      </c>
      <c r="E262" s="219">
        <v>28504097.399999999</v>
      </c>
      <c r="F262" s="219">
        <v>29634777.43</v>
      </c>
      <c r="G262" s="219">
        <v>29938641.59</v>
      </c>
    </row>
    <row r="263" spans="3:7" x14ac:dyDescent="0.25">
      <c r="C263" s="377" t="s">
        <v>674</v>
      </c>
      <c r="D263" s="216">
        <v>79769792</v>
      </c>
      <c r="E263" s="216">
        <v>5378733.8899999997</v>
      </c>
      <c r="F263" s="216">
        <v>6130856.1900000004</v>
      </c>
      <c r="G263" s="216">
        <v>5102992.6899999995</v>
      </c>
    </row>
    <row r="264" spans="3:7" x14ac:dyDescent="0.25">
      <c r="C264" s="378" t="s">
        <v>543</v>
      </c>
      <c r="D264" s="219">
        <v>79769792</v>
      </c>
      <c r="E264" s="219">
        <v>5378733.8899999997</v>
      </c>
      <c r="F264" s="219">
        <v>6130856.1900000004</v>
      </c>
      <c r="G264" s="219">
        <v>5102992.6899999995</v>
      </c>
    </row>
    <row r="265" spans="3:7" x14ac:dyDescent="0.25">
      <c r="C265" s="377" t="s">
        <v>675</v>
      </c>
      <c r="D265" s="216">
        <v>41263230</v>
      </c>
      <c r="E265" s="216">
        <v>4712147.63</v>
      </c>
      <c r="F265" s="216">
        <v>2828579.5</v>
      </c>
      <c r="G265" s="216">
        <v>2105311.2999999998</v>
      </c>
    </row>
    <row r="266" spans="3:7" x14ac:dyDescent="0.25">
      <c r="C266" s="378" t="s">
        <v>543</v>
      </c>
      <c r="D266" s="219">
        <v>41263230</v>
      </c>
      <c r="E266" s="219">
        <v>4712147.63</v>
      </c>
      <c r="F266" s="219">
        <v>2828579.5</v>
      </c>
      <c r="G266" s="219">
        <v>2105311.2999999998</v>
      </c>
    </row>
    <row r="267" spans="3:7" x14ac:dyDescent="0.25">
      <c r="C267" s="218" t="s">
        <v>676</v>
      </c>
      <c r="D267" s="219">
        <v>13723273147</v>
      </c>
      <c r="E267" s="219">
        <v>176150544.14999998</v>
      </c>
      <c r="F267" s="219">
        <v>1049898446.3000001</v>
      </c>
      <c r="G267" s="219">
        <v>919946527.40999997</v>
      </c>
    </row>
    <row r="268" spans="3:7" x14ac:dyDescent="0.25">
      <c r="C268" s="377" t="s">
        <v>677</v>
      </c>
      <c r="D268" s="216">
        <v>12284997595</v>
      </c>
      <c r="E268" s="216">
        <v>134025916.36999999</v>
      </c>
      <c r="F268" s="216">
        <v>940035535.82000005</v>
      </c>
      <c r="G268" s="216">
        <v>798448744.19999993</v>
      </c>
    </row>
    <row r="269" spans="3:7" x14ac:dyDescent="0.25">
      <c r="C269" s="378" t="s">
        <v>593</v>
      </c>
      <c r="D269" s="219">
        <v>78921777</v>
      </c>
      <c r="E269" s="219">
        <v>58410</v>
      </c>
      <c r="F269" s="219">
        <v>58410</v>
      </c>
      <c r="G269" s="219">
        <v>0</v>
      </c>
    </row>
    <row r="270" spans="3:7" x14ac:dyDescent="0.25">
      <c r="C270" s="378" t="s">
        <v>678</v>
      </c>
      <c r="D270" s="219">
        <v>0</v>
      </c>
      <c r="E270" s="219">
        <v>0</v>
      </c>
      <c r="F270" s="219">
        <v>3167045</v>
      </c>
      <c r="G270" s="219">
        <v>3167045</v>
      </c>
    </row>
    <row r="271" spans="3:7" x14ac:dyDescent="0.25">
      <c r="C271" s="378" t="s">
        <v>646</v>
      </c>
      <c r="D271" s="219">
        <v>215000</v>
      </c>
      <c r="E271" s="219">
        <v>0</v>
      </c>
      <c r="F271" s="219">
        <v>300000</v>
      </c>
      <c r="G271" s="219">
        <v>300000</v>
      </c>
    </row>
    <row r="272" spans="3:7" x14ac:dyDescent="0.25">
      <c r="C272" s="378" t="s">
        <v>552</v>
      </c>
      <c r="D272" s="219">
        <v>0</v>
      </c>
      <c r="E272" s="219">
        <v>0</v>
      </c>
      <c r="F272" s="219">
        <v>0</v>
      </c>
      <c r="G272" s="219">
        <v>0</v>
      </c>
    </row>
    <row r="273" spans="3:7" x14ac:dyDescent="0.25">
      <c r="C273" s="378" t="s">
        <v>543</v>
      </c>
      <c r="D273" s="219">
        <v>12205860818</v>
      </c>
      <c r="E273" s="219">
        <v>133967506.36999999</v>
      </c>
      <c r="F273" s="219">
        <v>936510080.82000005</v>
      </c>
      <c r="G273" s="219">
        <v>794981699.19999993</v>
      </c>
    </row>
    <row r="274" spans="3:7" x14ac:dyDescent="0.25">
      <c r="C274" s="377" t="s">
        <v>679</v>
      </c>
      <c r="D274" s="216">
        <v>1286220832</v>
      </c>
      <c r="E274" s="216">
        <v>39863947.779999994</v>
      </c>
      <c r="F274" s="216">
        <v>100547185.88999999</v>
      </c>
      <c r="G274" s="216">
        <v>112007058.61999999</v>
      </c>
    </row>
    <row r="275" spans="3:7" x14ac:dyDescent="0.25">
      <c r="C275" s="378" t="s">
        <v>581</v>
      </c>
      <c r="D275" s="219">
        <v>1286220832</v>
      </c>
      <c r="E275" s="219">
        <v>39863947.779999994</v>
      </c>
      <c r="F275" s="219">
        <v>100506405.08999999</v>
      </c>
      <c r="G275" s="219">
        <v>111966277.81999999</v>
      </c>
    </row>
    <row r="276" spans="3:7" x14ac:dyDescent="0.25">
      <c r="C276" s="378" t="s">
        <v>640</v>
      </c>
      <c r="D276" s="219">
        <v>0</v>
      </c>
      <c r="E276" s="219">
        <v>0</v>
      </c>
      <c r="F276" s="219">
        <v>40780.800000000003</v>
      </c>
      <c r="G276" s="219">
        <v>40780.800000000003</v>
      </c>
    </row>
    <row r="277" spans="3:7" x14ac:dyDescent="0.25">
      <c r="C277" s="378" t="s">
        <v>628</v>
      </c>
      <c r="D277" s="219">
        <v>0</v>
      </c>
      <c r="E277" s="219">
        <v>0</v>
      </c>
      <c r="F277" s="219">
        <v>0</v>
      </c>
      <c r="G277" s="219">
        <v>0</v>
      </c>
    </row>
    <row r="278" spans="3:7" x14ac:dyDescent="0.25">
      <c r="C278" s="378" t="s">
        <v>680</v>
      </c>
      <c r="D278" s="219">
        <v>0</v>
      </c>
      <c r="E278" s="219">
        <v>0</v>
      </c>
      <c r="F278" s="219">
        <v>0</v>
      </c>
      <c r="G278" s="219">
        <v>0</v>
      </c>
    </row>
    <row r="279" spans="3:7" x14ac:dyDescent="0.25">
      <c r="C279" s="377" t="s">
        <v>681</v>
      </c>
      <c r="D279" s="216">
        <v>152054720</v>
      </c>
      <c r="E279" s="216">
        <v>2260680</v>
      </c>
      <c r="F279" s="216">
        <v>9315724.5899999999</v>
      </c>
      <c r="G279" s="216">
        <v>9490724.5899999999</v>
      </c>
    </row>
    <row r="280" spans="3:7" ht="15.75" thickBot="1" x14ac:dyDescent="0.3">
      <c r="C280" s="378" t="s">
        <v>576</v>
      </c>
      <c r="D280" s="219">
        <v>152054720</v>
      </c>
      <c r="E280" s="219">
        <v>2260680</v>
      </c>
      <c r="F280" s="219">
        <v>9315724.5899999999</v>
      </c>
      <c r="G280" s="219">
        <v>9490724.5899999999</v>
      </c>
    </row>
    <row r="281" spans="3:7" x14ac:dyDescent="0.25">
      <c r="C281" s="366" t="s">
        <v>682</v>
      </c>
      <c r="D281" s="367">
        <v>15344286414</v>
      </c>
      <c r="E281" s="367">
        <v>720372402.11999989</v>
      </c>
      <c r="F281" s="368">
        <v>1348458634.3200002</v>
      </c>
      <c r="G281" s="368">
        <v>1230541533.01</v>
      </c>
    </row>
    <row r="282" spans="3:7" x14ac:dyDescent="0.25">
      <c r="C282" s="218" t="s">
        <v>683</v>
      </c>
      <c r="D282" s="219">
        <v>15344286414</v>
      </c>
      <c r="E282" s="219">
        <v>720372402.11999989</v>
      </c>
      <c r="F282" s="219">
        <v>1348458634.3200002</v>
      </c>
      <c r="G282" s="219">
        <v>1230541533.01</v>
      </c>
    </row>
    <row r="283" spans="3:7" x14ac:dyDescent="0.25">
      <c r="C283" s="377" t="s">
        <v>684</v>
      </c>
      <c r="D283" s="216">
        <v>12665364560</v>
      </c>
      <c r="E283" s="216">
        <v>824885672.83999991</v>
      </c>
      <c r="F283" s="216">
        <v>1247338946.21</v>
      </c>
      <c r="G283" s="216">
        <v>1130476847.5599999</v>
      </c>
    </row>
    <row r="284" spans="3:7" x14ac:dyDescent="0.25">
      <c r="C284" s="378" t="s">
        <v>551</v>
      </c>
      <c r="D284" s="219">
        <v>3179087758</v>
      </c>
      <c r="E284" s="219">
        <v>182456480.08999997</v>
      </c>
      <c r="F284" s="219">
        <v>439296645.65000004</v>
      </c>
      <c r="G284" s="219">
        <v>274995331.67999995</v>
      </c>
    </row>
    <row r="285" spans="3:7" x14ac:dyDescent="0.25">
      <c r="C285" s="378" t="s">
        <v>543</v>
      </c>
      <c r="D285" s="219">
        <v>9067302203</v>
      </c>
      <c r="E285" s="219">
        <v>528851569.81</v>
      </c>
      <c r="F285" s="219">
        <v>694464677.62</v>
      </c>
      <c r="G285" s="219">
        <v>762521629.95000005</v>
      </c>
    </row>
    <row r="286" spans="3:7" x14ac:dyDescent="0.25">
      <c r="C286" s="378" t="s">
        <v>544</v>
      </c>
      <c r="D286" s="219">
        <v>418974599</v>
      </c>
      <c r="E286" s="219">
        <v>113577622.94</v>
      </c>
      <c r="F286" s="219">
        <v>113577622.94</v>
      </c>
      <c r="G286" s="219">
        <v>92959885.930000007</v>
      </c>
    </row>
    <row r="287" spans="3:7" x14ac:dyDescent="0.25">
      <c r="C287" s="377" t="s">
        <v>685</v>
      </c>
      <c r="D287" s="216">
        <v>2403578297</v>
      </c>
      <c r="E287" s="216">
        <v>-110674866.68000001</v>
      </c>
      <c r="F287" s="216">
        <v>82466376.850000009</v>
      </c>
      <c r="G287" s="216">
        <v>82596757.99000001</v>
      </c>
    </row>
    <row r="288" spans="3:7" x14ac:dyDescent="0.25">
      <c r="C288" s="378" t="s">
        <v>686</v>
      </c>
      <c r="D288" s="219">
        <v>0</v>
      </c>
      <c r="E288" s="219">
        <v>1328872.3999999999</v>
      </c>
      <c r="F288" s="219">
        <v>1328872.3999999999</v>
      </c>
      <c r="G288" s="219">
        <v>0</v>
      </c>
    </row>
    <row r="289" spans="3:7" x14ac:dyDescent="0.25">
      <c r="C289" s="378" t="s">
        <v>576</v>
      </c>
      <c r="D289" s="219">
        <v>2403578297</v>
      </c>
      <c r="E289" s="219">
        <v>-112003739.08000001</v>
      </c>
      <c r="F289" s="219">
        <v>80907504.450000003</v>
      </c>
      <c r="G289" s="219">
        <v>82596757.99000001</v>
      </c>
    </row>
    <row r="290" spans="3:7" x14ac:dyDescent="0.25">
      <c r="C290" s="378" t="s">
        <v>597</v>
      </c>
      <c r="D290" s="219">
        <v>0</v>
      </c>
      <c r="E290" s="219">
        <v>0</v>
      </c>
      <c r="F290" s="219">
        <v>0</v>
      </c>
      <c r="G290" s="219">
        <v>0</v>
      </c>
    </row>
    <row r="291" spans="3:7" x14ac:dyDescent="0.25">
      <c r="C291" s="378" t="s">
        <v>613</v>
      </c>
      <c r="D291" s="219">
        <v>0</v>
      </c>
      <c r="E291" s="219">
        <v>0</v>
      </c>
      <c r="F291" s="219">
        <v>230000</v>
      </c>
      <c r="G291" s="219">
        <v>0</v>
      </c>
    </row>
    <row r="292" spans="3:7" x14ac:dyDescent="0.25">
      <c r="C292" s="377" t="s">
        <v>687</v>
      </c>
      <c r="D292" s="216">
        <v>177246110</v>
      </c>
      <c r="E292" s="216">
        <v>3412244.34</v>
      </c>
      <c r="F292" s="216">
        <v>12606265.979999999</v>
      </c>
      <c r="G292" s="216">
        <v>11146339.58</v>
      </c>
    </row>
    <row r="293" spans="3:7" x14ac:dyDescent="0.25">
      <c r="C293" s="378" t="s">
        <v>617</v>
      </c>
      <c r="D293" s="219">
        <v>174395110</v>
      </c>
      <c r="E293" s="219">
        <v>3412244.34</v>
      </c>
      <c r="F293" s="219">
        <v>11860265.989999998</v>
      </c>
      <c r="G293" s="219">
        <v>10796339.59</v>
      </c>
    </row>
    <row r="294" spans="3:7" x14ac:dyDescent="0.25">
      <c r="C294" s="378" t="s">
        <v>688</v>
      </c>
      <c r="D294" s="219">
        <v>2551000</v>
      </c>
      <c r="E294" s="219">
        <v>0</v>
      </c>
      <c r="F294" s="219">
        <v>745999.99</v>
      </c>
      <c r="G294" s="219">
        <v>349999.99</v>
      </c>
    </row>
    <row r="295" spans="3:7" x14ac:dyDescent="0.25">
      <c r="C295" s="378" t="s">
        <v>640</v>
      </c>
      <c r="D295" s="219">
        <v>300000</v>
      </c>
      <c r="E295" s="219">
        <v>0</v>
      </c>
      <c r="F295" s="219">
        <v>0</v>
      </c>
      <c r="G295" s="219">
        <v>0</v>
      </c>
    </row>
    <row r="296" spans="3:7" x14ac:dyDescent="0.25">
      <c r="C296" s="377" t="s">
        <v>689</v>
      </c>
      <c r="D296" s="216">
        <v>53537459</v>
      </c>
      <c r="E296" s="216">
        <v>753692.5</v>
      </c>
      <c r="F296" s="216">
        <v>4054952.6799999997</v>
      </c>
      <c r="G296" s="216">
        <v>4480278.67</v>
      </c>
    </row>
    <row r="297" spans="3:7" x14ac:dyDescent="0.25">
      <c r="C297" s="378" t="s">
        <v>690</v>
      </c>
      <c r="D297" s="219">
        <v>53537459</v>
      </c>
      <c r="E297" s="219">
        <v>753692.5</v>
      </c>
      <c r="F297" s="219">
        <v>4054952.6799999997</v>
      </c>
      <c r="G297" s="219">
        <v>4480278.67</v>
      </c>
    </row>
    <row r="298" spans="3:7" x14ac:dyDescent="0.25">
      <c r="C298" s="377" t="s">
        <v>691</v>
      </c>
      <c r="D298" s="216">
        <v>44559988</v>
      </c>
      <c r="E298" s="216">
        <v>1995659.12</v>
      </c>
      <c r="F298" s="216">
        <v>1992092.6</v>
      </c>
      <c r="G298" s="216">
        <v>1841309.21</v>
      </c>
    </row>
    <row r="299" spans="3:7" x14ac:dyDescent="0.25">
      <c r="C299" s="378" t="s">
        <v>692</v>
      </c>
      <c r="D299" s="219">
        <v>0</v>
      </c>
      <c r="E299" s="219">
        <v>0</v>
      </c>
      <c r="F299" s="219">
        <v>0</v>
      </c>
      <c r="G299" s="219">
        <v>0</v>
      </c>
    </row>
    <row r="300" spans="3:7" x14ac:dyDescent="0.25">
      <c r="C300" s="378" t="s">
        <v>646</v>
      </c>
      <c r="D300" s="219">
        <v>44559988</v>
      </c>
      <c r="E300" s="219">
        <v>1995659.12</v>
      </c>
      <c r="F300" s="219">
        <v>1992092.6</v>
      </c>
      <c r="G300" s="219">
        <v>1841309.21</v>
      </c>
    </row>
    <row r="301" spans="3:7" ht="15.75" thickBot="1" x14ac:dyDescent="0.3">
      <c r="C301" s="378" t="s">
        <v>666</v>
      </c>
      <c r="D301" s="219">
        <v>0</v>
      </c>
      <c r="E301" s="219">
        <v>0</v>
      </c>
      <c r="F301" s="219">
        <v>0</v>
      </c>
      <c r="G301" s="219">
        <v>0</v>
      </c>
    </row>
    <row r="302" spans="3:7" x14ac:dyDescent="0.25">
      <c r="C302" s="366" t="s">
        <v>693</v>
      </c>
      <c r="D302" s="367">
        <v>21512650364</v>
      </c>
      <c r="E302" s="367">
        <v>1259599783.5299995</v>
      </c>
      <c r="F302" s="368">
        <v>1506594397.0399997</v>
      </c>
      <c r="G302" s="368">
        <v>1441719263.8300004</v>
      </c>
    </row>
    <row r="303" spans="3:7" x14ac:dyDescent="0.25">
      <c r="C303" s="218" t="s">
        <v>694</v>
      </c>
      <c r="D303" s="219">
        <v>21512650364</v>
      </c>
      <c r="E303" s="219">
        <v>1259599783.5299995</v>
      </c>
      <c r="F303" s="219">
        <v>1506594397.0399997</v>
      </c>
      <c r="G303" s="219">
        <v>1441719263.8300004</v>
      </c>
    </row>
    <row r="304" spans="3:7" x14ac:dyDescent="0.25">
      <c r="C304" s="377" t="s">
        <v>695</v>
      </c>
      <c r="D304" s="216">
        <v>16436801660</v>
      </c>
      <c r="E304" s="216">
        <v>1101069404.1299999</v>
      </c>
      <c r="F304" s="216">
        <v>1235880064.4699998</v>
      </c>
      <c r="G304" s="216">
        <v>1164559455.28</v>
      </c>
    </row>
    <row r="305" spans="3:7" x14ac:dyDescent="0.25">
      <c r="C305" s="378" t="s">
        <v>551</v>
      </c>
      <c r="D305" s="219">
        <v>3489076268</v>
      </c>
      <c r="E305" s="219">
        <v>89990285.660000011</v>
      </c>
      <c r="F305" s="219">
        <v>224800946</v>
      </c>
      <c r="G305" s="219">
        <v>153423164.81000003</v>
      </c>
    </row>
    <row r="306" spans="3:7" x14ac:dyDescent="0.25">
      <c r="C306" s="378" t="s">
        <v>577</v>
      </c>
      <c r="D306" s="219">
        <v>0</v>
      </c>
      <c r="E306" s="219">
        <v>0</v>
      </c>
      <c r="F306" s="219">
        <v>0</v>
      </c>
      <c r="G306" s="219">
        <v>0</v>
      </c>
    </row>
    <row r="307" spans="3:7" x14ac:dyDescent="0.25">
      <c r="C307" s="378" t="s">
        <v>696</v>
      </c>
      <c r="D307" s="219">
        <v>2874479</v>
      </c>
      <c r="E307" s="219">
        <v>0</v>
      </c>
      <c r="F307" s="219">
        <v>0</v>
      </c>
      <c r="G307" s="219">
        <v>0</v>
      </c>
    </row>
    <row r="308" spans="3:7" x14ac:dyDescent="0.25">
      <c r="C308" s="378" t="s">
        <v>544</v>
      </c>
      <c r="D308" s="219">
        <v>300000000</v>
      </c>
      <c r="E308" s="219">
        <v>971502.36</v>
      </c>
      <c r="F308" s="219">
        <v>971502.36</v>
      </c>
      <c r="G308" s="219">
        <v>1028674.36</v>
      </c>
    </row>
    <row r="309" spans="3:7" x14ac:dyDescent="0.25">
      <c r="C309" s="378" t="s">
        <v>553</v>
      </c>
      <c r="D309" s="219">
        <v>12644850913</v>
      </c>
      <c r="E309" s="219">
        <v>1010107616.1099999</v>
      </c>
      <c r="F309" s="219">
        <v>1010107616.1099999</v>
      </c>
      <c r="G309" s="219">
        <v>1010107616.1099999</v>
      </c>
    </row>
    <row r="310" spans="3:7" x14ac:dyDescent="0.25">
      <c r="C310" s="377" t="s">
        <v>697</v>
      </c>
      <c r="D310" s="216">
        <v>324030081</v>
      </c>
      <c r="E310" s="216">
        <v>17693649.599999998</v>
      </c>
      <c r="F310" s="216">
        <v>18100978.460000001</v>
      </c>
      <c r="G310" s="216">
        <v>19678053.669999998</v>
      </c>
    </row>
    <row r="311" spans="3:7" x14ac:dyDescent="0.25">
      <c r="C311" s="378" t="s">
        <v>576</v>
      </c>
      <c r="D311" s="219">
        <v>324030081</v>
      </c>
      <c r="E311" s="219">
        <v>17693649.599999998</v>
      </c>
      <c r="F311" s="219">
        <v>18100978.460000001</v>
      </c>
      <c r="G311" s="219">
        <v>19678053.669999998</v>
      </c>
    </row>
    <row r="312" spans="3:7" x14ac:dyDescent="0.25">
      <c r="C312" s="378" t="s">
        <v>597</v>
      </c>
      <c r="D312" s="219">
        <v>0</v>
      </c>
      <c r="E312" s="219">
        <v>0</v>
      </c>
      <c r="F312" s="219">
        <v>0</v>
      </c>
      <c r="G312" s="219">
        <v>0</v>
      </c>
    </row>
    <row r="313" spans="3:7" x14ac:dyDescent="0.25">
      <c r="C313" s="377" t="s">
        <v>698</v>
      </c>
      <c r="D313" s="216">
        <v>1128343962</v>
      </c>
      <c r="E313" s="216">
        <v>61126554.069999993</v>
      </c>
      <c r="F313" s="216">
        <v>61161118.609999992</v>
      </c>
      <c r="G313" s="216">
        <v>62440818.719999999</v>
      </c>
    </row>
    <row r="314" spans="3:7" x14ac:dyDescent="0.25">
      <c r="C314" s="378" t="s">
        <v>699</v>
      </c>
      <c r="D314" s="219">
        <v>5000000</v>
      </c>
      <c r="E314" s="219">
        <v>0</v>
      </c>
      <c r="F314" s="219">
        <v>0</v>
      </c>
      <c r="G314" s="219">
        <v>0</v>
      </c>
    </row>
    <row r="315" spans="3:7" x14ac:dyDescent="0.25">
      <c r="C315" s="378" t="s">
        <v>581</v>
      </c>
      <c r="D315" s="219">
        <v>1123343962</v>
      </c>
      <c r="E315" s="219">
        <v>61126554.069999993</v>
      </c>
      <c r="F315" s="219">
        <v>61161118.609999992</v>
      </c>
      <c r="G315" s="219">
        <v>62440818.719999999</v>
      </c>
    </row>
    <row r="316" spans="3:7" x14ac:dyDescent="0.25">
      <c r="C316" s="377" t="s">
        <v>700</v>
      </c>
      <c r="D316" s="216">
        <v>589452322</v>
      </c>
      <c r="E316" s="216">
        <v>12154689.779999999</v>
      </c>
      <c r="F316" s="216">
        <v>39024568.930000007</v>
      </c>
      <c r="G316" s="216">
        <v>35451239.130000003</v>
      </c>
    </row>
    <row r="317" spans="3:7" x14ac:dyDescent="0.25">
      <c r="C317" s="378" t="s">
        <v>579</v>
      </c>
      <c r="D317" s="219">
        <v>581837040</v>
      </c>
      <c r="E317" s="219">
        <v>8972902.1799999997</v>
      </c>
      <c r="F317" s="219">
        <v>38595658.930000007</v>
      </c>
      <c r="G317" s="219">
        <v>34427653.470000006</v>
      </c>
    </row>
    <row r="318" spans="3:7" x14ac:dyDescent="0.25">
      <c r="C318" s="378" t="s">
        <v>606</v>
      </c>
      <c r="D318" s="219">
        <v>7615282</v>
      </c>
      <c r="E318" s="219">
        <v>2938877.6</v>
      </c>
      <c r="F318" s="219">
        <v>186000</v>
      </c>
      <c r="G318" s="219">
        <v>186000</v>
      </c>
    </row>
    <row r="319" spans="3:7" x14ac:dyDescent="0.25">
      <c r="C319" s="378" t="s">
        <v>701</v>
      </c>
      <c r="D319" s="219">
        <v>0</v>
      </c>
      <c r="E319" s="219">
        <v>242910</v>
      </c>
      <c r="F319" s="219">
        <v>242910</v>
      </c>
      <c r="G319" s="219">
        <v>837585.65999999992</v>
      </c>
    </row>
    <row r="320" spans="3:7" x14ac:dyDescent="0.25">
      <c r="C320" s="377" t="s">
        <v>702</v>
      </c>
      <c r="D320" s="216">
        <v>130919037</v>
      </c>
      <c r="E320" s="216">
        <v>634285.52</v>
      </c>
      <c r="F320" s="216">
        <v>7111413.3399999999</v>
      </c>
      <c r="G320" s="216">
        <v>7207718.9399999995</v>
      </c>
    </row>
    <row r="321" spans="3:7" x14ac:dyDescent="0.25">
      <c r="C321" s="378" t="s">
        <v>560</v>
      </c>
      <c r="D321" s="219">
        <v>130919037</v>
      </c>
      <c r="E321" s="219">
        <v>634285.52</v>
      </c>
      <c r="F321" s="219">
        <v>7111413.3399999999</v>
      </c>
      <c r="G321" s="219">
        <v>7207718.9399999995</v>
      </c>
    </row>
    <row r="322" spans="3:7" x14ac:dyDescent="0.25">
      <c r="C322" s="377" t="s">
        <v>703</v>
      </c>
      <c r="D322" s="216">
        <v>293816878</v>
      </c>
      <c r="E322" s="216">
        <v>0</v>
      </c>
      <c r="F322" s="216">
        <v>0</v>
      </c>
      <c r="G322" s="216">
        <v>0</v>
      </c>
    </row>
    <row r="323" spans="3:7" x14ac:dyDescent="0.25">
      <c r="C323" s="378" t="s">
        <v>577</v>
      </c>
      <c r="D323" s="219">
        <v>290816878</v>
      </c>
      <c r="E323" s="219">
        <v>0</v>
      </c>
      <c r="F323" s="219">
        <v>0</v>
      </c>
      <c r="G323" s="219">
        <v>0</v>
      </c>
    </row>
    <row r="324" spans="3:7" x14ac:dyDescent="0.25">
      <c r="C324" s="378" t="s">
        <v>602</v>
      </c>
      <c r="D324" s="219">
        <v>3000000</v>
      </c>
      <c r="E324" s="219">
        <v>0</v>
      </c>
      <c r="F324" s="219">
        <v>0</v>
      </c>
      <c r="G324" s="219">
        <v>0</v>
      </c>
    </row>
    <row r="325" spans="3:7" x14ac:dyDescent="0.25">
      <c r="C325" s="377" t="s">
        <v>704</v>
      </c>
      <c r="D325" s="216">
        <v>491553431</v>
      </c>
      <c r="E325" s="216">
        <v>40355692.300000004</v>
      </c>
      <c r="F325" s="216">
        <v>24527999.450000003</v>
      </c>
      <c r="G325" s="216">
        <v>29699683.910000004</v>
      </c>
    </row>
    <row r="326" spans="3:7" x14ac:dyDescent="0.25">
      <c r="C326" s="378" t="s">
        <v>593</v>
      </c>
      <c r="D326" s="219">
        <v>220000</v>
      </c>
      <c r="E326" s="219">
        <v>0</v>
      </c>
      <c r="F326" s="219">
        <v>0</v>
      </c>
      <c r="G326" s="219">
        <v>0</v>
      </c>
    </row>
    <row r="327" spans="3:7" x14ac:dyDescent="0.25">
      <c r="C327" s="378" t="s">
        <v>646</v>
      </c>
      <c r="D327" s="219">
        <v>0</v>
      </c>
      <c r="E327" s="219">
        <v>0</v>
      </c>
      <c r="F327" s="219">
        <v>0</v>
      </c>
      <c r="G327" s="219">
        <v>0</v>
      </c>
    </row>
    <row r="328" spans="3:7" x14ac:dyDescent="0.25">
      <c r="C328" s="378" t="s">
        <v>543</v>
      </c>
      <c r="D328" s="219">
        <v>491333431</v>
      </c>
      <c r="E328" s="219">
        <v>40355692.300000004</v>
      </c>
      <c r="F328" s="219">
        <v>24527999.450000003</v>
      </c>
      <c r="G328" s="219">
        <v>29699683.910000004</v>
      </c>
    </row>
    <row r="329" spans="3:7" x14ac:dyDescent="0.25">
      <c r="C329" s="377" t="s">
        <v>705</v>
      </c>
      <c r="D329" s="216">
        <v>567996445</v>
      </c>
      <c r="E329" s="216">
        <v>5108168.59</v>
      </c>
      <c r="F329" s="216">
        <v>35314210.600000001</v>
      </c>
      <c r="G329" s="216">
        <v>34465439.550000004</v>
      </c>
    </row>
    <row r="330" spans="3:7" x14ac:dyDescent="0.25">
      <c r="C330" s="378" t="s">
        <v>706</v>
      </c>
      <c r="D330" s="219">
        <v>567996445</v>
      </c>
      <c r="E330" s="219">
        <v>5108168.59</v>
      </c>
      <c r="F330" s="219">
        <v>35314210.600000001</v>
      </c>
      <c r="G330" s="219">
        <v>34465439.550000004</v>
      </c>
    </row>
    <row r="331" spans="3:7" x14ac:dyDescent="0.25">
      <c r="C331" s="377" t="s">
        <v>707</v>
      </c>
      <c r="D331" s="216">
        <v>746380474</v>
      </c>
      <c r="E331" s="216">
        <v>12650180.430000002</v>
      </c>
      <c r="F331" s="216">
        <v>37364230.469999991</v>
      </c>
      <c r="G331" s="216">
        <v>39701339.879999995</v>
      </c>
    </row>
    <row r="332" spans="3:7" x14ac:dyDescent="0.25">
      <c r="C332" s="378" t="s">
        <v>708</v>
      </c>
      <c r="D332" s="219">
        <v>746380474</v>
      </c>
      <c r="E332" s="219">
        <v>12650180.430000002</v>
      </c>
      <c r="F332" s="219">
        <v>37364230.469999991</v>
      </c>
      <c r="G332" s="219">
        <v>39701339.879999995</v>
      </c>
    </row>
    <row r="333" spans="3:7" x14ac:dyDescent="0.25">
      <c r="C333" s="377" t="s">
        <v>709</v>
      </c>
      <c r="D333" s="216">
        <v>161903995</v>
      </c>
      <c r="E333" s="216">
        <v>859006.5</v>
      </c>
      <c r="F333" s="216">
        <v>6898968.4500000002</v>
      </c>
      <c r="G333" s="216">
        <v>6292756.6600000001</v>
      </c>
    </row>
    <row r="334" spans="3:7" x14ac:dyDescent="0.25">
      <c r="C334" s="378" t="s">
        <v>562</v>
      </c>
      <c r="D334" s="219">
        <v>161903995</v>
      </c>
      <c r="E334" s="219">
        <v>859006.5</v>
      </c>
      <c r="F334" s="219">
        <v>6898968.4500000002</v>
      </c>
      <c r="G334" s="219">
        <v>6292756.6600000001</v>
      </c>
    </row>
    <row r="335" spans="3:7" x14ac:dyDescent="0.25">
      <c r="C335" s="377" t="s">
        <v>710</v>
      </c>
      <c r="D335" s="216">
        <v>641452079</v>
      </c>
      <c r="E335" s="216">
        <v>7948152.6100000003</v>
      </c>
      <c r="F335" s="216">
        <v>41210844.260000005</v>
      </c>
      <c r="G335" s="216">
        <v>42222758.090000004</v>
      </c>
    </row>
    <row r="336" spans="3:7" ht="15.75" thickBot="1" x14ac:dyDescent="0.3">
      <c r="C336" s="378" t="s">
        <v>711</v>
      </c>
      <c r="D336" s="219">
        <v>641452079</v>
      </c>
      <c r="E336" s="219">
        <v>7948152.6100000003</v>
      </c>
      <c r="F336" s="219">
        <v>41210844.260000005</v>
      </c>
      <c r="G336" s="219">
        <v>42222758.090000004</v>
      </c>
    </row>
    <row r="337" spans="3:7" x14ac:dyDescent="0.25">
      <c r="C337" s="366" t="s">
        <v>712</v>
      </c>
      <c r="D337" s="367">
        <v>309832150000</v>
      </c>
      <c r="E337" s="367">
        <v>8481474269.9699955</v>
      </c>
      <c r="F337" s="368">
        <v>21699280356.73</v>
      </c>
      <c r="G337" s="368">
        <v>24283064930.620007</v>
      </c>
    </row>
    <row r="338" spans="3:7" x14ac:dyDescent="0.25">
      <c r="C338" s="218" t="s">
        <v>713</v>
      </c>
      <c r="D338" s="219">
        <v>309832150000</v>
      </c>
      <c r="E338" s="219">
        <v>8481474269.9699955</v>
      </c>
      <c r="F338" s="219">
        <v>21699280356.73</v>
      </c>
      <c r="G338" s="219">
        <v>24283064930.620007</v>
      </c>
    </row>
    <row r="339" spans="3:7" x14ac:dyDescent="0.25">
      <c r="C339" s="377" t="s">
        <v>714</v>
      </c>
      <c r="D339" s="216">
        <v>226897923221</v>
      </c>
      <c r="E339" s="216">
        <v>5579893250.7499981</v>
      </c>
      <c r="F339" s="216">
        <v>15339604550.25</v>
      </c>
      <c r="G339" s="216">
        <v>17278637740.360001</v>
      </c>
    </row>
    <row r="340" spans="3:7" x14ac:dyDescent="0.25">
      <c r="C340" s="378" t="s">
        <v>551</v>
      </c>
      <c r="D340" s="219">
        <v>26677657543</v>
      </c>
      <c r="E340" s="219">
        <v>1733914071.5699999</v>
      </c>
      <c r="F340" s="219">
        <v>1505807276.7899997</v>
      </c>
      <c r="G340" s="219">
        <v>1921501161.6199996</v>
      </c>
    </row>
    <row r="341" spans="3:7" x14ac:dyDescent="0.25">
      <c r="C341" s="378" t="s">
        <v>715</v>
      </c>
      <c r="D341" s="219">
        <v>2000000000</v>
      </c>
      <c r="E341" s="219">
        <v>688023284.75</v>
      </c>
      <c r="F341" s="219">
        <v>143207002.27000001</v>
      </c>
      <c r="G341" s="219">
        <v>161863798.66999999</v>
      </c>
    </row>
    <row r="342" spans="3:7" x14ac:dyDescent="0.25">
      <c r="C342" s="378" t="s">
        <v>593</v>
      </c>
      <c r="D342" s="219">
        <v>8000000</v>
      </c>
      <c r="E342" s="219">
        <v>0</v>
      </c>
      <c r="F342" s="219">
        <v>0</v>
      </c>
      <c r="G342" s="219">
        <v>0</v>
      </c>
    </row>
    <row r="343" spans="3:7" x14ac:dyDescent="0.25">
      <c r="C343" s="378" t="s">
        <v>678</v>
      </c>
      <c r="D343" s="219">
        <v>0</v>
      </c>
      <c r="E343" s="219">
        <v>0</v>
      </c>
      <c r="F343" s="219">
        <v>0</v>
      </c>
      <c r="G343" s="219">
        <v>300000</v>
      </c>
    </row>
    <row r="344" spans="3:7" x14ac:dyDescent="0.25">
      <c r="C344" s="378" t="s">
        <v>646</v>
      </c>
      <c r="D344" s="219">
        <v>2400000</v>
      </c>
      <c r="E344" s="219">
        <v>1253799.6000000001</v>
      </c>
      <c r="F344" s="219">
        <v>1253799.6000000001</v>
      </c>
      <c r="G344" s="219">
        <v>582738</v>
      </c>
    </row>
    <row r="345" spans="3:7" x14ac:dyDescent="0.25">
      <c r="C345" s="378" t="s">
        <v>552</v>
      </c>
      <c r="D345" s="219"/>
      <c r="E345" s="219">
        <v>2099514.7400000002</v>
      </c>
      <c r="F345" s="219">
        <v>2099514.7400000002</v>
      </c>
      <c r="G345" s="219">
        <v>190971606.23000002</v>
      </c>
    </row>
    <row r="346" spans="3:7" x14ac:dyDescent="0.25">
      <c r="C346" s="378" t="s">
        <v>543</v>
      </c>
      <c r="D346" s="219">
        <v>21320396426</v>
      </c>
      <c r="E346" s="219">
        <v>211913892.87</v>
      </c>
      <c r="F346" s="219">
        <v>1247769235.79</v>
      </c>
      <c r="G346" s="219">
        <v>1233406523.7499998</v>
      </c>
    </row>
    <row r="347" spans="3:7" x14ac:dyDescent="0.25">
      <c r="C347" s="378" t="s">
        <v>716</v>
      </c>
      <c r="D347" s="219">
        <v>1369981938</v>
      </c>
      <c r="E347" s="219">
        <v>0</v>
      </c>
      <c r="F347" s="219">
        <v>0</v>
      </c>
      <c r="G347" s="219">
        <v>0</v>
      </c>
    </row>
    <row r="348" spans="3:7" x14ac:dyDescent="0.25">
      <c r="C348" s="378" t="s">
        <v>699</v>
      </c>
      <c r="D348" s="219">
        <v>0</v>
      </c>
      <c r="E348" s="219">
        <v>0</v>
      </c>
      <c r="F348" s="219">
        <v>0</v>
      </c>
      <c r="G348" s="219">
        <v>0</v>
      </c>
    </row>
    <row r="349" spans="3:7" x14ac:dyDescent="0.25">
      <c r="C349" s="378" t="s">
        <v>581</v>
      </c>
      <c r="D349" s="219">
        <v>102050922346</v>
      </c>
      <c r="E349" s="219">
        <v>859523902.50999999</v>
      </c>
      <c r="F349" s="219">
        <v>7961150279.6900005</v>
      </c>
      <c r="G349" s="219">
        <v>7947368511.3699999</v>
      </c>
    </row>
    <row r="350" spans="3:7" x14ac:dyDescent="0.25">
      <c r="C350" s="378" t="s">
        <v>717</v>
      </c>
      <c r="D350" s="219">
        <v>3962429650</v>
      </c>
      <c r="E350" s="219">
        <v>290460269.82999998</v>
      </c>
      <c r="F350" s="219">
        <v>320996084.07999998</v>
      </c>
      <c r="G350" s="219">
        <v>1018468851.08</v>
      </c>
    </row>
    <row r="351" spans="3:7" x14ac:dyDescent="0.25">
      <c r="C351" s="378" t="s">
        <v>579</v>
      </c>
      <c r="D351" s="219">
        <v>41112745596</v>
      </c>
      <c r="E351" s="219">
        <v>399767552.92999995</v>
      </c>
      <c r="F351" s="219">
        <v>3004273271.0800004</v>
      </c>
      <c r="G351" s="219">
        <v>3037603666.71</v>
      </c>
    </row>
    <row r="352" spans="3:7" x14ac:dyDescent="0.25">
      <c r="C352" s="378" t="s">
        <v>606</v>
      </c>
      <c r="D352" s="219">
        <v>8475000</v>
      </c>
      <c r="E352" s="219">
        <v>0</v>
      </c>
      <c r="F352" s="219">
        <v>0</v>
      </c>
      <c r="G352" s="219">
        <v>0</v>
      </c>
    </row>
    <row r="353" spans="3:7" x14ac:dyDescent="0.25">
      <c r="C353" s="378" t="s">
        <v>701</v>
      </c>
      <c r="D353" s="219">
        <v>0</v>
      </c>
      <c r="E353" s="219">
        <v>0</v>
      </c>
      <c r="F353" s="219">
        <v>0</v>
      </c>
      <c r="G353" s="219">
        <v>0</v>
      </c>
    </row>
    <row r="354" spans="3:7" x14ac:dyDescent="0.25">
      <c r="C354" s="378" t="s">
        <v>718</v>
      </c>
      <c r="D354" s="219">
        <v>3616221875</v>
      </c>
      <c r="E354" s="219">
        <v>427434913.34999996</v>
      </c>
      <c r="F354" s="219">
        <v>428697866.34999996</v>
      </c>
      <c r="G354" s="219">
        <v>885577805.97000015</v>
      </c>
    </row>
    <row r="355" spans="3:7" x14ac:dyDescent="0.25">
      <c r="C355" s="378" t="s">
        <v>587</v>
      </c>
      <c r="D355" s="219">
        <v>35000000</v>
      </c>
      <c r="E355" s="219">
        <v>0</v>
      </c>
      <c r="F355" s="219">
        <v>0</v>
      </c>
      <c r="G355" s="219">
        <v>0</v>
      </c>
    </row>
    <row r="356" spans="3:7" x14ac:dyDescent="0.25">
      <c r="C356" s="378" t="s">
        <v>560</v>
      </c>
      <c r="D356" s="219">
        <v>4530526110</v>
      </c>
      <c r="E356" s="219">
        <v>462445207.30000001</v>
      </c>
      <c r="F356" s="219">
        <v>200996932.70999998</v>
      </c>
      <c r="G356" s="219">
        <v>200862575.37</v>
      </c>
    </row>
    <row r="357" spans="3:7" x14ac:dyDescent="0.25">
      <c r="C357" s="378" t="s">
        <v>610</v>
      </c>
      <c r="D357" s="219">
        <v>3000000</v>
      </c>
      <c r="E357" s="219">
        <v>0</v>
      </c>
      <c r="F357" s="219">
        <v>0</v>
      </c>
      <c r="G357" s="219">
        <v>0</v>
      </c>
    </row>
    <row r="358" spans="3:7" x14ac:dyDescent="0.25">
      <c r="C358" s="378" t="s">
        <v>719</v>
      </c>
      <c r="D358" s="219">
        <v>289925000</v>
      </c>
      <c r="E358" s="219">
        <v>591519.28</v>
      </c>
      <c r="F358" s="219">
        <v>1870201.76</v>
      </c>
      <c r="G358" s="219">
        <v>45758711.609999999</v>
      </c>
    </row>
    <row r="359" spans="3:7" x14ac:dyDescent="0.25">
      <c r="C359" s="378" t="s">
        <v>720</v>
      </c>
      <c r="D359" s="219">
        <v>604406</v>
      </c>
      <c r="E359" s="219">
        <v>0</v>
      </c>
      <c r="F359" s="219">
        <v>0</v>
      </c>
      <c r="G359" s="219">
        <v>0</v>
      </c>
    </row>
    <row r="360" spans="3:7" x14ac:dyDescent="0.25">
      <c r="C360" s="378" t="s">
        <v>706</v>
      </c>
      <c r="D360" s="219">
        <v>101181882</v>
      </c>
      <c r="E360" s="219">
        <v>106173.38</v>
      </c>
      <c r="F360" s="219">
        <v>476652.5</v>
      </c>
      <c r="G360" s="219">
        <v>576615</v>
      </c>
    </row>
    <row r="361" spans="3:7" x14ac:dyDescent="0.25">
      <c r="C361" s="378" t="s">
        <v>562</v>
      </c>
      <c r="D361" s="219">
        <v>780926101</v>
      </c>
      <c r="E361" s="219">
        <v>-8396361</v>
      </c>
      <c r="F361" s="219">
        <v>8051528.0499999998</v>
      </c>
      <c r="G361" s="219">
        <v>8324650.8499999996</v>
      </c>
    </row>
    <row r="362" spans="3:7" x14ac:dyDescent="0.25">
      <c r="C362" s="378" t="s">
        <v>599</v>
      </c>
      <c r="D362" s="219">
        <v>0</v>
      </c>
      <c r="E362" s="219">
        <v>0</v>
      </c>
      <c r="F362" s="219">
        <v>0</v>
      </c>
      <c r="G362" s="219">
        <v>0</v>
      </c>
    </row>
    <row r="363" spans="3:7" x14ac:dyDescent="0.25">
      <c r="C363" s="378" t="s">
        <v>721</v>
      </c>
      <c r="D363" s="219">
        <v>1350000</v>
      </c>
      <c r="E363" s="219">
        <v>24090000</v>
      </c>
      <c r="F363" s="219">
        <v>24090000</v>
      </c>
      <c r="G363" s="219">
        <v>0</v>
      </c>
    </row>
    <row r="364" spans="3:7" x14ac:dyDescent="0.25">
      <c r="C364" s="378" t="s">
        <v>604</v>
      </c>
      <c r="D364" s="219">
        <v>1079623891</v>
      </c>
      <c r="E364" s="219">
        <v>89511078.209999993</v>
      </c>
      <c r="F364" s="219">
        <v>73669605.440000013</v>
      </c>
      <c r="G364" s="219">
        <v>71702094.780000001</v>
      </c>
    </row>
    <row r="365" spans="3:7" x14ac:dyDescent="0.25">
      <c r="C365" s="378" t="s">
        <v>722</v>
      </c>
      <c r="D365" s="219">
        <v>50000000</v>
      </c>
      <c r="E365" s="219">
        <v>3214002.41</v>
      </c>
      <c r="F365" s="219">
        <v>3214002.41</v>
      </c>
      <c r="G365" s="219">
        <v>6207564.8200000003</v>
      </c>
    </row>
    <row r="366" spans="3:7" x14ac:dyDescent="0.25">
      <c r="C366" s="378" t="s">
        <v>564</v>
      </c>
      <c r="D366" s="219">
        <v>1900007840</v>
      </c>
      <c r="E366" s="219">
        <v>144658829.86000001</v>
      </c>
      <c r="F366" s="219">
        <v>108352103.25</v>
      </c>
      <c r="G366" s="219">
        <v>115919362.28999999</v>
      </c>
    </row>
    <row r="367" spans="3:7" x14ac:dyDescent="0.25">
      <c r="C367" s="378" t="s">
        <v>723</v>
      </c>
      <c r="D367" s="219">
        <v>659572949</v>
      </c>
      <c r="E367" s="219">
        <v>77934293.359999999</v>
      </c>
      <c r="F367" s="219">
        <v>110371106.66</v>
      </c>
      <c r="G367" s="219">
        <v>123801830.06</v>
      </c>
    </row>
    <row r="368" spans="3:7" x14ac:dyDescent="0.25">
      <c r="C368" s="378" t="s">
        <v>724</v>
      </c>
      <c r="D368" s="219">
        <v>275000000</v>
      </c>
      <c r="E368" s="219">
        <v>0</v>
      </c>
      <c r="F368" s="219">
        <v>0</v>
      </c>
      <c r="G368" s="219">
        <v>1088160.43</v>
      </c>
    </row>
    <row r="369" spans="3:7" x14ac:dyDescent="0.25">
      <c r="C369" s="378" t="s">
        <v>558</v>
      </c>
      <c r="D369" s="219">
        <v>1098467918</v>
      </c>
      <c r="E369" s="219">
        <v>-25100000</v>
      </c>
      <c r="F369" s="219">
        <v>0</v>
      </c>
      <c r="G369" s="219">
        <v>0</v>
      </c>
    </row>
    <row r="370" spans="3:7" x14ac:dyDescent="0.25">
      <c r="C370" s="378" t="s">
        <v>725</v>
      </c>
      <c r="D370" s="219">
        <v>172373669</v>
      </c>
      <c r="E370" s="219">
        <v>12115944.960000001</v>
      </c>
      <c r="F370" s="219">
        <v>18419112.239999998</v>
      </c>
      <c r="G370" s="219">
        <v>0</v>
      </c>
    </row>
    <row r="371" spans="3:7" x14ac:dyDescent="0.25">
      <c r="C371" s="378" t="s">
        <v>544</v>
      </c>
      <c r="D371" s="219">
        <v>3020857665</v>
      </c>
      <c r="E371" s="219">
        <v>184331360.84</v>
      </c>
      <c r="F371" s="219">
        <v>174838974.84</v>
      </c>
      <c r="G371" s="219">
        <v>306751511.75</v>
      </c>
    </row>
    <row r="372" spans="3:7" x14ac:dyDescent="0.25">
      <c r="C372" s="378" t="s">
        <v>553</v>
      </c>
      <c r="D372" s="219">
        <v>10770275416</v>
      </c>
      <c r="E372" s="219">
        <v>0</v>
      </c>
      <c r="F372" s="219">
        <v>0</v>
      </c>
      <c r="G372" s="219">
        <v>0</v>
      </c>
    </row>
    <row r="373" spans="3:7" x14ac:dyDescent="0.25">
      <c r="C373" s="377" t="s">
        <v>726</v>
      </c>
      <c r="D373" s="216">
        <v>3471721073</v>
      </c>
      <c r="E373" s="216">
        <v>0</v>
      </c>
      <c r="F373" s="216">
        <v>0</v>
      </c>
      <c r="G373" s="216">
        <v>0</v>
      </c>
    </row>
    <row r="374" spans="3:7" x14ac:dyDescent="0.25">
      <c r="C374" s="378" t="s">
        <v>711</v>
      </c>
      <c r="D374" s="219">
        <v>414285000</v>
      </c>
      <c r="E374" s="219">
        <v>0</v>
      </c>
      <c r="F374" s="219">
        <v>0</v>
      </c>
      <c r="G374" s="219">
        <v>0</v>
      </c>
    </row>
    <row r="375" spans="3:7" x14ac:dyDescent="0.25">
      <c r="C375" s="378" t="s">
        <v>727</v>
      </c>
      <c r="D375" s="219">
        <v>3057436073</v>
      </c>
      <c r="E375" s="219">
        <v>0</v>
      </c>
      <c r="F375" s="219">
        <v>0</v>
      </c>
      <c r="G375" s="219">
        <v>0</v>
      </c>
    </row>
    <row r="376" spans="3:7" x14ac:dyDescent="0.25">
      <c r="C376" s="377" t="s">
        <v>728</v>
      </c>
      <c r="D376" s="216">
        <v>830569217</v>
      </c>
      <c r="E376" s="216">
        <v>99118558.260000005</v>
      </c>
      <c r="F376" s="216">
        <v>124437634.36</v>
      </c>
      <c r="G376" s="216">
        <v>109122351.67</v>
      </c>
    </row>
    <row r="377" spans="3:7" x14ac:dyDescent="0.25">
      <c r="C377" s="378" t="s">
        <v>552</v>
      </c>
      <c r="D377" s="219">
        <v>0</v>
      </c>
      <c r="E377" s="219">
        <v>7902011.4800000004</v>
      </c>
      <c r="F377" s="219">
        <v>7902011.4800000004</v>
      </c>
      <c r="G377" s="219">
        <v>7174000</v>
      </c>
    </row>
    <row r="378" spans="3:7" x14ac:dyDescent="0.25">
      <c r="C378" s="378" t="s">
        <v>543</v>
      </c>
      <c r="D378" s="219">
        <v>793794617</v>
      </c>
      <c r="E378" s="219">
        <v>91216546.780000001</v>
      </c>
      <c r="F378" s="219">
        <v>116535622.88</v>
      </c>
      <c r="G378" s="219">
        <v>101948351.67</v>
      </c>
    </row>
    <row r="379" spans="3:7" x14ac:dyDescent="0.25">
      <c r="C379" s="378" t="s">
        <v>716</v>
      </c>
      <c r="D379" s="219">
        <v>36774600</v>
      </c>
      <c r="E379" s="219">
        <v>0</v>
      </c>
      <c r="F379" s="219">
        <v>0</v>
      </c>
      <c r="G379" s="219">
        <v>0</v>
      </c>
    </row>
    <row r="380" spans="3:7" x14ac:dyDescent="0.25">
      <c r="C380" s="377" t="s">
        <v>729</v>
      </c>
      <c r="D380" s="216">
        <v>25525319859</v>
      </c>
      <c r="E380" s="216">
        <v>158983883.47999999</v>
      </c>
      <c r="F380" s="216">
        <v>2218338558.1900001</v>
      </c>
      <c r="G380" s="216">
        <v>2184357787.1999998</v>
      </c>
    </row>
    <row r="381" spans="3:7" x14ac:dyDescent="0.25">
      <c r="C381" s="378" t="s">
        <v>708</v>
      </c>
      <c r="D381" s="219">
        <v>1059168071</v>
      </c>
      <c r="E381" s="219">
        <v>158804933.47999999</v>
      </c>
      <c r="F381" s="219">
        <v>155175040.96000001</v>
      </c>
      <c r="G381" s="219">
        <v>120694269.97</v>
      </c>
    </row>
    <row r="382" spans="3:7" x14ac:dyDescent="0.25">
      <c r="C382" s="378" t="s">
        <v>730</v>
      </c>
      <c r="D382" s="219">
        <v>24466151788</v>
      </c>
      <c r="E382" s="219">
        <v>178950</v>
      </c>
      <c r="F382" s="219">
        <v>2063163517.23</v>
      </c>
      <c r="G382" s="219">
        <v>2063663517.23</v>
      </c>
    </row>
    <row r="383" spans="3:7" x14ac:dyDescent="0.25">
      <c r="C383" s="377" t="s">
        <v>731</v>
      </c>
      <c r="D383" s="216">
        <v>322000000</v>
      </c>
      <c r="E383" s="216">
        <v>40809730.700000003</v>
      </c>
      <c r="F383" s="216">
        <v>32806998.559999999</v>
      </c>
      <c r="G383" s="216">
        <v>24651357.359999999</v>
      </c>
    </row>
    <row r="384" spans="3:7" x14ac:dyDescent="0.25">
      <c r="C384" s="378" t="s">
        <v>593</v>
      </c>
      <c r="D384" s="219">
        <v>0</v>
      </c>
      <c r="E384" s="219">
        <v>0</v>
      </c>
      <c r="F384" s="219">
        <v>0</v>
      </c>
      <c r="G384" s="219">
        <v>0</v>
      </c>
    </row>
    <row r="385" spans="3:7" x14ac:dyDescent="0.25">
      <c r="C385" s="378" t="s">
        <v>678</v>
      </c>
      <c r="D385" s="219">
        <v>0</v>
      </c>
      <c r="E385" s="219">
        <v>0</v>
      </c>
      <c r="F385" s="219">
        <v>0</v>
      </c>
      <c r="G385" s="219">
        <v>0</v>
      </c>
    </row>
    <row r="386" spans="3:7" x14ac:dyDescent="0.25">
      <c r="C386" s="378" t="s">
        <v>646</v>
      </c>
      <c r="D386" s="219">
        <v>0</v>
      </c>
      <c r="E386" s="219">
        <v>0</v>
      </c>
      <c r="F386" s="219">
        <v>0</v>
      </c>
      <c r="G386" s="219">
        <v>0</v>
      </c>
    </row>
    <row r="387" spans="3:7" x14ac:dyDescent="0.25">
      <c r="C387" s="378" t="s">
        <v>552</v>
      </c>
      <c r="D387" s="219">
        <v>0</v>
      </c>
      <c r="E387" s="219">
        <v>0</v>
      </c>
      <c r="F387" s="219">
        <v>0</v>
      </c>
      <c r="G387" s="219">
        <v>0</v>
      </c>
    </row>
    <row r="388" spans="3:7" x14ac:dyDescent="0.25">
      <c r="C388" s="378" t="s">
        <v>543</v>
      </c>
      <c r="D388" s="219">
        <v>304765855</v>
      </c>
      <c r="E388" s="219">
        <v>40809730.700000003</v>
      </c>
      <c r="F388" s="219">
        <v>32806998.559999999</v>
      </c>
      <c r="G388" s="219">
        <v>24651357.359999999</v>
      </c>
    </row>
    <row r="389" spans="3:7" x14ac:dyDescent="0.25">
      <c r="C389" s="378" t="s">
        <v>716</v>
      </c>
      <c r="D389" s="219">
        <v>17234145</v>
      </c>
      <c r="E389" s="219">
        <v>0</v>
      </c>
      <c r="F389" s="219">
        <v>0</v>
      </c>
      <c r="G389" s="219">
        <v>0</v>
      </c>
    </row>
    <row r="390" spans="3:7" x14ac:dyDescent="0.25">
      <c r="C390" s="377" t="s">
        <v>732</v>
      </c>
      <c r="D390" s="216">
        <v>4671434579</v>
      </c>
      <c r="E390" s="216">
        <v>200782024.84000003</v>
      </c>
      <c r="F390" s="216">
        <v>182631668.03000003</v>
      </c>
      <c r="G390" s="216">
        <v>480352869.98000002</v>
      </c>
    </row>
    <row r="391" spans="3:7" x14ac:dyDescent="0.25">
      <c r="C391" s="378" t="s">
        <v>562</v>
      </c>
      <c r="D391" s="219">
        <v>983944532</v>
      </c>
      <c r="E391" s="219">
        <v>43574977.980000004</v>
      </c>
      <c r="F391" s="219">
        <v>37420621.170000002</v>
      </c>
      <c r="G391" s="219">
        <v>70098190.239999995</v>
      </c>
    </row>
    <row r="392" spans="3:7" x14ac:dyDescent="0.25">
      <c r="C392" s="378" t="s">
        <v>599</v>
      </c>
      <c r="D392" s="219">
        <v>0</v>
      </c>
      <c r="E392" s="219">
        <v>0</v>
      </c>
      <c r="F392" s="219">
        <v>0</v>
      </c>
      <c r="G392" s="219">
        <v>0</v>
      </c>
    </row>
    <row r="393" spans="3:7" x14ac:dyDescent="0.25">
      <c r="C393" s="378" t="s">
        <v>721</v>
      </c>
      <c r="D393" s="219">
        <v>3228822047</v>
      </c>
      <c r="E393" s="219">
        <v>157207046.86000001</v>
      </c>
      <c r="F393" s="219">
        <v>145211046.86000001</v>
      </c>
      <c r="G393" s="219">
        <v>410254679.74000001</v>
      </c>
    </row>
    <row r="394" spans="3:7" x14ac:dyDescent="0.25">
      <c r="C394" s="378" t="s">
        <v>724</v>
      </c>
      <c r="D394" s="219">
        <v>458668000</v>
      </c>
      <c r="E394" s="219">
        <v>0</v>
      </c>
      <c r="F394" s="219">
        <v>0</v>
      </c>
      <c r="G394" s="219">
        <v>0</v>
      </c>
    </row>
    <row r="395" spans="3:7" x14ac:dyDescent="0.25">
      <c r="C395" s="377" t="s">
        <v>733</v>
      </c>
      <c r="D395" s="216">
        <v>2948228959</v>
      </c>
      <c r="E395" s="216">
        <v>215589242.74000001</v>
      </c>
      <c r="F395" s="216">
        <v>212676158.26000002</v>
      </c>
      <c r="G395" s="216">
        <v>179533704.88</v>
      </c>
    </row>
    <row r="396" spans="3:7" x14ac:dyDescent="0.25">
      <c r="C396" s="378" t="s">
        <v>562</v>
      </c>
      <c r="D396" s="219">
        <v>2804427808</v>
      </c>
      <c r="E396" s="219">
        <v>203529419.99000001</v>
      </c>
      <c r="F396" s="219">
        <v>201160744.85000002</v>
      </c>
      <c r="G396" s="219">
        <v>166912517.38</v>
      </c>
    </row>
    <row r="397" spans="3:7" x14ac:dyDescent="0.25">
      <c r="C397" s="378" t="s">
        <v>599</v>
      </c>
      <c r="D397" s="219">
        <v>0</v>
      </c>
      <c r="E397" s="219">
        <v>140766.92000000001</v>
      </c>
      <c r="F397" s="219">
        <v>0</v>
      </c>
      <c r="G397" s="219">
        <v>0</v>
      </c>
    </row>
    <row r="398" spans="3:7" x14ac:dyDescent="0.25">
      <c r="C398" s="378" t="s">
        <v>721</v>
      </c>
      <c r="D398" s="219">
        <v>143801151</v>
      </c>
      <c r="E398" s="219">
        <v>11919055.83</v>
      </c>
      <c r="F398" s="219">
        <v>11515413.41</v>
      </c>
      <c r="G398" s="219">
        <v>12621187.5</v>
      </c>
    </row>
    <row r="399" spans="3:7" x14ac:dyDescent="0.25">
      <c r="C399" s="377" t="s">
        <v>734</v>
      </c>
      <c r="D399" s="216">
        <v>33075000000</v>
      </c>
      <c r="E399" s="216">
        <v>1225689775.8300002</v>
      </c>
      <c r="F399" s="216">
        <v>2930458156.4799995</v>
      </c>
      <c r="G399" s="216">
        <v>3610256637.6999998</v>
      </c>
    </row>
    <row r="400" spans="3:7" x14ac:dyDescent="0.25">
      <c r="C400" s="378" t="s">
        <v>577</v>
      </c>
      <c r="D400" s="219">
        <v>32535451482</v>
      </c>
      <c r="E400" s="219">
        <v>1218090891.2200003</v>
      </c>
      <c r="F400" s="219">
        <v>2944103736.4699998</v>
      </c>
      <c r="G400" s="219">
        <v>3551912020.0599999</v>
      </c>
    </row>
    <row r="401" spans="3:7" x14ac:dyDescent="0.25">
      <c r="C401" s="378" t="s">
        <v>602</v>
      </c>
      <c r="D401" s="219">
        <v>377890798</v>
      </c>
      <c r="E401" s="219">
        <v>-15459878.189999999</v>
      </c>
      <c r="F401" s="219">
        <v>-15459878.189999999</v>
      </c>
      <c r="G401" s="219">
        <v>56530319.439999998</v>
      </c>
    </row>
    <row r="402" spans="3:7" x14ac:dyDescent="0.25">
      <c r="C402" s="378" t="s">
        <v>735</v>
      </c>
      <c r="D402" s="219">
        <v>86657720</v>
      </c>
      <c r="E402" s="219">
        <v>0</v>
      </c>
      <c r="F402" s="219">
        <v>0</v>
      </c>
      <c r="G402" s="219">
        <v>0</v>
      </c>
    </row>
    <row r="403" spans="3:7" x14ac:dyDescent="0.25">
      <c r="C403" s="378" t="s">
        <v>725</v>
      </c>
      <c r="D403" s="219">
        <v>75000000</v>
      </c>
      <c r="E403" s="219">
        <v>23058762.800000001</v>
      </c>
      <c r="F403" s="219">
        <v>1814298.2</v>
      </c>
      <c r="G403" s="219">
        <v>1814298.2</v>
      </c>
    </row>
    <row r="404" spans="3:7" x14ac:dyDescent="0.25">
      <c r="C404" s="377" t="s">
        <v>736</v>
      </c>
      <c r="D404" s="216">
        <v>800000000</v>
      </c>
      <c r="E404" s="216">
        <v>98501786.579999983</v>
      </c>
      <c r="F404" s="216">
        <v>87717966.209999993</v>
      </c>
      <c r="G404" s="216">
        <v>94859984.949999988</v>
      </c>
    </row>
    <row r="405" spans="3:7" x14ac:dyDescent="0.25">
      <c r="C405" s="378" t="s">
        <v>604</v>
      </c>
      <c r="D405" s="219">
        <v>800000000</v>
      </c>
      <c r="E405" s="219">
        <v>98501786.579999983</v>
      </c>
      <c r="F405" s="219">
        <v>87717966.209999993</v>
      </c>
      <c r="G405" s="219">
        <v>94859984.949999988</v>
      </c>
    </row>
    <row r="406" spans="3:7" x14ac:dyDescent="0.25">
      <c r="C406" s="378" t="s">
        <v>722</v>
      </c>
      <c r="D406" s="219">
        <v>0</v>
      </c>
      <c r="E406" s="219">
        <v>0</v>
      </c>
      <c r="F406" s="219">
        <v>0</v>
      </c>
      <c r="G406" s="219">
        <v>0</v>
      </c>
    </row>
    <row r="407" spans="3:7" x14ac:dyDescent="0.25">
      <c r="C407" s="377" t="s">
        <v>737</v>
      </c>
      <c r="D407" s="216">
        <v>11289953092</v>
      </c>
      <c r="E407" s="216">
        <v>862106016.78999984</v>
      </c>
      <c r="F407" s="216">
        <v>570608666.3900001</v>
      </c>
      <c r="G407" s="216">
        <v>321292496.51999998</v>
      </c>
    </row>
    <row r="408" spans="3:7" x14ac:dyDescent="0.25">
      <c r="C408" s="378" t="s">
        <v>738</v>
      </c>
      <c r="D408" s="219">
        <v>513898348</v>
      </c>
      <c r="E408" s="219">
        <v>0</v>
      </c>
      <c r="F408" s="219">
        <v>0</v>
      </c>
      <c r="G408" s="219">
        <v>2012234.09</v>
      </c>
    </row>
    <row r="409" spans="3:7" x14ac:dyDescent="0.25">
      <c r="C409" s="378" t="s">
        <v>720</v>
      </c>
      <c r="D409" s="219">
        <v>9486102121</v>
      </c>
      <c r="E409" s="219">
        <v>793207393.38999987</v>
      </c>
      <c r="F409" s="219">
        <v>503092203.46000004</v>
      </c>
      <c r="G409" s="219">
        <v>253010217.10999995</v>
      </c>
    </row>
    <row r="410" spans="3:7" ht="15.75" thickBot="1" x14ac:dyDescent="0.3">
      <c r="C410" s="378" t="s">
        <v>706</v>
      </c>
      <c r="D410" s="219">
        <v>1289952623</v>
      </c>
      <c r="E410" s="219">
        <v>68898623.399999991</v>
      </c>
      <c r="F410" s="219">
        <v>67516462.930000007</v>
      </c>
      <c r="G410" s="219">
        <v>66270045.32</v>
      </c>
    </row>
    <row r="411" spans="3:7" x14ac:dyDescent="0.25">
      <c r="C411" s="366" t="s">
        <v>739</v>
      </c>
      <c r="D411" s="367">
        <v>150968273193</v>
      </c>
      <c r="E411" s="367">
        <v>13992908385.069998</v>
      </c>
      <c r="F411" s="368">
        <v>14950631404.379997</v>
      </c>
      <c r="G411" s="368">
        <v>14956900301.249998</v>
      </c>
    </row>
    <row r="412" spans="3:7" x14ac:dyDescent="0.25">
      <c r="C412" s="218" t="s">
        <v>740</v>
      </c>
      <c r="D412" s="219">
        <v>150968273193</v>
      </c>
      <c r="E412" s="219">
        <v>13992908385.069998</v>
      </c>
      <c r="F412" s="219">
        <v>14950631404.379997</v>
      </c>
      <c r="G412" s="219">
        <v>14956900301.249998</v>
      </c>
    </row>
    <row r="413" spans="3:7" x14ac:dyDescent="0.25">
      <c r="C413" s="377" t="s">
        <v>741</v>
      </c>
      <c r="D413" s="216">
        <v>134269459612</v>
      </c>
      <c r="E413" s="216">
        <v>13813533640.029997</v>
      </c>
      <c r="F413" s="216">
        <v>12884651908.119997</v>
      </c>
      <c r="G413" s="216">
        <v>13180744392.909998</v>
      </c>
    </row>
    <row r="414" spans="3:7" x14ac:dyDescent="0.25">
      <c r="C414" s="378" t="s">
        <v>551</v>
      </c>
      <c r="D414" s="219">
        <v>7478635566</v>
      </c>
      <c r="E414" s="219">
        <v>574681138.25</v>
      </c>
      <c r="F414" s="219">
        <v>503077447.17999995</v>
      </c>
      <c r="G414" s="219">
        <v>498261502.43999994</v>
      </c>
    </row>
    <row r="415" spans="3:7" x14ac:dyDescent="0.25">
      <c r="C415" s="378" t="s">
        <v>742</v>
      </c>
      <c r="D415" s="219">
        <v>323808142</v>
      </c>
      <c r="E415" s="219">
        <v>0</v>
      </c>
      <c r="F415" s="219">
        <v>0</v>
      </c>
      <c r="G415" s="219">
        <v>0</v>
      </c>
    </row>
    <row r="416" spans="3:7" x14ac:dyDescent="0.25">
      <c r="C416" s="378" t="s">
        <v>564</v>
      </c>
      <c r="D416" s="219">
        <v>58556638</v>
      </c>
      <c r="E416" s="219">
        <v>4344913.5</v>
      </c>
      <c r="F416" s="219">
        <v>959350.64</v>
      </c>
      <c r="G416" s="219">
        <v>450078.9</v>
      </c>
    </row>
    <row r="417" spans="3:7" x14ac:dyDescent="0.25">
      <c r="C417" s="378" t="s">
        <v>723</v>
      </c>
      <c r="D417" s="219">
        <v>0</v>
      </c>
      <c r="E417" s="219">
        <v>0</v>
      </c>
      <c r="F417" s="219">
        <v>0</v>
      </c>
      <c r="G417" s="219">
        <v>0</v>
      </c>
    </row>
    <row r="418" spans="3:7" x14ac:dyDescent="0.25">
      <c r="C418" s="378" t="s">
        <v>558</v>
      </c>
      <c r="D418" s="219">
        <v>135466964</v>
      </c>
      <c r="E418" s="219">
        <v>257143.35</v>
      </c>
      <c r="F418" s="219">
        <v>40800</v>
      </c>
      <c r="G418" s="219">
        <v>138915</v>
      </c>
    </row>
    <row r="419" spans="3:7" x14ac:dyDescent="0.25">
      <c r="C419" s="378" t="s">
        <v>743</v>
      </c>
      <c r="D419" s="219">
        <v>0</v>
      </c>
      <c r="E419" s="219">
        <v>0</v>
      </c>
      <c r="F419" s="219">
        <v>0</v>
      </c>
      <c r="G419" s="219">
        <v>0</v>
      </c>
    </row>
    <row r="420" spans="3:7" x14ac:dyDescent="0.25">
      <c r="C420" s="378" t="s">
        <v>567</v>
      </c>
      <c r="D420" s="219">
        <v>1713468299</v>
      </c>
      <c r="E420" s="219">
        <v>135018876.84</v>
      </c>
      <c r="F420" s="219">
        <v>70655673.620000005</v>
      </c>
      <c r="G420" s="219">
        <v>67356707.980000004</v>
      </c>
    </row>
    <row r="421" spans="3:7" x14ac:dyDescent="0.25">
      <c r="C421" s="378" t="s">
        <v>744</v>
      </c>
      <c r="D421" s="219">
        <v>92591317</v>
      </c>
      <c r="E421" s="219">
        <v>0</v>
      </c>
      <c r="F421" s="219">
        <v>0</v>
      </c>
      <c r="G421" s="219">
        <v>0</v>
      </c>
    </row>
    <row r="422" spans="3:7" x14ac:dyDescent="0.25">
      <c r="C422" s="378" t="s">
        <v>583</v>
      </c>
      <c r="D422" s="219">
        <v>135536158</v>
      </c>
      <c r="E422" s="219">
        <v>0</v>
      </c>
      <c r="F422" s="219">
        <v>221190</v>
      </c>
      <c r="G422" s="219">
        <v>278790</v>
      </c>
    </row>
    <row r="423" spans="3:7" x14ac:dyDescent="0.25">
      <c r="C423" s="378" t="s">
        <v>745</v>
      </c>
      <c r="D423" s="219">
        <v>882675175</v>
      </c>
      <c r="E423" s="219">
        <v>797348048.13999999</v>
      </c>
      <c r="F423" s="219">
        <v>4736160</v>
      </c>
      <c r="G423" s="219">
        <v>986400</v>
      </c>
    </row>
    <row r="424" spans="3:7" x14ac:dyDescent="0.25">
      <c r="C424" s="378" t="s">
        <v>746</v>
      </c>
      <c r="D424" s="219">
        <v>26900000</v>
      </c>
      <c r="E424" s="219">
        <v>676916.6</v>
      </c>
      <c r="F424" s="219">
        <v>262700</v>
      </c>
      <c r="G424" s="219">
        <v>10534</v>
      </c>
    </row>
    <row r="425" spans="3:7" x14ac:dyDescent="0.25">
      <c r="C425" s="378" t="s">
        <v>584</v>
      </c>
      <c r="D425" s="219">
        <v>30000000</v>
      </c>
      <c r="E425" s="219">
        <v>38464.01</v>
      </c>
      <c r="F425" s="219">
        <v>44114</v>
      </c>
      <c r="G425" s="219">
        <v>21700</v>
      </c>
    </row>
    <row r="426" spans="3:7" x14ac:dyDescent="0.25">
      <c r="C426" s="378" t="s">
        <v>725</v>
      </c>
      <c r="D426" s="219">
        <v>22370579</v>
      </c>
      <c r="E426" s="219">
        <v>0</v>
      </c>
      <c r="F426" s="219">
        <v>0</v>
      </c>
      <c r="G426" s="219">
        <v>4900</v>
      </c>
    </row>
    <row r="427" spans="3:7" x14ac:dyDescent="0.25">
      <c r="C427" s="378" t="s">
        <v>544</v>
      </c>
      <c r="D427" s="219">
        <v>1209622833</v>
      </c>
      <c r="E427" s="219">
        <v>73387561.040000007</v>
      </c>
      <c r="F427" s="219">
        <v>76873894.379999995</v>
      </c>
      <c r="G427" s="219">
        <v>149562309.58000001</v>
      </c>
    </row>
    <row r="428" spans="3:7" x14ac:dyDescent="0.25">
      <c r="C428" s="378" t="s">
        <v>553</v>
      </c>
      <c r="D428" s="219">
        <v>122159827941</v>
      </c>
      <c r="E428" s="219">
        <v>12227780578.299997</v>
      </c>
      <c r="F428" s="219">
        <v>12227780578.299997</v>
      </c>
      <c r="G428" s="219">
        <v>12463672555.009998</v>
      </c>
    </row>
    <row r="429" spans="3:7" x14ac:dyDescent="0.25">
      <c r="C429" s="377" t="s">
        <v>747</v>
      </c>
      <c r="D429" s="216">
        <v>608155258</v>
      </c>
      <c r="E429" s="216">
        <v>48898175.32</v>
      </c>
      <c r="F429" s="216">
        <v>48992377.289999999</v>
      </c>
      <c r="G429" s="216">
        <v>22712337.780000001</v>
      </c>
    </row>
    <row r="430" spans="3:7" x14ac:dyDescent="0.25">
      <c r="C430" s="378" t="s">
        <v>745</v>
      </c>
      <c r="D430" s="219">
        <v>608155258</v>
      </c>
      <c r="E430" s="219">
        <v>48898175.32</v>
      </c>
      <c r="F430" s="219">
        <v>48992377.289999999</v>
      </c>
      <c r="G430" s="219">
        <v>22712337.780000001</v>
      </c>
    </row>
    <row r="431" spans="3:7" x14ac:dyDescent="0.25">
      <c r="C431" s="377" t="s">
        <v>748</v>
      </c>
      <c r="D431" s="216">
        <v>15295939138</v>
      </c>
      <c r="E431" s="216">
        <v>98315692.780000016</v>
      </c>
      <c r="F431" s="216">
        <v>1989579563.5899997</v>
      </c>
      <c r="G431" s="216">
        <v>1729036727.8299997</v>
      </c>
    </row>
    <row r="432" spans="3:7" x14ac:dyDescent="0.25">
      <c r="C432" s="378" t="s">
        <v>562</v>
      </c>
      <c r="D432" s="219">
        <v>7596034271</v>
      </c>
      <c r="E432" s="219">
        <v>76080879.180000007</v>
      </c>
      <c r="F432" s="219">
        <v>767498576.02999997</v>
      </c>
      <c r="G432" s="219">
        <v>624045625.88999987</v>
      </c>
    </row>
    <row r="433" spans="3:7" x14ac:dyDescent="0.25">
      <c r="C433" s="378" t="s">
        <v>599</v>
      </c>
      <c r="D433" s="219">
        <v>0</v>
      </c>
      <c r="E433" s="219">
        <v>122484</v>
      </c>
      <c r="F433" s="219">
        <v>127929.84</v>
      </c>
      <c r="G433" s="219">
        <v>923527</v>
      </c>
    </row>
    <row r="434" spans="3:7" x14ac:dyDescent="0.25">
      <c r="C434" s="378" t="s">
        <v>721</v>
      </c>
      <c r="D434" s="219">
        <v>31525055</v>
      </c>
      <c r="E434" s="219">
        <v>97350</v>
      </c>
      <c r="F434" s="219">
        <v>0</v>
      </c>
      <c r="G434" s="219">
        <v>0</v>
      </c>
    </row>
    <row r="435" spans="3:7" x14ac:dyDescent="0.25">
      <c r="C435" s="378" t="s">
        <v>749</v>
      </c>
      <c r="D435" s="219">
        <v>750000</v>
      </c>
      <c r="E435" s="219">
        <v>7441196.7000000002</v>
      </c>
      <c r="F435" s="219">
        <v>0</v>
      </c>
      <c r="G435" s="219">
        <v>156922.29999999999</v>
      </c>
    </row>
    <row r="436" spans="3:7" x14ac:dyDescent="0.25">
      <c r="C436" s="378" t="s">
        <v>558</v>
      </c>
      <c r="D436" s="219">
        <v>86193313</v>
      </c>
      <c r="E436" s="219">
        <v>0</v>
      </c>
      <c r="F436" s="219">
        <v>0</v>
      </c>
      <c r="G436" s="219">
        <v>0</v>
      </c>
    </row>
    <row r="437" spans="3:7" x14ac:dyDescent="0.25">
      <c r="C437" s="378" t="s">
        <v>743</v>
      </c>
      <c r="D437" s="219">
        <v>0</v>
      </c>
      <c r="E437" s="219">
        <v>0</v>
      </c>
      <c r="F437" s="219">
        <v>0</v>
      </c>
      <c r="G437" s="219">
        <v>0</v>
      </c>
    </row>
    <row r="438" spans="3:7" x14ac:dyDescent="0.25">
      <c r="C438" s="378" t="s">
        <v>567</v>
      </c>
      <c r="D438" s="219">
        <v>7435054908</v>
      </c>
      <c r="E438" s="219">
        <v>14573782.9</v>
      </c>
      <c r="F438" s="219">
        <v>1192285866.6199999</v>
      </c>
      <c r="G438" s="219">
        <v>1074243461.54</v>
      </c>
    </row>
    <row r="439" spans="3:7" x14ac:dyDescent="0.25">
      <c r="C439" s="378" t="s">
        <v>745</v>
      </c>
      <c r="D439" s="219">
        <v>146381591</v>
      </c>
      <c r="E439" s="219">
        <v>0</v>
      </c>
      <c r="F439" s="219">
        <v>29667191.100000001</v>
      </c>
      <c r="G439" s="219">
        <v>29667191.100000001</v>
      </c>
    </row>
    <row r="440" spans="3:7" x14ac:dyDescent="0.25">
      <c r="C440" s="377" t="s">
        <v>750</v>
      </c>
      <c r="D440" s="216">
        <v>794719185</v>
      </c>
      <c r="E440" s="216">
        <v>32160876.940000001</v>
      </c>
      <c r="F440" s="216">
        <v>27407555.380000003</v>
      </c>
      <c r="G440" s="216">
        <v>24406842.73</v>
      </c>
    </row>
    <row r="441" spans="3:7" x14ac:dyDescent="0.25">
      <c r="C441" s="378" t="s">
        <v>724</v>
      </c>
      <c r="D441" s="219">
        <v>600000</v>
      </c>
      <c r="E441" s="219">
        <v>0</v>
      </c>
      <c r="F441" s="219">
        <v>0</v>
      </c>
      <c r="G441" s="219">
        <v>0</v>
      </c>
    </row>
    <row r="442" spans="3:7" x14ac:dyDescent="0.25">
      <c r="C442" s="378" t="s">
        <v>558</v>
      </c>
      <c r="D442" s="219">
        <v>771104185</v>
      </c>
      <c r="E442" s="219">
        <v>32160876.940000001</v>
      </c>
      <c r="F442" s="219">
        <v>27407555.380000003</v>
      </c>
      <c r="G442" s="219">
        <v>24406842.73</v>
      </c>
    </row>
    <row r="443" spans="3:7" ht="15.75" thickBot="1" x14ac:dyDescent="0.3">
      <c r="C443" s="378" t="s">
        <v>743</v>
      </c>
      <c r="D443" s="219">
        <v>23015000</v>
      </c>
      <c r="E443" s="219">
        <v>0</v>
      </c>
      <c r="F443" s="219">
        <v>0</v>
      </c>
      <c r="G443" s="219">
        <v>0</v>
      </c>
    </row>
    <row r="444" spans="3:7" x14ac:dyDescent="0.25">
      <c r="C444" s="366" t="s">
        <v>751</v>
      </c>
      <c r="D444" s="367">
        <v>5502585634</v>
      </c>
      <c r="E444" s="367">
        <v>893958420.01999986</v>
      </c>
      <c r="F444" s="368">
        <v>865718624.96000004</v>
      </c>
      <c r="G444" s="368">
        <v>336138381.87</v>
      </c>
    </row>
    <row r="445" spans="3:7" x14ac:dyDescent="0.25">
      <c r="C445" s="218" t="s">
        <v>752</v>
      </c>
      <c r="D445" s="219">
        <v>5502585634</v>
      </c>
      <c r="E445" s="219">
        <v>893958420.01999986</v>
      </c>
      <c r="F445" s="219">
        <v>865718624.96000004</v>
      </c>
      <c r="G445" s="219">
        <v>336138381.87</v>
      </c>
    </row>
    <row r="446" spans="3:7" x14ac:dyDescent="0.25">
      <c r="C446" s="377" t="s">
        <v>753</v>
      </c>
      <c r="D446" s="216">
        <v>5258740985</v>
      </c>
      <c r="E446" s="216">
        <v>881209779.28999996</v>
      </c>
      <c r="F446" s="216">
        <v>853004641.66999996</v>
      </c>
      <c r="G446" s="216">
        <v>323884071.85000002</v>
      </c>
    </row>
    <row r="447" spans="3:7" x14ac:dyDescent="0.25">
      <c r="C447" s="378" t="s">
        <v>551</v>
      </c>
      <c r="D447" s="219">
        <v>1494573583</v>
      </c>
      <c r="E447" s="219">
        <v>49475565.890000001</v>
      </c>
      <c r="F447" s="219">
        <v>114602793.53</v>
      </c>
      <c r="G447" s="219">
        <v>141222971.12</v>
      </c>
    </row>
    <row r="448" spans="3:7" x14ac:dyDescent="0.25">
      <c r="C448" s="378" t="s">
        <v>754</v>
      </c>
      <c r="D448" s="219">
        <v>0</v>
      </c>
      <c r="E448" s="219">
        <v>156885540.90000001</v>
      </c>
      <c r="F448" s="219">
        <v>85000205.060000002</v>
      </c>
      <c r="G448" s="219">
        <v>43100069.979999997</v>
      </c>
    </row>
    <row r="449" spans="3:7" x14ac:dyDescent="0.25">
      <c r="C449" s="378" t="s">
        <v>755</v>
      </c>
      <c r="D449" s="219">
        <v>0</v>
      </c>
      <c r="E449" s="219">
        <v>0</v>
      </c>
      <c r="F449" s="219">
        <v>0</v>
      </c>
      <c r="G449" s="219">
        <v>0</v>
      </c>
    </row>
    <row r="450" spans="3:7" x14ac:dyDescent="0.25">
      <c r="C450" s="378" t="s">
        <v>756</v>
      </c>
      <c r="D450" s="219">
        <v>0</v>
      </c>
      <c r="E450" s="219">
        <v>43032603.270000003</v>
      </c>
      <c r="F450" s="219">
        <v>0</v>
      </c>
      <c r="G450" s="219">
        <v>0</v>
      </c>
    </row>
    <row r="451" spans="3:7" x14ac:dyDescent="0.25">
      <c r="C451" s="378" t="s">
        <v>543</v>
      </c>
      <c r="D451" s="219">
        <v>1052828391</v>
      </c>
      <c r="E451" s="219">
        <v>5810608.0499999998</v>
      </c>
      <c r="F451" s="219">
        <v>8780216.8200000003</v>
      </c>
      <c r="G451" s="219">
        <v>5396064.2300000004</v>
      </c>
    </row>
    <row r="452" spans="3:7" x14ac:dyDescent="0.25">
      <c r="C452" s="378" t="s">
        <v>757</v>
      </c>
      <c r="D452" s="219">
        <v>1851600000</v>
      </c>
      <c r="E452" s="219">
        <v>574763573.28999996</v>
      </c>
      <c r="F452" s="219">
        <v>574763573.28999996</v>
      </c>
      <c r="G452" s="219">
        <v>66213573.289999999</v>
      </c>
    </row>
    <row r="453" spans="3:7" x14ac:dyDescent="0.25">
      <c r="C453" s="378" t="s">
        <v>576</v>
      </c>
      <c r="D453" s="219">
        <v>334550000</v>
      </c>
      <c r="E453" s="219">
        <v>41012952.280000001</v>
      </c>
      <c r="F453" s="219">
        <v>55090434.879999995</v>
      </c>
      <c r="G453" s="219">
        <v>53112876.18</v>
      </c>
    </row>
    <row r="454" spans="3:7" x14ac:dyDescent="0.25">
      <c r="C454" s="378" t="s">
        <v>581</v>
      </c>
      <c r="D454" s="219">
        <v>81000000</v>
      </c>
      <c r="E454" s="219">
        <v>339892.5</v>
      </c>
      <c r="F454" s="219">
        <v>4238097.37</v>
      </c>
      <c r="G454" s="219">
        <v>5419711.4100000001</v>
      </c>
    </row>
    <row r="455" spans="3:7" x14ac:dyDescent="0.25">
      <c r="C455" s="378" t="s">
        <v>579</v>
      </c>
      <c r="D455" s="219">
        <v>36610000</v>
      </c>
      <c r="E455" s="219">
        <v>26950</v>
      </c>
      <c r="F455" s="219">
        <v>532571.74</v>
      </c>
      <c r="G455" s="219">
        <v>2224871.66</v>
      </c>
    </row>
    <row r="456" spans="3:7" x14ac:dyDescent="0.25">
      <c r="C456" s="378" t="s">
        <v>587</v>
      </c>
      <c r="D456" s="219">
        <v>0</v>
      </c>
      <c r="E456" s="219">
        <v>0</v>
      </c>
      <c r="F456" s="219">
        <v>0</v>
      </c>
      <c r="G456" s="219">
        <v>0</v>
      </c>
    </row>
    <row r="457" spans="3:7" x14ac:dyDescent="0.25">
      <c r="C457" s="378" t="s">
        <v>758</v>
      </c>
      <c r="D457" s="219">
        <v>0</v>
      </c>
      <c r="E457" s="219">
        <v>25203.75</v>
      </c>
      <c r="F457" s="219">
        <v>25203.75</v>
      </c>
      <c r="G457" s="219">
        <v>25203.75</v>
      </c>
    </row>
    <row r="458" spans="3:7" x14ac:dyDescent="0.25">
      <c r="C458" s="378" t="s">
        <v>560</v>
      </c>
      <c r="D458" s="219">
        <v>209236011</v>
      </c>
      <c r="E458" s="219">
        <v>4026624.14</v>
      </c>
      <c r="F458" s="219">
        <v>4161280.01</v>
      </c>
      <c r="G458" s="219">
        <v>1358465.01</v>
      </c>
    </row>
    <row r="459" spans="3:7" x14ac:dyDescent="0.25">
      <c r="C459" s="378" t="s">
        <v>544</v>
      </c>
      <c r="D459" s="219">
        <v>198343000</v>
      </c>
      <c r="E459" s="219">
        <v>5810265.2199999997</v>
      </c>
      <c r="F459" s="219">
        <v>5810265.2199999997</v>
      </c>
      <c r="G459" s="219">
        <v>5810265.2199999997</v>
      </c>
    </row>
    <row r="460" spans="3:7" x14ac:dyDescent="0.25">
      <c r="C460" s="377" t="s">
        <v>759</v>
      </c>
      <c r="D460" s="216">
        <v>155327649</v>
      </c>
      <c r="E460" s="216">
        <v>6852094.5499999989</v>
      </c>
      <c r="F460" s="216">
        <v>6890733.4499999993</v>
      </c>
      <c r="G460" s="216">
        <v>6125040.3899999997</v>
      </c>
    </row>
    <row r="461" spans="3:7" x14ac:dyDescent="0.25">
      <c r="C461" s="378" t="s">
        <v>758</v>
      </c>
      <c r="D461" s="219">
        <v>60000000</v>
      </c>
      <c r="E461" s="219">
        <v>0</v>
      </c>
      <c r="F461" s="219">
        <v>0</v>
      </c>
      <c r="G461" s="219">
        <v>0</v>
      </c>
    </row>
    <row r="462" spans="3:7" x14ac:dyDescent="0.25">
      <c r="C462" s="378" t="s">
        <v>560</v>
      </c>
      <c r="D462" s="219">
        <v>95327649</v>
      </c>
      <c r="E462" s="219">
        <v>6852094.5499999989</v>
      </c>
      <c r="F462" s="219">
        <v>6890733.4499999993</v>
      </c>
      <c r="G462" s="219">
        <v>6125040.3899999997</v>
      </c>
    </row>
    <row r="463" spans="3:7" x14ac:dyDescent="0.25">
      <c r="C463" s="377" t="s">
        <v>760</v>
      </c>
      <c r="D463" s="216">
        <v>88517000</v>
      </c>
      <c r="E463" s="216">
        <v>5896546.1799999997</v>
      </c>
      <c r="F463" s="216">
        <v>5823249.8399999999</v>
      </c>
      <c r="G463" s="216">
        <v>6129269.6299999999</v>
      </c>
    </row>
    <row r="464" spans="3:7" x14ac:dyDescent="0.25">
      <c r="C464" s="378" t="s">
        <v>761</v>
      </c>
      <c r="D464" s="219">
        <v>0</v>
      </c>
      <c r="E464" s="219">
        <v>0</v>
      </c>
      <c r="F464" s="219">
        <v>0</v>
      </c>
      <c r="G464" s="219">
        <v>0</v>
      </c>
    </row>
    <row r="465" spans="3:7" x14ac:dyDescent="0.25">
      <c r="C465" s="378" t="s">
        <v>708</v>
      </c>
      <c r="D465" s="219">
        <v>88517000</v>
      </c>
      <c r="E465" s="219">
        <v>5896546.1799999997</v>
      </c>
      <c r="F465" s="219">
        <v>5823249.8399999999</v>
      </c>
      <c r="G465" s="219">
        <v>6129269.6299999999</v>
      </c>
    </row>
    <row r="466" spans="3:7" ht="15.75" thickBot="1" x14ac:dyDescent="0.3">
      <c r="C466" s="378" t="s">
        <v>730</v>
      </c>
      <c r="D466" s="219">
        <v>0</v>
      </c>
      <c r="E466" s="219">
        <v>0</v>
      </c>
      <c r="F466" s="219">
        <v>0</v>
      </c>
      <c r="G466" s="219">
        <v>0</v>
      </c>
    </row>
    <row r="467" spans="3:7" x14ac:dyDescent="0.25">
      <c r="C467" s="366" t="s">
        <v>762</v>
      </c>
      <c r="D467" s="367">
        <v>3023343450</v>
      </c>
      <c r="E467" s="367">
        <v>182286560.91000003</v>
      </c>
      <c r="F467" s="368">
        <v>191846873.47</v>
      </c>
      <c r="G467" s="368">
        <v>181228535.01999998</v>
      </c>
    </row>
    <row r="468" spans="3:7" x14ac:dyDescent="0.25">
      <c r="C468" s="218" t="s">
        <v>763</v>
      </c>
      <c r="D468" s="219">
        <v>3023343450</v>
      </c>
      <c r="E468" s="219">
        <v>182286560.91000003</v>
      </c>
      <c r="F468" s="219">
        <v>191846873.47</v>
      </c>
      <c r="G468" s="219">
        <v>181228535.01999998</v>
      </c>
    </row>
    <row r="469" spans="3:7" x14ac:dyDescent="0.25">
      <c r="C469" s="377" t="s">
        <v>764</v>
      </c>
      <c r="D469" s="216">
        <v>3023343450</v>
      </c>
      <c r="E469" s="216">
        <v>182286560.91000003</v>
      </c>
      <c r="F469" s="216">
        <v>191846873.47</v>
      </c>
      <c r="G469" s="216">
        <v>181228535.01999998</v>
      </c>
    </row>
    <row r="470" spans="3:7" x14ac:dyDescent="0.25">
      <c r="C470" s="378" t="s">
        <v>551</v>
      </c>
      <c r="D470" s="219">
        <v>786399802</v>
      </c>
      <c r="E470" s="219">
        <v>51378859.410000004</v>
      </c>
      <c r="F470" s="219">
        <v>57284664.100000001</v>
      </c>
      <c r="G470" s="219">
        <v>55320590.479999997</v>
      </c>
    </row>
    <row r="471" spans="3:7" x14ac:dyDescent="0.25">
      <c r="C471" s="378" t="s">
        <v>576</v>
      </c>
      <c r="D471" s="219">
        <v>376120110</v>
      </c>
      <c r="E471" s="219">
        <v>31092844.539999999</v>
      </c>
      <c r="F471" s="219">
        <v>31256414.699999999</v>
      </c>
      <c r="G471" s="219">
        <v>30787730.509999998</v>
      </c>
    </row>
    <row r="472" spans="3:7" x14ac:dyDescent="0.25">
      <c r="C472" s="378" t="s">
        <v>581</v>
      </c>
      <c r="D472" s="219">
        <v>13824667</v>
      </c>
      <c r="E472" s="219">
        <v>876912.4</v>
      </c>
      <c r="F472" s="219">
        <v>1069549.8999999999</v>
      </c>
      <c r="G472" s="219">
        <v>817995.46000000008</v>
      </c>
    </row>
    <row r="473" spans="3:7" x14ac:dyDescent="0.25">
      <c r="C473" s="378" t="s">
        <v>711</v>
      </c>
      <c r="D473" s="219">
        <v>176651859</v>
      </c>
      <c r="E473" s="219">
        <v>15482652.32</v>
      </c>
      <c r="F473" s="219">
        <v>14219952.530000001</v>
      </c>
      <c r="G473" s="219">
        <v>11641788.33</v>
      </c>
    </row>
    <row r="474" spans="3:7" x14ac:dyDescent="0.25">
      <c r="C474" s="378" t="s">
        <v>765</v>
      </c>
      <c r="D474" s="219">
        <v>645365769</v>
      </c>
      <c r="E474" s="219">
        <v>2345300</v>
      </c>
      <c r="F474" s="219">
        <v>6906300</v>
      </c>
      <c r="G474" s="219">
        <v>1546800</v>
      </c>
    </row>
    <row r="475" spans="3:7" x14ac:dyDescent="0.25">
      <c r="C475" s="378" t="s">
        <v>727</v>
      </c>
      <c r="D475" s="219">
        <v>25209855</v>
      </c>
      <c r="E475" s="219">
        <v>0</v>
      </c>
      <c r="F475" s="219">
        <v>0</v>
      </c>
      <c r="G475" s="219">
        <v>0</v>
      </c>
    </row>
    <row r="476" spans="3:7" x14ac:dyDescent="0.25">
      <c r="C476" s="378" t="s">
        <v>544</v>
      </c>
      <c r="D476" s="219">
        <v>22827987</v>
      </c>
      <c r="E476" s="219">
        <v>0</v>
      </c>
      <c r="F476" s="219">
        <v>0</v>
      </c>
      <c r="G476" s="219">
        <v>3638</v>
      </c>
    </row>
    <row r="477" spans="3:7" ht="15.75" thickBot="1" x14ac:dyDescent="0.3">
      <c r="C477" s="378" t="s">
        <v>553</v>
      </c>
      <c r="D477" s="219">
        <v>976943401</v>
      </c>
      <c r="E477" s="219">
        <v>81109992.239999995</v>
      </c>
      <c r="F477" s="219">
        <v>81109992.239999995</v>
      </c>
      <c r="G477" s="219">
        <v>81109992.239999995</v>
      </c>
    </row>
    <row r="478" spans="3:7" x14ac:dyDescent="0.25">
      <c r="C478" s="366" t="s">
        <v>766</v>
      </c>
      <c r="D478" s="367">
        <v>18535516531</v>
      </c>
      <c r="E478" s="367">
        <v>1482249158.2699997</v>
      </c>
      <c r="F478" s="368">
        <v>1357160261.6799998</v>
      </c>
      <c r="G478" s="368">
        <v>1238578032.8099997</v>
      </c>
    </row>
    <row r="479" spans="3:7" x14ac:dyDescent="0.25">
      <c r="C479" s="218" t="s">
        <v>767</v>
      </c>
      <c r="D479" s="219">
        <v>18535516531</v>
      </c>
      <c r="E479" s="219">
        <v>1482249158.2699997</v>
      </c>
      <c r="F479" s="219">
        <v>1357160261.6799998</v>
      </c>
      <c r="G479" s="219">
        <v>1238578032.8099997</v>
      </c>
    </row>
    <row r="480" spans="3:7" x14ac:dyDescent="0.25">
      <c r="C480" s="377" t="s">
        <v>768</v>
      </c>
      <c r="D480" s="216">
        <v>17263509199</v>
      </c>
      <c r="E480" s="216">
        <v>1409932558.9100001</v>
      </c>
      <c r="F480" s="216">
        <v>1238196602.8800001</v>
      </c>
      <c r="G480" s="216">
        <v>1126811228.4000001</v>
      </c>
    </row>
    <row r="481" spans="3:7" x14ac:dyDescent="0.25">
      <c r="C481" s="378" t="s">
        <v>551</v>
      </c>
      <c r="D481" s="219">
        <v>5439403615</v>
      </c>
      <c r="E481" s="219">
        <v>577774552.31000006</v>
      </c>
      <c r="F481" s="219">
        <v>401550151.01999998</v>
      </c>
      <c r="G481" s="219">
        <v>389609722.70000005</v>
      </c>
    </row>
    <row r="482" spans="3:7" x14ac:dyDescent="0.25">
      <c r="C482" s="378" t="s">
        <v>769</v>
      </c>
      <c r="D482" s="219">
        <v>22400000</v>
      </c>
      <c r="E482" s="219">
        <v>0</v>
      </c>
      <c r="F482" s="219">
        <v>0</v>
      </c>
      <c r="G482" s="219">
        <v>33040</v>
      </c>
    </row>
    <row r="483" spans="3:7" x14ac:dyDescent="0.25">
      <c r="C483" s="378" t="s">
        <v>754</v>
      </c>
      <c r="D483" s="219">
        <v>0</v>
      </c>
      <c r="E483" s="219">
        <v>22195537.969999999</v>
      </c>
      <c r="F483" s="219">
        <v>13828192.24</v>
      </c>
      <c r="G483" s="219">
        <v>21962208.649999999</v>
      </c>
    </row>
    <row r="484" spans="3:7" x14ac:dyDescent="0.25">
      <c r="C484" s="378" t="s">
        <v>593</v>
      </c>
      <c r="D484" s="219">
        <v>9360000</v>
      </c>
      <c r="E484" s="219">
        <v>0</v>
      </c>
      <c r="F484" s="219">
        <v>0</v>
      </c>
      <c r="G484" s="219">
        <v>0</v>
      </c>
    </row>
    <row r="485" spans="3:7" x14ac:dyDescent="0.25">
      <c r="C485" s="378" t="s">
        <v>646</v>
      </c>
      <c r="D485" s="219">
        <v>400000</v>
      </c>
      <c r="E485" s="219">
        <v>0</v>
      </c>
      <c r="F485" s="219">
        <v>0</v>
      </c>
      <c r="G485" s="219">
        <v>0</v>
      </c>
    </row>
    <row r="486" spans="3:7" x14ac:dyDescent="0.25">
      <c r="C486" s="378" t="s">
        <v>770</v>
      </c>
      <c r="D486" s="219">
        <v>610010000</v>
      </c>
      <c r="E486" s="219">
        <v>53523337.350000001</v>
      </c>
      <c r="F486" s="219">
        <v>76411904.689999998</v>
      </c>
      <c r="G486" s="219">
        <v>40349701.619999997</v>
      </c>
    </row>
    <row r="487" spans="3:7" x14ac:dyDescent="0.25">
      <c r="C487" s="378" t="s">
        <v>543</v>
      </c>
      <c r="D487" s="219">
        <v>1833015515</v>
      </c>
      <c r="E487" s="219">
        <v>80329263.75</v>
      </c>
      <c r="F487" s="219">
        <v>64867121.119999997</v>
      </c>
      <c r="G487" s="219">
        <v>66824075.300000004</v>
      </c>
    </row>
    <row r="488" spans="3:7" x14ac:dyDescent="0.25">
      <c r="C488" s="378" t="s">
        <v>626</v>
      </c>
      <c r="D488" s="219">
        <v>0</v>
      </c>
      <c r="E488" s="219">
        <v>0</v>
      </c>
      <c r="F488" s="219">
        <v>0</v>
      </c>
      <c r="G488" s="219">
        <v>0</v>
      </c>
    </row>
    <row r="489" spans="3:7" x14ac:dyDescent="0.25">
      <c r="C489" s="378" t="s">
        <v>576</v>
      </c>
      <c r="D489" s="219">
        <v>112440000</v>
      </c>
      <c r="E489" s="219">
        <v>3678407.49</v>
      </c>
      <c r="F489" s="219">
        <v>4339280.07</v>
      </c>
      <c r="G489" s="219">
        <v>10115690.560000001</v>
      </c>
    </row>
    <row r="490" spans="3:7" x14ac:dyDescent="0.25">
      <c r="C490" s="378" t="s">
        <v>597</v>
      </c>
      <c r="D490" s="219">
        <v>1000000</v>
      </c>
      <c r="E490" s="219">
        <v>0</v>
      </c>
      <c r="F490" s="219">
        <v>0</v>
      </c>
      <c r="G490" s="219">
        <v>0</v>
      </c>
    </row>
    <row r="491" spans="3:7" x14ac:dyDescent="0.25">
      <c r="C491" s="378" t="s">
        <v>771</v>
      </c>
      <c r="D491" s="219">
        <v>560000</v>
      </c>
      <c r="E491" s="219">
        <v>0</v>
      </c>
      <c r="F491" s="219">
        <v>0</v>
      </c>
      <c r="G491" s="219">
        <v>0</v>
      </c>
    </row>
    <row r="492" spans="3:7" x14ac:dyDescent="0.25">
      <c r="C492" s="378" t="s">
        <v>579</v>
      </c>
      <c r="D492" s="219">
        <v>43275125</v>
      </c>
      <c r="E492" s="219">
        <v>5091447</v>
      </c>
      <c r="F492" s="219">
        <v>9859940.6999999993</v>
      </c>
      <c r="G492" s="219">
        <v>999734.95</v>
      </c>
    </row>
    <row r="493" spans="3:7" x14ac:dyDescent="0.25">
      <c r="C493" s="378" t="s">
        <v>606</v>
      </c>
      <c r="D493" s="219">
        <v>300000</v>
      </c>
      <c r="E493" s="219">
        <v>0</v>
      </c>
      <c r="F493" s="219">
        <v>0</v>
      </c>
      <c r="G493" s="219">
        <v>0</v>
      </c>
    </row>
    <row r="494" spans="3:7" x14ac:dyDescent="0.25">
      <c r="C494" s="378" t="s">
        <v>772</v>
      </c>
      <c r="D494" s="219">
        <v>75000000</v>
      </c>
      <c r="E494" s="219">
        <v>2860000</v>
      </c>
      <c r="F494" s="219">
        <v>2860000</v>
      </c>
      <c r="G494" s="219">
        <v>2860000</v>
      </c>
    </row>
    <row r="495" spans="3:7" x14ac:dyDescent="0.25">
      <c r="C495" s="378" t="s">
        <v>773</v>
      </c>
      <c r="D495" s="219">
        <v>682320000</v>
      </c>
      <c r="E495" s="219">
        <v>139997602.74000001</v>
      </c>
      <c r="F495" s="219">
        <v>139997602.74000001</v>
      </c>
      <c r="G495" s="219">
        <v>139997602.74000001</v>
      </c>
    </row>
    <row r="496" spans="3:7" x14ac:dyDescent="0.25">
      <c r="C496" s="378" t="s">
        <v>544</v>
      </c>
      <c r="D496" s="219">
        <v>363181887</v>
      </c>
      <c r="E496" s="219">
        <v>28807685.420000002</v>
      </c>
      <c r="F496" s="219">
        <v>28807685.420000002</v>
      </c>
      <c r="G496" s="219">
        <v>13423147</v>
      </c>
    </row>
    <row r="497" spans="3:7" x14ac:dyDescent="0.25">
      <c r="C497" s="378" t="s">
        <v>553</v>
      </c>
      <c r="D497" s="219">
        <v>8070843057</v>
      </c>
      <c r="E497" s="219">
        <v>495674724.88</v>
      </c>
      <c r="F497" s="219">
        <v>495674724.88</v>
      </c>
      <c r="G497" s="219">
        <v>440636304.88</v>
      </c>
    </row>
    <row r="498" spans="3:7" x14ac:dyDescent="0.25">
      <c r="C498" s="377" t="s">
        <v>774</v>
      </c>
      <c r="D498" s="216">
        <v>670462710</v>
      </c>
      <c r="E498" s="216">
        <v>51576906.339999996</v>
      </c>
      <c r="F498" s="216">
        <v>92039244.160000011</v>
      </c>
      <c r="G498" s="216">
        <v>88262337.269999996</v>
      </c>
    </row>
    <row r="499" spans="3:7" x14ac:dyDescent="0.25">
      <c r="C499" s="378" t="s">
        <v>581</v>
      </c>
      <c r="D499" s="219">
        <v>588947539</v>
      </c>
      <c r="E499" s="219">
        <v>4137190.4000000004</v>
      </c>
      <c r="F499" s="219">
        <v>81992398.810000002</v>
      </c>
      <c r="G499" s="219">
        <v>78063179.689999998</v>
      </c>
    </row>
    <row r="500" spans="3:7" x14ac:dyDescent="0.25">
      <c r="C500" s="378" t="s">
        <v>640</v>
      </c>
      <c r="D500" s="219">
        <v>0</v>
      </c>
      <c r="E500" s="219">
        <v>36357260</v>
      </c>
      <c r="F500" s="219">
        <v>0</v>
      </c>
      <c r="G500" s="219">
        <v>0</v>
      </c>
    </row>
    <row r="501" spans="3:7" x14ac:dyDescent="0.25">
      <c r="C501" s="378" t="s">
        <v>775</v>
      </c>
      <c r="D501" s="219">
        <v>10606189</v>
      </c>
      <c r="E501" s="219">
        <v>490800</v>
      </c>
      <c r="F501" s="219">
        <v>321767.58999999997</v>
      </c>
      <c r="G501" s="219">
        <v>1823639.5799999998</v>
      </c>
    </row>
    <row r="502" spans="3:7" x14ac:dyDescent="0.25">
      <c r="C502" s="378" t="s">
        <v>776</v>
      </c>
      <c r="D502" s="219">
        <v>49679102</v>
      </c>
      <c r="E502" s="219">
        <v>4906491.87</v>
      </c>
      <c r="F502" s="219">
        <v>7573850.5800000001</v>
      </c>
      <c r="G502" s="219">
        <v>6446044.6100000003</v>
      </c>
    </row>
    <row r="503" spans="3:7" x14ac:dyDescent="0.25">
      <c r="C503" s="378" t="s">
        <v>604</v>
      </c>
      <c r="D503" s="219">
        <v>8692180</v>
      </c>
      <c r="E503" s="219">
        <v>1017368.07</v>
      </c>
      <c r="F503" s="219">
        <v>1253526.1800000002</v>
      </c>
      <c r="G503" s="219">
        <v>911022.1</v>
      </c>
    </row>
    <row r="504" spans="3:7" x14ac:dyDescent="0.25">
      <c r="C504" s="378" t="s">
        <v>777</v>
      </c>
      <c r="D504" s="219">
        <v>12537700</v>
      </c>
      <c r="E504" s="219">
        <v>4667796</v>
      </c>
      <c r="F504" s="219">
        <v>897701</v>
      </c>
      <c r="G504" s="219">
        <v>1018451.29</v>
      </c>
    </row>
    <row r="505" spans="3:7" x14ac:dyDescent="0.25">
      <c r="C505" s="377" t="s">
        <v>778</v>
      </c>
      <c r="D505" s="216">
        <v>28022531</v>
      </c>
      <c r="E505" s="216">
        <v>1070974.1199999999</v>
      </c>
      <c r="F505" s="216">
        <v>1700558.02</v>
      </c>
      <c r="G505" s="216">
        <v>1498940.23</v>
      </c>
    </row>
    <row r="506" spans="3:7" x14ac:dyDescent="0.25">
      <c r="C506" s="378" t="s">
        <v>551</v>
      </c>
      <c r="D506" s="219">
        <v>28022531</v>
      </c>
      <c r="E506" s="219">
        <v>1070974.1199999999</v>
      </c>
      <c r="F506" s="219">
        <v>1700558.02</v>
      </c>
      <c r="G506" s="219">
        <v>1498940.23</v>
      </c>
    </row>
    <row r="507" spans="3:7" x14ac:dyDescent="0.25">
      <c r="C507" s="377" t="s">
        <v>779</v>
      </c>
      <c r="D507" s="216">
        <v>288421797</v>
      </c>
      <c r="E507" s="216">
        <v>2274572.4699999997</v>
      </c>
      <c r="F507" s="216">
        <v>14305669.02</v>
      </c>
      <c r="G507" s="216">
        <v>12660892.229999999</v>
      </c>
    </row>
    <row r="508" spans="3:7" x14ac:dyDescent="0.25">
      <c r="C508" s="378" t="s">
        <v>587</v>
      </c>
      <c r="D508" s="219">
        <v>700000</v>
      </c>
      <c r="E508" s="219">
        <v>0</v>
      </c>
      <c r="F508" s="219">
        <v>0</v>
      </c>
      <c r="G508" s="219">
        <v>0</v>
      </c>
    </row>
    <row r="509" spans="3:7" x14ac:dyDescent="0.25">
      <c r="C509" s="378" t="s">
        <v>780</v>
      </c>
      <c r="D509" s="219">
        <v>100000000</v>
      </c>
      <c r="E509" s="219">
        <v>480000</v>
      </c>
      <c r="F509" s="219">
        <v>480000</v>
      </c>
      <c r="G509" s="219">
        <v>55408.72</v>
      </c>
    </row>
    <row r="510" spans="3:7" x14ac:dyDescent="0.25">
      <c r="C510" s="378" t="s">
        <v>560</v>
      </c>
      <c r="D510" s="219">
        <v>186271797</v>
      </c>
      <c r="E510" s="219">
        <v>1794572.4699999997</v>
      </c>
      <c r="F510" s="219">
        <v>13825669.02</v>
      </c>
      <c r="G510" s="219">
        <v>12605483.509999998</v>
      </c>
    </row>
    <row r="511" spans="3:7" x14ac:dyDescent="0.25">
      <c r="C511" s="378" t="s">
        <v>610</v>
      </c>
      <c r="D511" s="219">
        <v>1450000</v>
      </c>
      <c r="E511" s="219">
        <v>0</v>
      </c>
      <c r="F511" s="219">
        <v>0</v>
      </c>
      <c r="G511" s="219">
        <v>0</v>
      </c>
    </row>
    <row r="512" spans="3:7" x14ac:dyDescent="0.25">
      <c r="C512" s="378" t="s">
        <v>719</v>
      </c>
      <c r="D512" s="219">
        <v>0</v>
      </c>
      <c r="E512" s="219">
        <v>0</v>
      </c>
      <c r="F512" s="219">
        <v>0</v>
      </c>
      <c r="G512" s="219">
        <v>0</v>
      </c>
    </row>
    <row r="513" spans="3:7" x14ac:dyDescent="0.25">
      <c r="C513" s="377" t="s">
        <v>781</v>
      </c>
      <c r="D513" s="216">
        <v>49100294</v>
      </c>
      <c r="E513" s="216">
        <v>3869071.34</v>
      </c>
      <c r="F513" s="216">
        <v>3734092.11</v>
      </c>
      <c r="G513" s="216">
        <v>3734092.11</v>
      </c>
    </row>
    <row r="514" spans="3:7" x14ac:dyDescent="0.25">
      <c r="C514" s="378" t="s">
        <v>551</v>
      </c>
      <c r="D514" s="219">
        <v>49100294</v>
      </c>
      <c r="E514" s="219">
        <v>3869071.34</v>
      </c>
      <c r="F514" s="219">
        <v>3734092.11</v>
      </c>
      <c r="G514" s="219">
        <v>3734092.11</v>
      </c>
    </row>
    <row r="515" spans="3:7" x14ac:dyDescent="0.25">
      <c r="C515" s="377" t="s">
        <v>782</v>
      </c>
      <c r="D515" s="216">
        <v>236000000</v>
      </c>
      <c r="E515" s="216">
        <v>13525075.09</v>
      </c>
      <c r="F515" s="216">
        <v>7184095.4899999993</v>
      </c>
      <c r="G515" s="216">
        <v>5610542.5699999994</v>
      </c>
    </row>
    <row r="516" spans="3:7" ht="15.75" thickBot="1" x14ac:dyDescent="0.3">
      <c r="C516" s="378" t="s">
        <v>551</v>
      </c>
      <c r="D516" s="219">
        <v>236000000</v>
      </c>
      <c r="E516" s="219">
        <v>13525075.09</v>
      </c>
      <c r="F516" s="219">
        <v>7184095.4899999993</v>
      </c>
      <c r="G516" s="219">
        <v>5610542.5699999994</v>
      </c>
    </row>
    <row r="517" spans="3:7" x14ac:dyDescent="0.25">
      <c r="C517" s="366" t="s">
        <v>783</v>
      </c>
      <c r="D517" s="367">
        <v>64208597908</v>
      </c>
      <c r="E517" s="367">
        <v>5016057000.3699999</v>
      </c>
      <c r="F517" s="368">
        <v>5167086569.4400005</v>
      </c>
      <c r="G517" s="368">
        <v>4416961593.8400002</v>
      </c>
    </row>
    <row r="518" spans="3:7" x14ac:dyDescent="0.25">
      <c r="C518" s="218" t="s">
        <v>784</v>
      </c>
      <c r="D518" s="219">
        <v>64208597908</v>
      </c>
      <c r="E518" s="219">
        <v>5016057000.3699999</v>
      </c>
      <c r="F518" s="219">
        <v>5167086569.4400005</v>
      </c>
      <c r="G518" s="219">
        <v>4416961593.8400002</v>
      </c>
    </row>
    <row r="519" spans="3:7" x14ac:dyDescent="0.25">
      <c r="C519" s="377" t="s">
        <v>785</v>
      </c>
      <c r="D519" s="216">
        <v>46205626258</v>
      </c>
      <c r="E519" s="216">
        <v>4058009876.8699994</v>
      </c>
      <c r="F519" s="216">
        <v>4224853766.4599996</v>
      </c>
      <c r="G519" s="216">
        <v>3483972142.0099993</v>
      </c>
    </row>
    <row r="520" spans="3:7" x14ac:dyDescent="0.25">
      <c r="C520" s="378" t="s">
        <v>551</v>
      </c>
      <c r="D520" s="219">
        <v>3396064803</v>
      </c>
      <c r="E520" s="219">
        <v>140383873.02000001</v>
      </c>
      <c r="F520" s="219">
        <v>214114335.28999999</v>
      </c>
      <c r="G520" s="219">
        <v>189628091.31999999</v>
      </c>
    </row>
    <row r="521" spans="3:7" x14ac:dyDescent="0.25">
      <c r="C521" s="378" t="s">
        <v>754</v>
      </c>
      <c r="D521" s="219">
        <v>0</v>
      </c>
      <c r="E521" s="219">
        <v>0</v>
      </c>
      <c r="F521" s="219">
        <v>0</v>
      </c>
      <c r="G521" s="219">
        <v>0</v>
      </c>
    </row>
    <row r="522" spans="3:7" x14ac:dyDescent="0.25">
      <c r="C522" s="378" t="s">
        <v>646</v>
      </c>
      <c r="D522" s="219">
        <v>2000000</v>
      </c>
      <c r="E522" s="219">
        <v>0</v>
      </c>
      <c r="F522" s="219">
        <v>0</v>
      </c>
      <c r="G522" s="219">
        <v>0</v>
      </c>
    </row>
    <row r="523" spans="3:7" x14ac:dyDescent="0.25">
      <c r="C523" s="378" t="s">
        <v>786</v>
      </c>
      <c r="D523" s="219">
        <v>299075852</v>
      </c>
      <c r="E523" s="219">
        <v>264690631.63999999</v>
      </c>
      <c r="F523" s="219">
        <v>282532297.56999999</v>
      </c>
      <c r="G523" s="219">
        <v>230971659.84999999</v>
      </c>
    </row>
    <row r="524" spans="3:7" x14ac:dyDescent="0.25">
      <c r="C524" s="378" t="s">
        <v>755</v>
      </c>
      <c r="D524" s="219">
        <v>629191085</v>
      </c>
      <c r="E524" s="219">
        <v>227835408.81</v>
      </c>
      <c r="F524" s="219">
        <v>227835408.81</v>
      </c>
      <c r="G524" s="219">
        <v>0</v>
      </c>
    </row>
    <row r="525" spans="3:7" x14ac:dyDescent="0.25">
      <c r="C525" s="378" t="s">
        <v>770</v>
      </c>
      <c r="D525" s="219">
        <v>20000000</v>
      </c>
      <c r="E525" s="219">
        <v>0</v>
      </c>
      <c r="F525" s="219">
        <v>0</v>
      </c>
      <c r="G525" s="219">
        <v>0</v>
      </c>
    </row>
    <row r="526" spans="3:7" x14ac:dyDescent="0.25">
      <c r="C526" s="378" t="s">
        <v>756</v>
      </c>
      <c r="D526" s="219">
        <v>178948670</v>
      </c>
      <c r="E526" s="219">
        <v>0</v>
      </c>
      <c r="F526" s="219">
        <v>0</v>
      </c>
      <c r="G526" s="219">
        <v>0</v>
      </c>
    </row>
    <row r="527" spans="3:7" x14ac:dyDescent="0.25">
      <c r="C527" s="378" t="s">
        <v>543</v>
      </c>
      <c r="D527" s="219">
        <v>2247884500</v>
      </c>
      <c r="E527" s="219">
        <v>92594975.560000002</v>
      </c>
      <c r="F527" s="219">
        <v>133390169.59999999</v>
      </c>
      <c r="G527" s="219">
        <v>132448195.36</v>
      </c>
    </row>
    <row r="528" spans="3:7" x14ac:dyDescent="0.25">
      <c r="C528" s="378" t="s">
        <v>574</v>
      </c>
      <c r="D528" s="219">
        <v>3247909849</v>
      </c>
      <c r="E528" s="219">
        <v>30995683</v>
      </c>
      <c r="F528" s="219">
        <v>30995683</v>
      </c>
      <c r="G528" s="219">
        <v>1120138</v>
      </c>
    </row>
    <row r="529" spans="3:7" x14ac:dyDescent="0.25">
      <c r="C529" s="378" t="s">
        <v>575</v>
      </c>
      <c r="D529" s="219">
        <v>9865852318</v>
      </c>
      <c r="E529" s="219">
        <v>1204461346.1199999</v>
      </c>
      <c r="F529" s="219">
        <v>1201849109.1399999</v>
      </c>
      <c r="G529" s="219">
        <v>1704130255.8299997</v>
      </c>
    </row>
    <row r="530" spans="3:7" x14ac:dyDescent="0.25">
      <c r="C530" s="378" t="s">
        <v>576</v>
      </c>
      <c r="D530" s="219">
        <v>1050000000</v>
      </c>
      <c r="E530" s="219">
        <v>18200000</v>
      </c>
      <c r="F530" s="219">
        <v>68964893.239999995</v>
      </c>
      <c r="G530" s="219">
        <v>67402206.890000001</v>
      </c>
    </row>
    <row r="531" spans="3:7" x14ac:dyDescent="0.25">
      <c r="C531" s="378" t="s">
        <v>597</v>
      </c>
      <c r="D531" s="219">
        <v>100439295</v>
      </c>
      <c r="E531" s="219">
        <v>13901274</v>
      </c>
      <c r="F531" s="219">
        <v>13901274</v>
      </c>
      <c r="G531" s="219">
        <v>0</v>
      </c>
    </row>
    <row r="532" spans="3:7" x14ac:dyDescent="0.25">
      <c r="C532" s="378" t="s">
        <v>787</v>
      </c>
      <c r="D532" s="219">
        <v>2816445249</v>
      </c>
      <c r="E532" s="219">
        <v>757851973.20000005</v>
      </c>
      <c r="F532" s="219">
        <v>757670063.20000005</v>
      </c>
      <c r="G532" s="219">
        <v>79697923.229999989</v>
      </c>
    </row>
    <row r="533" spans="3:7" x14ac:dyDescent="0.25">
      <c r="C533" s="378" t="s">
        <v>788</v>
      </c>
      <c r="D533" s="219">
        <v>730765251</v>
      </c>
      <c r="E533" s="219">
        <v>30000000</v>
      </c>
      <c r="F533" s="219">
        <v>30000000</v>
      </c>
      <c r="G533" s="219">
        <v>0</v>
      </c>
    </row>
    <row r="534" spans="3:7" x14ac:dyDescent="0.25">
      <c r="C534" s="378" t="s">
        <v>789</v>
      </c>
      <c r="D534" s="219">
        <v>5193122528</v>
      </c>
      <c r="E534" s="219">
        <v>371654741.26999998</v>
      </c>
      <c r="F534" s="219">
        <v>333126395.69</v>
      </c>
      <c r="G534" s="219">
        <v>37009852.060000002</v>
      </c>
    </row>
    <row r="535" spans="3:7" x14ac:dyDescent="0.25">
      <c r="C535" s="378" t="s">
        <v>790</v>
      </c>
      <c r="D535" s="219">
        <v>4724583595</v>
      </c>
      <c r="E535" s="219">
        <v>383793527.52999997</v>
      </c>
      <c r="F535" s="219">
        <v>390620516.77999997</v>
      </c>
      <c r="G535" s="219">
        <v>409972005.56</v>
      </c>
    </row>
    <row r="536" spans="3:7" x14ac:dyDescent="0.25">
      <c r="C536" s="378" t="s">
        <v>791</v>
      </c>
      <c r="D536" s="219">
        <v>297975711</v>
      </c>
      <c r="E536" s="219">
        <v>3900000</v>
      </c>
      <c r="F536" s="219">
        <v>3900000</v>
      </c>
      <c r="G536" s="219">
        <v>3900000</v>
      </c>
    </row>
    <row r="537" spans="3:7" x14ac:dyDescent="0.25">
      <c r="C537" s="378" t="s">
        <v>738</v>
      </c>
      <c r="D537" s="219">
        <v>1378863768</v>
      </c>
      <c r="E537" s="219">
        <v>63770628.659999996</v>
      </c>
      <c r="F537" s="219">
        <v>25995705.789999999</v>
      </c>
      <c r="G537" s="219">
        <v>29593312.279999997</v>
      </c>
    </row>
    <row r="538" spans="3:7" x14ac:dyDescent="0.25">
      <c r="C538" s="378" t="s">
        <v>720</v>
      </c>
      <c r="D538" s="219">
        <v>354706007</v>
      </c>
      <c r="E538" s="219">
        <v>168911819.12</v>
      </c>
      <c r="F538" s="219">
        <v>141911236.77000001</v>
      </c>
      <c r="G538" s="219">
        <v>168883766.47000003</v>
      </c>
    </row>
    <row r="539" spans="3:7" x14ac:dyDescent="0.25">
      <c r="C539" s="378" t="s">
        <v>706</v>
      </c>
      <c r="D539" s="219">
        <v>142000000</v>
      </c>
      <c r="E539" s="219">
        <v>0</v>
      </c>
      <c r="F539" s="219">
        <v>9858714.6799999997</v>
      </c>
      <c r="G539" s="219">
        <v>9858714.6799999997</v>
      </c>
    </row>
    <row r="540" spans="3:7" x14ac:dyDescent="0.25">
      <c r="C540" s="378" t="s">
        <v>792</v>
      </c>
      <c r="D540" s="219">
        <v>3121151282</v>
      </c>
      <c r="E540" s="219">
        <v>900000</v>
      </c>
      <c r="F540" s="219">
        <v>0</v>
      </c>
      <c r="G540" s="219">
        <v>0</v>
      </c>
    </row>
    <row r="541" spans="3:7" x14ac:dyDescent="0.25">
      <c r="C541" s="378" t="s">
        <v>604</v>
      </c>
      <c r="D541" s="219">
        <v>963600000</v>
      </c>
      <c r="E541" s="219">
        <v>0</v>
      </c>
      <c r="F541" s="219">
        <v>74023967.960000008</v>
      </c>
      <c r="G541" s="219">
        <v>73576894.620000005</v>
      </c>
    </row>
    <row r="542" spans="3:7" x14ac:dyDescent="0.25">
      <c r="C542" s="378" t="s">
        <v>793</v>
      </c>
      <c r="D542" s="219">
        <v>121158959</v>
      </c>
      <c r="E542" s="219">
        <v>0</v>
      </c>
      <c r="F542" s="219">
        <v>0</v>
      </c>
      <c r="G542" s="219">
        <v>0</v>
      </c>
    </row>
    <row r="543" spans="3:7" x14ac:dyDescent="0.25">
      <c r="C543" s="378" t="s">
        <v>544</v>
      </c>
      <c r="D543" s="219">
        <v>16168020</v>
      </c>
      <c r="E543" s="219">
        <v>0</v>
      </c>
      <c r="F543" s="219">
        <v>0</v>
      </c>
      <c r="G543" s="219">
        <v>0</v>
      </c>
    </row>
    <row r="544" spans="3:7" x14ac:dyDescent="0.25">
      <c r="C544" s="378" t="s">
        <v>553</v>
      </c>
      <c r="D544" s="219">
        <v>5307719516</v>
      </c>
      <c r="E544" s="219">
        <v>284163994.94</v>
      </c>
      <c r="F544" s="219">
        <v>284163994.94</v>
      </c>
      <c r="G544" s="219">
        <v>345779125.86000001</v>
      </c>
    </row>
    <row r="545" spans="3:7" x14ac:dyDescent="0.25">
      <c r="C545" s="377" t="s">
        <v>794</v>
      </c>
      <c r="D545" s="216">
        <v>399088825</v>
      </c>
      <c r="E545" s="216">
        <v>6922476.7999999998</v>
      </c>
      <c r="F545" s="216">
        <v>26599315.489999998</v>
      </c>
      <c r="G545" s="216">
        <v>25878071.979999997</v>
      </c>
    </row>
    <row r="546" spans="3:7" x14ac:dyDescent="0.25">
      <c r="C546" s="378" t="s">
        <v>556</v>
      </c>
      <c r="D546" s="219">
        <v>399068825</v>
      </c>
      <c r="E546" s="219">
        <v>6922476.7999999998</v>
      </c>
      <c r="F546" s="219">
        <v>26599315.489999998</v>
      </c>
      <c r="G546" s="219">
        <v>25878071.979999997</v>
      </c>
    </row>
    <row r="547" spans="3:7" x14ac:dyDescent="0.25">
      <c r="C547" s="378" t="s">
        <v>795</v>
      </c>
      <c r="D547" s="219">
        <v>20000</v>
      </c>
      <c r="E547" s="219">
        <v>0</v>
      </c>
      <c r="F547" s="219">
        <v>0</v>
      </c>
      <c r="G547" s="219">
        <v>0</v>
      </c>
    </row>
    <row r="548" spans="3:7" x14ac:dyDescent="0.25">
      <c r="C548" s="377" t="s">
        <v>796</v>
      </c>
      <c r="D548" s="216">
        <v>16525891997</v>
      </c>
      <c r="E548" s="216">
        <v>888841003.9000001</v>
      </c>
      <c r="F548" s="216">
        <v>834243696.80999994</v>
      </c>
      <c r="G548" s="216">
        <v>841895190.67000008</v>
      </c>
    </row>
    <row r="549" spans="3:7" x14ac:dyDescent="0.25">
      <c r="C549" s="378" t="s">
        <v>797</v>
      </c>
      <c r="D549" s="219">
        <v>11310139646</v>
      </c>
      <c r="E549" s="219">
        <v>448513858.15000004</v>
      </c>
      <c r="F549" s="219">
        <v>430065254.54000002</v>
      </c>
      <c r="G549" s="219">
        <v>424020967.86000007</v>
      </c>
    </row>
    <row r="550" spans="3:7" x14ac:dyDescent="0.25">
      <c r="C550" s="378" t="s">
        <v>564</v>
      </c>
      <c r="D550" s="219">
        <v>5188193574</v>
      </c>
      <c r="E550" s="219">
        <v>440327145.75000006</v>
      </c>
      <c r="F550" s="219">
        <v>404178442.26999998</v>
      </c>
      <c r="G550" s="219">
        <v>417874222.80999994</v>
      </c>
    </row>
    <row r="551" spans="3:7" x14ac:dyDescent="0.25">
      <c r="C551" s="378" t="s">
        <v>723</v>
      </c>
      <c r="D551" s="219">
        <v>27558777</v>
      </c>
      <c r="E551" s="219">
        <v>0</v>
      </c>
      <c r="F551" s="219">
        <v>0</v>
      </c>
      <c r="G551" s="219">
        <v>0</v>
      </c>
    </row>
    <row r="552" spans="3:7" x14ac:dyDescent="0.25">
      <c r="C552" s="377" t="s">
        <v>798</v>
      </c>
      <c r="D552" s="216">
        <v>280480234</v>
      </c>
      <c r="E552" s="216">
        <v>2533044.86</v>
      </c>
      <c r="F552" s="216">
        <v>21639192.739999998</v>
      </c>
      <c r="G552" s="216">
        <v>18602895.039999999</v>
      </c>
    </row>
    <row r="553" spans="3:7" x14ac:dyDescent="0.25">
      <c r="C553" s="378" t="s">
        <v>738</v>
      </c>
      <c r="D553" s="219">
        <v>0</v>
      </c>
      <c r="E553" s="219">
        <v>0</v>
      </c>
      <c r="F553" s="219">
        <v>0</v>
      </c>
      <c r="G553" s="219">
        <v>0</v>
      </c>
    </row>
    <row r="554" spans="3:7" x14ac:dyDescent="0.25">
      <c r="C554" s="378" t="s">
        <v>720</v>
      </c>
      <c r="D554" s="219">
        <v>0</v>
      </c>
      <c r="E554" s="219">
        <v>0</v>
      </c>
      <c r="F554" s="219">
        <v>8555</v>
      </c>
      <c r="G554" s="219">
        <v>8555</v>
      </c>
    </row>
    <row r="555" spans="3:7" x14ac:dyDescent="0.25">
      <c r="C555" s="378" t="s">
        <v>706</v>
      </c>
      <c r="D555" s="219">
        <v>280480234</v>
      </c>
      <c r="E555" s="219">
        <v>2533044.86</v>
      </c>
      <c r="F555" s="219">
        <v>21630637.739999998</v>
      </c>
      <c r="G555" s="219">
        <v>18594340.039999999</v>
      </c>
    </row>
    <row r="556" spans="3:7" x14ac:dyDescent="0.25">
      <c r="C556" s="377" t="s">
        <v>799</v>
      </c>
      <c r="D556" s="216">
        <v>797510594</v>
      </c>
      <c r="E556" s="216">
        <v>59750597.939999998</v>
      </c>
      <c r="F556" s="216">
        <v>59750597.939999998</v>
      </c>
      <c r="G556" s="216">
        <v>46613294.140000001</v>
      </c>
    </row>
    <row r="557" spans="3:7" x14ac:dyDescent="0.25">
      <c r="C557" s="378" t="s">
        <v>570</v>
      </c>
      <c r="D557" s="219">
        <v>792820996</v>
      </c>
      <c r="E557" s="219">
        <v>59589198.799999997</v>
      </c>
      <c r="F557" s="219">
        <v>59589198.799999997</v>
      </c>
      <c r="G557" s="219">
        <v>46451895</v>
      </c>
    </row>
    <row r="558" spans="3:7" ht="15.75" thickBot="1" x14ac:dyDescent="0.3">
      <c r="C558" s="378" t="s">
        <v>800</v>
      </c>
      <c r="D558" s="219">
        <v>4689598</v>
      </c>
      <c r="E558" s="219">
        <v>161399.14000000001</v>
      </c>
      <c r="F558" s="219">
        <v>161399.14000000001</v>
      </c>
      <c r="G558" s="219">
        <v>161399.14000000001</v>
      </c>
    </row>
    <row r="559" spans="3:7" x14ac:dyDescent="0.25">
      <c r="C559" s="366" t="s">
        <v>801</v>
      </c>
      <c r="D559" s="367">
        <v>21563980144</v>
      </c>
      <c r="E559" s="367">
        <v>2046497779.2700002</v>
      </c>
      <c r="F559" s="368">
        <v>1266975926.8999999</v>
      </c>
      <c r="G559" s="368">
        <v>791726033.73000014</v>
      </c>
    </row>
    <row r="560" spans="3:7" x14ac:dyDescent="0.25">
      <c r="C560" s="218" t="s">
        <v>802</v>
      </c>
      <c r="D560" s="219">
        <v>21563980144</v>
      </c>
      <c r="E560" s="219">
        <v>2046497779.2700002</v>
      </c>
      <c r="F560" s="219">
        <v>1266975926.8999999</v>
      </c>
      <c r="G560" s="219">
        <v>791726033.73000014</v>
      </c>
    </row>
    <row r="561" spans="3:7" x14ac:dyDescent="0.25">
      <c r="C561" s="377" t="s">
        <v>803</v>
      </c>
      <c r="D561" s="216">
        <v>21017326734</v>
      </c>
      <c r="E561" s="216">
        <v>2018840862.99</v>
      </c>
      <c r="F561" s="216">
        <v>1232084260.48</v>
      </c>
      <c r="G561" s="216">
        <v>754869059.43000007</v>
      </c>
    </row>
    <row r="562" spans="3:7" x14ac:dyDescent="0.25">
      <c r="C562" s="378" t="s">
        <v>551</v>
      </c>
      <c r="D562" s="219">
        <v>3203105972</v>
      </c>
      <c r="E562" s="219">
        <v>589873203.83000004</v>
      </c>
      <c r="F562" s="219">
        <v>131947267.15999998</v>
      </c>
      <c r="G562" s="219">
        <v>136187942.66000003</v>
      </c>
    </row>
    <row r="563" spans="3:7" x14ac:dyDescent="0.25">
      <c r="C563" s="378" t="s">
        <v>543</v>
      </c>
      <c r="D563" s="219">
        <v>138800780</v>
      </c>
      <c r="E563" s="219">
        <v>41261438.769999996</v>
      </c>
      <c r="F563" s="219">
        <v>7080798.3399999999</v>
      </c>
      <c r="G563" s="219">
        <v>7080798.3399999999</v>
      </c>
    </row>
    <row r="564" spans="3:7" x14ac:dyDescent="0.25">
      <c r="C564" s="378" t="s">
        <v>738</v>
      </c>
      <c r="D564" s="219">
        <v>1050000</v>
      </c>
      <c r="E564" s="219">
        <v>0</v>
      </c>
      <c r="F564" s="219">
        <v>0</v>
      </c>
      <c r="G564" s="219">
        <v>0</v>
      </c>
    </row>
    <row r="565" spans="3:7" x14ac:dyDescent="0.25">
      <c r="C565" s="378" t="s">
        <v>720</v>
      </c>
      <c r="D565" s="219">
        <v>0</v>
      </c>
      <c r="E565" s="219">
        <v>0</v>
      </c>
      <c r="F565" s="219">
        <v>0</v>
      </c>
      <c r="G565" s="219">
        <v>0</v>
      </c>
    </row>
    <row r="566" spans="3:7" x14ac:dyDescent="0.25">
      <c r="C566" s="378" t="s">
        <v>706</v>
      </c>
      <c r="D566" s="219">
        <v>1287691637</v>
      </c>
      <c r="E566" s="219">
        <v>339855666.37</v>
      </c>
      <c r="F566" s="219">
        <v>79161004.609999999</v>
      </c>
      <c r="G566" s="219">
        <v>70673812.909999996</v>
      </c>
    </row>
    <row r="567" spans="3:7" x14ac:dyDescent="0.25">
      <c r="C567" s="378" t="s">
        <v>804</v>
      </c>
      <c r="D567" s="219">
        <v>210000000</v>
      </c>
      <c r="E567" s="219">
        <v>106830.12</v>
      </c>
      <c r="F567" s="219">
        <v>106830.12</v>
      </c>
      <c r="G567" s="219">
        <v>0</v>
      </c>
    </row>
    <row r="568" spans="3:7" x14ac:dyDescent="0.25">
      <c r="C568" s="378" t="s">
        <v>562</v>
      </c>
      <c r="D568" s="219">
        <v>194468540</v>
      </c>
      <c r="E568" s="219">
        <v>51840778.269999996</v>
      </c>
      <c r="F568" s="219">
        <v>8962752.0899999999</v>
      </c>
      <c r="G568" s="219">
        <v>8610267.0899999999</v>
      </c>
    </row>
    <row r="569" spans="3:7" x14ac:dyDescent="0.25">
      <c r="C569" s="378" t="s">
        <v>805</v>
      </c>
      <c r="D569" s="219">
        <v>28924929</v>
      </c>
      <c r="E569" s="219">
        <v>0</v>
      </c>
      <c r="F569" s="219">
        <v>20771990.34</v>
      </c>
      <c r="G569" s="219">
        <v>0</v>
      </c>
    </row>
    <row r="570" spans="3:7" x14ac:dyDescent="0.25">
      <c r="C570" s="378" t="s">
        <v>721</v>
      </c>
      <c r="D570" s="219">
        <v>0</v>
      </c>
      <c r="E570" s="219">
        <v>0</v>
      </c>
      <c r="F570" s="219">
        <v>0</v>
      </c>
      <c r="G570" s="219">
        <v>0</v>
      </c>
    </row>
    <row r="571" spans="3:7" x14ac:dyDescent="0.25">
      <c r="C571" s="378" t="s">
        <v>604</v>
      </c>
      <c r="D571" s="219">
        <v>47141943</v>
      </c>
      <c r="E571" s="219">
        <v>13510834.26</v>
      </c>
      <c r="F571" s="219">
        <v>2825606.45</v>
      </c>
      <c r="G571" s="219">
        <v>1859156.45</v>
      </c>
    </row>
    <row r="572" spans="3:7" x14ac:dyDescent="0.25">
      <c r="C572" s="378" t="s">
        <v>544</v>
      </c>
      <c r="D572" s="219">
        <v>13556314060</v>
      </c>
      <c r="E572" s="219">
        <v>732635614.42999995</v>
      </c>
      <c r="F572" s="219">
        <v>731471514.42999995</v>
      </c>
      <c r="G572" s="219">
        <v>315222769.53999996</v>
      </c>
    </row>
    <row r="573" spans="3:7" x14ac:dyDescent="0.25">
      <c r="C573" s="378" t="s">
        <v>553</v>
      </c>
      <c r="D573" s="219">
        <v>2349828873</v>
      </c>
      <c r="E573" s="219">
        <v>249756496.94</v>
      </c>
      <c r="F573" s="219">
        <v>249756496.94</v>
      </c>
      <c r="G573" s="219">
        <v>215234312.44</v>
      </c>
    </row>
    <row r="574" spans="3:7" x14ac:dyDescent="0.25">
      <c r="C574" s="377" t="s">
        <v>806</v>
      </c>
      <c r="D574" s="216">
        <v>224970555</v>
      </c>
      <c r="E574" s="216">
        <v>10295670.43</v>
      </c>
      <c r="F574" s="216">
        <v>16794756.620000001</v>
      </c>
      <c r="G574" s="216">
        <v>18593304.440000001</v>
      </c>
    </row>
    <row r="575" spans="3:7" x14ac:dyDescent="0.25">
      <c r="C575" s="378" t="s">
        <v>577</v>
      </c>
      <c r="D575" s="219">
        <v>224970555</v>
      </c>
      <c r="E575" s="219">
        <v>10295670.43</v>
      </c>
      <c r="F575" s="219">
        <v>16794756.620000001</v>
      </c>
      <c r="G575" s="219">
        <v>18593304.440000001</v>
      </c>
    </row>
    <row r="576" spans="3:7" x14ac:dyDescent="0.25">
      <c r="C576" s="378" t="s">
        <v>807</v>
      </c>
      <c r="D576" s="219">
        <v>0</v>
      </c>
      <c r="E576" s="219">
        <v>0</v>
      </c>
      <c r="F576" s="219">
        <v>0</v>
      </c>
      <c r="G576" s="219">
        <v>0</v>
      </c>
    </row>
    <row r="577" spans="3:7" x14ac:dyDescent="0.25">
      <c r="C577" s="378" t="s">
        <v>602</v>
      </c>
      <c r="D577" s="219">
        <v>0</v>
      </c>
      <c r="E577" s="219">
        <v>0</v>
      </c>
      <c r="F577" s="219">
        <v>0</v>
      </c>
      <c r="G577" s="219">
        <v>0</v>
      </c>
    </row>
    <row r="578" spans="3:7" x14ac:dyDescent="0.25">
      <c r="C578" s="377" t="s">
        <v>808</v>
      </c>
      <c r="D578" s="216">
        <v>165049406</v>
      </c>
      <c r="E578" s="216">
        <v>12332197.4</v>
      </c>
      <c r="F578" s="216">
        <v>11746887.219999999</v>
      </c>
      <c r="G578" s="216">
        <v>10434523.24</v>
      </c>
    </row>
    <row r="579" spans="3:7" x14ac:dyDescent="0.25">
      <c r="C579" s="378" t="s">
        <v>738</v>
      </c>
      <c r="D579" s="219">
        <v>0</v>
      </c>
      <c r="E579" s="219">
        <v>0</v>
      </c>
      <c r="F579" s="219">
        <v>0</v>
      </c>
      <c r="G579" s="219">
        <v>0</v>
      </c>
    </row>
    <row r="580" spans="3:7" x14ac:dyDescent="0.25">
      <c r="C580" s="378" t="s">
        <v>706</v>
      </c>
      <c r="D580" s="219">
        <v>165049406</v>
      </c>
      <c r="E580" s="219">
        <v>12332197.4</v>
      </c>
      <c r="F580" s="219">
        <v>11746887.219999999</v>
      </c>
      <c r="G580" s="219">
        <v>10434523.24</v>
      </c>
    </row>
    <row r="581" spans="3:7" x14ac:dyDescent="0.25">
      <c r="C581" s="378" t="s">
        <v>804</v>
      </c>
      <c r="D581" s="219">
        <v>0</v>
      </c>
      <c r="E581" s="219">
        <v>0</v>
      </c>
      <c r="F581" s="219">
        <v>0</v>
      </c>
      <c r="G581" s="219">
        <v>0</v>
      </c>
    </row>
    <row r="582" spans="3:7" x14ac:dyDescent="0.25">
      <c r="C582" s="377" t="s">
        <v>809</v>
      </c>
      <c r="D582" s="216">
        <v>67484249</v>
      </c>
      <c r="E582" s="219">
        <v>0</v>
      </c>
      <c r="F582" s="219">
        <v>0</v>
      </c>
      <c r="G582" s="219">
        <v>0</v>
      </c>
    </row>
    <row r="583" spans="3:7" x14ac:dyDescent="0.25">
      <c r="C583" s="378" t="s">
        <v>706</v>
      </c>
      <c r="D583" s="219">
        <v>67484249</v>
      </c>
      <c r="E583" s="219">
        <v>0</v>
      </c>
      <c r="F583" s="219">
        <v>0</v>
      </c>
      <c r="G583" s="219">
        <v>0</v>
      </c>
    </row>
    <row r="584" spans="3:7" x14ac:dyDescent="0.25">
      <c r="C584" s="377" t="s">
        <v>810</v>
      </c>
      <c r="D584" s="216">
        <v>89149200</v>
      </c>
      <c r="E584" s="216">
        <v>5029048.45</v>
      </c>
      <c r="F584" s="216">
        <v>6350022.5800000001</v>
      </c>
      <c r="G584" s="216">
        <v>7829146.6200000001</v>
      </c>
    </row>
    <row r="585" spans="3:7" ht="15.75" thickBot="1" x14ac:dyDescent="0.3">
      <c r="C585" s="378" t="s">
        <v>543</v>
      </c>
      <c r="D585" s="219">
        <v>89149200</v>
      </c>
      <c r="E585" s="219">
        <v>5029048.45</v>
      </c>
      <c r="F585" s="219">
        <v>6350022.5800000001</v>
      </c>
      <c r="G585" s="219">
        <v>7829146.6200000001</v>
      </c>
    </row>
    <row r="586" spans="3:7" x14ac:dyDescent="0.25">
      <c r="C586" s="366" t="s">
        <v>811</v>
      </c>
      <c r="D586" s="367">
        <v>9400055025</v>
      </c>
      <c r="E586" s="367">
        <v>721742188.1500001</v>
      </c>
      <c r="F586" s="368">
        <v>468579555.19000006</v>
      </c>
      <c r="G586" s="368">
        <v>634211084.92999995</v>
      </c>
    </row>
    <row r="587" spans="3:7" x14ac:dyDescent="0.25">
      <c r="C587" s="218" t="s">
        <v>812</v>
      </c>
      <c r="D587" s="219">
        <v>9400055025</v>
      </c>
      <c r="E587" s="219">
        <v>721742188.1500001</v>
      </c>
      <c r="F587" s="219">
        <v>468579555.19000006</v>
      </c>
      <c r="G587" s="219">
        <v>634211084.92999995</v>
      </c>
    </row>
    <row r="588" spans="3:7" x14ac:dyDescent="0.25">
      <c r="C588" s="377" t="s">
        <v>813</v>
      </c>
      <c r="D588" s="216">
        <v>5316809425</v>
      </c>
      <c r="E588" s="216">
        <v>572092091.84000003</v>
      </c>
      <c r="F588" s="216">
        <v>309307142.36000001</v>
      </c>
      <c r="G588" s="216">
        <v>419105507.44</v>
      </c>
    </row>
    <row r="589" spans="3:7" x14ac:dyDescent="0.25">
      <c r="C589" s="378" t="s">
        <v>551</v>
      </c>
      <c r="D589" s="219">
        <v>1382821499</v>
      </c>
      <c r="E589" s="219">
        <v>23468020.970000003</v>
      </c>
      <c r="F589" s="219">
        <v>57754022.729999997</v>
      </c>
      <c r="G589" s="219">
        <v>47328452.600000001</v>
      </c>
    </row>
    <row r="590" spans="3:7" x14ac:dyDescent="0.25">
      <c r="C590" s="378" t="s">
        <v>756</v>
      </c>
      <c r="D590" s="219">
        <v>1135979999</v>
      </c>
      <c r="E590" s="219">
        <v>94918800.049999997</v>
      </c>
      <c r="F590" s="219">
        <v>94918800.049999997</v>
      </c>
      <c r="G590" s="219">
        <v>94918800.049999997</v>
      </c>
    </row>
    <row r="591" spans="3:7" x14ac:dyDescent="0.25">
      <c r="C591" s="378" t="s">
        <v>543</v>
      </c>
      <c r="D591" s="219">
        <v>1982957799</v>
      </c>
      <c r="E591" s="219">
        <v>75205270.820000008</v>
      </c>
      <c r="F591" s="219">
        <v>122287634.65000001</v>
      </c>
      <c r="G591" s="219">
        <v>234566205.97</v>
      </c>
    </row>
    <row r="592" spans="3:7" x14ac:dyDescent="0.25">
      <c r="C592" s="378" t="s">
        <v>814</v>
      </c>
      <c r="D592" s="219">
        <v>0</v>
      </c>
      <c r="E592" s="219">
        <v>0</v>
      </c>
      <c r="F592" s="219">
        <v>0</v>
      </c>
      <c r="G592" s="219">
        <v>0</v>
      </c>
    </row>
    <row r="593" spans="3:7" x14ac:dyDescent="0.25">
      <c r="C593" s="378" t="s">
        <v>576</v>
      </c>
      <c r="D593" s="219">
        <v>358874504</v>
      </c>
      <c r="E593" s="219">
        <v>0</v>
      </c>
      <c r="F593" s="219">
        <v>14627113.370000001</v>
      </c>
      <c r="G593" s="219">
        <v>14627113.370000001</v>
      </c>
    </row>
    <row r="594" spans="3:7" x14ac:dyDescent="0.25">
      <c r="C594" s="378" t="s">
        <v>815</v>
      </c>
      <c r="D594" s="219">
        <v>0</v>
      </c>
      <c r="E594" s="219">
        <v>0</v>
      </c>
      <c r="F594" s="219">
        <v>0</v>
      </c>
      <c r="G594" s="219">
        <v>0</v>
      </c>
    </row>
    <row r="595" spans="3:7" x14ac:dyDescent="0.25">
      <c r="C595" s="378" t="s">
        <v>771</v>
      </c>
      <c r="D595" s="219">
        <v>34215024</v>
      </c>
      <c r="E595" s="219">
        <v>0</v>
      </c>
      <c r="F595" s="219">
        <v>0</v>
      </c>
      <c r="G595" s="219">
        <v>0</v>
      </c>
    </row>
    <row r="596" spans="3:7" x14ac:dyDescent="0.25">
      <c r="C596" s="378" t="s">
        <v>544</v>
      </c>
      <c r="D596" s="219">
        <v>421960600</v>
      </c>
      <c r="E596" s="219">
        <v>378500000</v>
      </c>
      <c r="F596" s="219">
        <v>19719571.559999999</v>
      </c>
      <c r="G596" s="219">
        <v>27664935.449999999</v>
      </c>
    </row>
    <row r="597" spans="3:7" x14ac:dyDescent="0.25">
      <c r="C597" s="377" t="s">
        <v>816</v>
      </c>
      <c r="D597" s="216">
        <v>4083245600</v>
      </c>
      <c r="E597" s="216">
        <v>149650096.31</v>
      </c>
      <c r="F597" s="216">
        <v>159272412.83000001</v>
      </c>
      <c r="G597" s="216">
        <v>215105577.49000001</v>
      </c>
    </row>
    <row r="598" spans="3:7" x14ac:dyDescent="0.25">
      <c r="C598" s="378" t="s">
        <v>699</v>
      </c>
      <c r="D598" s="219">
        <v>30000000</v>
      </c>
      <c r="E598" s="219">
        <v>0</v>
      </c>
      <c r="F598" s="219">
        <v>0</v>
      </c>
      <c r="G598" s="219">
        <v>0</v>
      </c>
    </row>
    <row r="599" spans="3:7" x14ac:dyDescent="0.25">
      <c r="C599" s="378" t="s">
        <v>787</v>
      </c>
      <c r="D599" s="219">
        <v>1133492494</v>
      </c>
      <c r="E599" s="219">
        <v>20921728.560000002</v>
      </c>
      <c r="F599" s="219">
        <v>17974718.25</v>
      </c>
      <c r="G599" s="219">
        <v>19399703.370000001</v>
      </c>
    </row>
    <row r="600" spans="3:7" x14ac:dyDescent="0.25">
      <c r="C600" s="378" t="s">
        <v>581</v>
      </c>
      <c r="D600" s="219">
        <v>1552833537</v>
      </c>
      <c r="E600" s="219">
        <v>18799321.68</v>
      </c>
      <c r="F600" s="219">
        <v>32923850.689999998</v>
      </c>
      <c r="G600" s="219">
        <v>49448419.760000005</v>
      </c>
    </row>
    <row r="601" spans="3:7" x14ac:dyDescent="0.25">
      <c r="C601" s="378" t="s">
        <v>640</v>
      </c>
      <c r="D601" s="219">
        <v>0</v>
      </c>
      <c r="E601" s="219">
        <v>0</v>
      </c>
      <c r="F601" s="219">
        <v>0</v>
      </c>
      <c r="G601" s="219">
        <v>6940000</v>
      </c>
    </row>
    <row r="602" spans="3:7" x14ac:dyDescent="0.25">
      <c r="C602" s="378" t="s">
        <v>788</v>
      </c>
      <c r="D602" s="219">
        <v>1366919569</v>
      </c>
      <c r="E602" s="219">
        <v>109929046.07000001</v>
      </c>
      <c r="F602" s="219">
        <v>108373843.89000002</v>
      </c>
      <c r="G602" s="219">
        <v>139317454.35999998</v>
      </c>
    </row>
    <row r="603" spans="3:7" x14ac:dyDescent="0.25">
      <c r="C603" s="378" t="s">
        <v>628</v>
      </c>
      <c r="D603" s="219">
        <v>0</v>
      </c>
      <c r="E603" s="219">
        <v>0</v>
      </c>
      <c r="F603" s="219">
        <v>0</v>
      </c>
      <c r="G603" s="219">
        <v>0</v>
      </c>
    </row>
    <row r="604" spans="3:7" x14ac:dyDescent="0.25">
      <c r="C604" s="378" t="s">
        <v>680</v>
      </c>
      <c r="D604" s="219">
        <v>0</v>
      </c>
      <c r="E604" s="219">
        <v>0</v>
      </c>
      <c r="F604" s="219">
        <v>0</v>
      </c>
      <c r="G604" s="219">
        <v>0</v>
      </c>
    </row>
    <row r="605" spans="3:7" ht="15.75" thickBot="1" x14ac:dyDescent="0.3">
      <c r="C605" s="378" t="s">
        <v>717</v>
      </c>
      <c r="D605" s="219">
        <v>0</v>
      </c>
      <c r="E605" s="219">
        <v>0</v>
      </c>
      <c r="F605" s="219">
        <v>0</v>
      </c>
      <c r="G605" s="219">
        <v>0</v>
      </c>
    </row>
    <row r="606" spans="3:7" x14ac:dyDescent="0.25">
      <c r="C606" s="366" t="s">
        <v>817</v>
      </c>
      <c r="D606" s="367">
        <v>11681565715</v>
      </c>
      <c r="E606" s="367">
        <v>955469766.11000001</v>
      </c>
      <c r="F606" s="368">
        <v>955469766.11000001</v>
      </c>
      <c r="G606" s="368">
        <v>885462202.17999995</v>
      </c>
    </row>
    <row r="607" spans="3:7" x14ac:dyDescent="0.25">
      <c r="C607" s="218" t="s">
        <v>818</v>
      </c>
      <c r="D607" s="219">
        <v>11681565715</v>
      </c>
      <c r="E607" s="219">
        <v>955469766.11000001</v>
      </c>
      <c r="F607" s="219">
        <v>955469766.11000001</v>
      </c>
      <c r="G607" s="219">
        <v>885462202.17999995</v>
      </c>
    </row>
    <row r="608" spans="3:7" x14ac:dyDescent="0.25">
      <c r="C608" s="377" t="s">
        <v>819</v>
      </c>
      <c r="D608" s="216">
        <v>11681565715</v>
      </c>
      <c r="E608" s="216">
        <v>955469766.11000001</v>
      </c>
      <c r="F608" s="216">
        <v>955469766.11000001</v>
      </c>
      <c r="G608" s="216">
        <v>885462202.17999995</v>
      </c>
    </row>
    <row r="609" spans="3:7" x14ac:dyDescent="0.25">
      <c r="C609" s="378" t="s">
        <v>551</v>
      </c>
      <c r="D609" s="219">
        <v>1513270812</v>
      </c>
      <c r="E609" s="219">
        <v>129972398</v>
      </c>
      <c r="F609" s="219">
        <v>129972398</v>
      </c>
      <c r="G609" s="219">
        <v>129972398</v>
      </c>
    </row>
    <row r="610" spans="3:7" x14ac:dyDescent="0.25">
      <c r="C610" s="378" t="s">
        <v>543</v>
      </c>
      <c r="D610" s="219">
        <v>8085843275</v>
      </c>
      <c r="E610" s="219">
        <v>652386697.11000001</v>
      </c>
      <c r="F610" s="219">
        <v>652386697.11000001</v>
      </c>
      <c r="G610" s="219">
        <v>582379133.17999995</v>
      </c>
    </row>
    <row r="611" spans="3:7" x14ac:dyDescent="0.25">
      <c r="C611" s="378" t="s">
        <v>820</v>
      </c>
      <c r="D611" s="219">
        <v>3915733</v>
      </c>
      <c r="E611" s="219"/>
      <c r="F611" s="219"/>
      <c r="G611" s="219"/>
    </row>
    <row r="612" spans="3:7" x14ac:dyDescent="0.25">
      <c r="C612" s="378" t="s">
        <v>576</v>
      </c>
      <c r="D612" s="219">
        <v>1814583520</v>
      </c>
      <c r="E612" s="219">
        <v>151114640</v>
      </c>
      <c r="F612" s="219">
        <v>151114640</v>
      </c>
      <c r="G612" s="219">
        <v>151114640</v>
      </c>
    </row>
    <row r="613" spans="3:7" ht="15.75" thickBot="1" x14ac:dyDescent="0.3">
      <c r="C613" s="378" t="s">
        <v>581</v>
      </c>
      <c r="D613" s="219">
        <v>263952375</v>
      </c>
      <c r="E613" s="219">
        <v>21996031</v>
      </c>
      <c r="F613" s="219">
        <v>21996031</v>
      </c>
      <c r="G613" s="219">
        <v>21996031</v>
      </c>
    </row>
    <row r="614" spans="3:7" x14ac:dyDescent="0.25">
      <c r="C614" s="366" t="s">
        <v>821</v>
      </c>
      <c r="D614" s="367">
        <v>1254308155</v>
      </c>
      <c r="E614" s="367">
        <v>59951405.449999996</v>
      </c>
      <c r="F614" s="368">
        <v>91275465.559999987</v>
      </c>
      <c r="G614" s="368">
        <v>98019605.589999989</v>
      </c>
    </row>
    <row r="615" spans="3:7" x14ac:dyDescent="0.25">
      <c r="C615" s="218" t="s">
        <v>822</v>
      </c>
      <c r="D615" s="219">
        <v>1254308155</v>
      </c>
      <c r="E615" s="219">
        <v>59951405.449999996</v>
      </c>
      <c r="F615" s="219">
        <v>91275465.559999987</v>
      </c>
      <c r="G615" s="219">
        <v>98019605.589999989</v>
      </c>
    </row>
    <row r="616" spans="3:7" x14ac:dyDescent="0.25">
      <c r="C616" s="377" t="s">
        <v>823</v>
      </c>
      <c r="D616" s="216">
        <v>1254308155</v>
      </c>
      <c r="E616" s="216">
        <v>59951405.449999996</v>
      </c>
      <c r="F616" s="216">
        <v>91275465.559999987</v>
      </c>
      <c r="G616" s="216">
        <v>98019605.589999989</v>
      </c>
    </row>
    <row r="617" spans="3:7" x14ac:dyDescent="0.25">
      <c r="C617" s="378" t="s">
        <v>551</v>
      </c>
      <c r="D617" s="219">
        <v>577126004</v>
      </c>
      <c r="E617" s="219">
        <v>10281971.35</v>
      </c>
      <c r="F617" s="219">
        <v>44706245.770000003</v>
      </c>
      <c r="G617" s="219">
        <v>47629408.909999996</v>
      </c>
    </row>
    <row r="618" spans="3:7" x14ac:dyDescent="0.25">
      <c r="C618" s="378" t="s">
        <v>543</v>
      </c>
      <c r="D618" s="219">
        <v>10887366</v>
      </c>
      <c r="E618" s="219">
        <v>1393514.06</v>
      </c>
      <c r="F618" s="219">
        <v>1207985.26</v>
      </c>
      <c r="G618" s="219">
        <v>147571.20000000001</v>
      </c>
    </row>
    <row r="619" spans="3:7" x14ac:dyDescent="0.25">
      <c r="C619" s="378" t="s">
        <v>576</v>
      </c>
      <c r="D619" s="219">
        <v>42997202</v>
      </c>
      <c r="E619" s="219">
        <v>4429610.0299999993</v>
      </c>
      <c r="F619" s="219">
        <v>6532538.7999999989</v>
      </c>
      <c r="G619" s="219">
        <v>1033318.76</v>
      </c>
    </row>
    <row r="620" spans="3:7" x14ac:dyDescent="0.25">
      <c r="C620" s="378" t="s">
        <v>699</v>
      </c>
      <c r="D620" s="219">
        <v>0</v>
      </c>
      <c r="E620" s="219">
        <v>0</v>
      </c>
      <c r="F620" s="219">
        <v>0</v>
      </c>
      <c r="G620" s="219">
        <v>0</v>
      </c>
    </row>
    <row r="621" spans="3:7" x14ac:dyDescent="0.25">
      <c r="C621" s="378" t="s">
        <v>581</v>
      </c>
      <c r="D621" s="219">
        <v>143137259</v>
      </c>
      <c r="E621" s="219">
        <v>6301307.5499999998</v>
      </c>
      <c r="F621" s="219">
        <v>12803499.75</v>
      </c>
      <c r="G621" s="219">
        <v>15981143.729999999</v>
      </c>
    </row>
    <row r="622" spans="3:7" x14ac:dyDescent="0.25">
      <c r="C622" s="378" t="s">
        <v>640</v>
      </c>
      <c r="D622" s="219">
        <v>0</v>
      </c>
      <c r="E622" s="219">
        <v>0</v>
      </c>
      <c r="F622" s="219">
        <v>0</v>
      </c>
      <c r="G622" s="219">
        <v>0</v>
      </c>
    </row>
    <row r="623" spans="3:7" x14ac:dyDescent="0.25">
      <c r="C623" s="378" t="s">
        <v>628</v>
      </c>
      <c r="D623" s="219">
        <v>0</v>
      </c>
      <c r="E623" s="219">
        <v>0</v>
      </c>
      <c r="F623" s="219">
        <v>0</v>
      </c>
      <c r="G623" s="219">
        <v>0</v>
      </c>
    </row>
    <row r="624" spans="3:7" x14ac:dyDescent="0.25">
      <c r="C624" s="378" t="s">
        <v>824</v>
      </c>
      <c r="D624" s="219">
        <v>0</v>
      </c>
      <c r="E624" s="219">
        <v>0</v>
      </c>
      <c r="F624" s="219">
        <v>0</v>
      </c>
      <c r="G624" s="219">
        <v>301250</v>
      </c>
    </row>
    <row r="625" spans="3:7" x14ac:dyDescent="0.25">
      <c r="C625" s="378" t="s">
        <v>680</v>
      </c>
      <c r="D625" s="219">
        <v>0</v>
      </c>
      <c r="E625" s="219">
        <v>0</v>
      </c>
      <c r="F625" s="219">
        <v>0</v>
      </c>
      <c r="G625" s="219">
        <v>0</v>
      </c>
    </row>
    <row r="626" spans="3:7" x14ac:dyDescent="0.25">
      <c r="C626" s="378" t="s">
        <v>717</v>
      </c>
      <c r="D626" s="219">
        <v>288908391</v>
      </c>
      <c r="E626" s="219">
        <v>20459505</v>
      </c>
      <c r="F626" s="219">
        <v>20459505</v>
      </c>
      <c r="G626" s="219">
        <v>20459505</v>
      </c>
    </row>
    <row r="627" spans="3:7" x14ac:dyDescent="0.25">
      <c r="C627" s="378" t="s">
        <v>587</v>
      </c>
      <c r="D627" s="219">
        <v>20000000</v>
      </c>
      <c r="E627" s="219">
        <v>0</v>
      </c>
      <c r="F627" s="219">
        <v>0</v>
      </c>
      <c r="G627" s="219">
        <v>0</v>
      </c>
    </row>
    <row r="628" spans="3:7" x14ac:dyDescent="0.25">
      <c r="C628" s="378" t="s">
        <v>780</v>
      </c>
      <c r="D628" s="219">
        <v>0</v>
      </c>
      <c r="E628" s="219">
        <v>0</v>
      </c>
      <c r="F628" s="219">
        <v>0</v>
      </c>
      <c r="G628" s="219">
        <v>0</v>
      </c>
    </row>
    <row r="629" spans="3:7" x14ac:dyDescent="0.25">
      <c r="C629" s="378" t="s">
        <v>560</v>
      </c>
      <c r="D629" s="219">
        <v>29327045</v>
      </c>
      <c r="E629" s="219">
        <v>0</v>
      </c>
      <c r="F629" s="219">
        <v>796390.35</v>
      </c>
      <c r="G629" s="219">
        <v>250742.34999999998</v>
      </c>
    </row>
    <row r="630" spans="3:7" x14ac:dyDescent="0.25">
      <c r="C630" s="378" t="s">
        <v>825</v>
      </c>
      <c r="D630" s="219">
        <v>26000000</v>
      </c>
      <c r="E630" s="219">
        <v>11149256.75</v>
      </c>
      <c r="F630" s="219">
        <v>0</v>
      </c>
      <c r="G630" s="219">
        <v>6500000</v>
      </c>
    </row>
    <row r="631" spans="3:7" x14ac:dyDescent="0.25">
      <c r="C631" s="378" t="s">
        <v>719</v>
      </c>
      <c r="D631" s="219">
        <v>0</v>
      </c>
      <c r="E631" s="219">
        <v>0</v>
      </c>
      <c r="F631" s="219">
        <v>0</v>
      </c>
      <c r="G631" s="219">
        <v>0</v>
      </c>
    </row>
    <row r="632" spans="3:7" x14ac:dyDescent="0.25">
      <c r="C632" s="378" t="s">
        <v>584</v>
      </c>
      <c r="D632" s="219">
        <v>24820000</v>
      </c>
      <c r="E632" s="219">
        <v>1472750.08</v>
      </c>
      <c r="F632" s="219">
        <v>305810</v>
      </c>
      <c r="G632" s="219">
        <v>1253175.01</v>
      </c>
    </row>
    <row r="633" spans="3:7" ht="15.75" thickBot="1" x14ac:dyDescent="0.3">
      <c r="C633" s="378" t="s">
        <v>544</v>
      </c>
      <c r="D633" s="219">
        <v>91104888</v>
      </c>
      <c r="E633" s="219">
        <v>4463490.63</v>
      </c>
      <c r="F633" s="219">
        <v>4463490.63</v>
      </c>
      <c r="G633" s="219">
        <v>4463490.63</v>
      </c>
    </row>
    <row r="634" spans="3:7" x14ac:dyDescent="0.25">
      <c r="C634" s="366" t="s">
        <v>826</v>
      </c>
      <c r="D634" s="367">
        <v>4163038522</v>
      </c>
      <c r="E634" s="367">
        <v>349178113.28999996</v>
      </c>
      <c r="F634" s="368">
        <v>311956209.33999997</v>
      </c>
      <c r="G634" s="368">
        <v>311874741.77000004</v>
      </c>
    </row>
    <row r="635" spans="3:7" x14ac:dyDescent="0.25">
      <c r="C635" s="218" t="s">
        <v>827</v>
      </c>
      <c r="D635" s="219">
        <v>4163038522</v>
      </c>
      <c r="E635" s="219">
        <v>349178113.28999996</v>
      </c>
      <c r="F635" s="219">
        <v>311956209.33999997</v>
      </c>
      <c r="G635" s="219">
        <v>311874741.77000004</v>
      </c>
    </row>
    <row r="636" spans="3:7" x14ac:dyDescent="0.25">
      <c r="C636" s="377" t="s">
        <v>828</v>
      </c>
      <c r="D636" s="216">
        <v>2769626890</v>
      </c>
      <c r="E636" s="216">
        <v>230555218.64999995</v>
      </c>
      <c r="F636" s="216">
        <v>200414338.14000002</v>
      </c>
      <c r="G636" s="216">
        <v>195832585.47000003</v>
      </c>
    </row>
    <row r="637" spans="3:7" x14ac:dyDescent="0.25">
      <c r="C637" s="378" t="s">
        <v>551</v>
      </c>
      <c r="D637" s="219">
        <v>1125951190</v>
      </c>
      <c r="E637" s="219">
        <v>95790626.249999985</v>
      </c>
      <c r="F637" s="219">
        <v>77185166.249999985</v>
      </c>
      <c r="G637" s="219">
        <v>76813120.599999994</v>
      </c>
    </row>
    <row r="638" spans="3:7" x14ac:dyDescent="0.25">
      <c r="C638" s="378" t="s">
        <v>646</v>
      </c>
      <c r="D638" s="219">
        <v>20000</v>
      </c>
      <c r="E638" s="219">
        <v>0</v>
      </c>
      <c r="F638" s="219">
        <v>0</v>
      </c>
      <c r="G638" s="219">
        <v>0</v>
      </c>
    </row>
    <row r="639" spans="3:7" x14ac:dyDescent="0.25">
      <c r="C639" s="378" t="s">
        <v>543</v>
      </c>
      <c r="D639" s="219">
        <v>103837666</v>
      </c>
      <c r="E639" s="219">
        <v>16611341.429999998</v>
      </c>
      <c r="F639" s="219">
        <v>5568972.5899999989</v>
      </c>
      <c r="G639" s="219">
        <v>12087502.159999998</v>
      </c>
    </row>
    <row r="640" spans="3:7" x14ac:dyDescent="0.25">
      <c r="C640" s="378" t="s">
        <v>699</v>
      </c>
      <c r="D640" s="219">
        <v>0</v>
      </c>
      <c r="E640" s="219">
        <v>0</v>
      </c>
      <c r="F640" s="219">
        <v>0</v>
      </c>
      <c r="G640" s="219">
        <v>0</v>
      </c>
    </row>
    <row r="641" spans="3:7" x14ac:dyDescent="0.25">
      <c r="C641" s="378" t="s">
        <v>581</v>
      </c>
      <c r="D641" s="219">
        <v>376066292</v>
      </c>
      <c r="E641" s="219">
        <v>21532571.920000002</v>
      </c>
      <c r="F641" s="219">
        <v>15230005.25</v>
      </c>
      <c r="G641" s="219">
        <v>20246882.990000002</v>
      </c>
    </row>
    <row r="642" spans="3:7" x14ac:dyDescent="0.25">
      <c r="C642" s="378" t="s">
        <v>640</v>
      </c>
      <c r="D642" s="219">
        <v>0</v>
      </c>
      <c r="E642" s="219">
        <v>3410485</v>
      </c>
      <c r="F642" s="219">
        <v>0</v>
      </c>
      <c r="G642" s="219">
        <v>0</v>
      </c>
    </row>
    <row r="643" spans="3:7" x14ac:dyDescent="0.25">
      <c r="C643" s="378" t="s">
        <v>829</v>
      </c>
      <c r="D643" s="219">
        <v>0</v>
      </c>
      <c r="E643" s="219">
        <v>0</v>
      </c>
      <c r="F643" s="219">
        <v>0</v>
      </c>
      <c r="G643" s="219">
        <v>0</v>
      </c>
    </row>
    <row r="644" spans="3:7" x14ac:dyDescent="0.25">
      <c r="C644" s="378" t="s">
        <v>717</v>
      </c>
      <c r="D644" s="219">
        <v>87562379</v>
      </c>
      <c r="E644" s="219">
        <v>7296864.9199999999</v>
      </c>
      <c r="F644" s="219">
        <v>7296864.9199999999</v>
      </c>
      <c r="G644" s="219">
        <v>7296864.9199999999</v>
      </c>
    </row>
    <row r="645" spans="3:7" x14ac:dyDescent="0.25">
      <c r="C645" s="378" t="s">
        <v>544</v>
      </c>
      <c r="D645" s="219">
        <v>313577003</v>
      </c>
      <c r="E645" s="219">
        <v>23888996.420000002</v>
      </c>
      <c r="F645" s="219">
        <v>33108996.420000002</v>
      </c>
      <c r="G645" s="219">
        <v>17363882.09</v>
      </c>
    </row>
    <row r="646" spans="3:7" x14ac:dyDescent="0.25">
      <c r="C646" s="378" t="s">
        <v>553</v>
      </c>
      <c r="D646" s="219">
        <v>762612360</v>
      </c>
      <c r="E646" s="219">
        <v>62024332.710000008</v>
      </c>
      <c r="F646" s="219">
        <v>62024332.710000008</v>
      </c>
      <c r="G646" s="219">
        <v>62024332.710000008</v>
      </c>
    </row>
    <row r="647" spans="3:7" x14ac:dyDescent="0.25">
      <c r="C647" s="377" t="s">
        <v>830</v>
      </c>
      <c r="D647" s="216">
        <v>121184967</v>
      </c>
      <c r="E647" s="216">
        <v>10905561.580000002</v>
      </c>
      <c r="F647" s="216">
        <v>10807574.380000001</v>
      </c>
      <c r="G647" s="216">
        <v>10386068.08</v>
      </c>
    </row>
    <row r="648" spans="3:7" x14ac:dyDescent="0.25">
      <c r="C648" s="378" t="s">
        <v>581</v>
      </c>
      <c r="D648" s="219">
        <v>121184967</v>
      </c>
      <c r="E648" s="219">
        <v>10905561.580000002</v>
      </c>
      <c r="F648" s="219">
        <v>10807574.380000001</v>
      </c>
      <c r="G648" s="219">
        <v>10386068.08</v>
      </c>
    </row>
    <row r="649" spans="3:7" x14ac:dyDescent="0.25">
      <c r="C649" s="377" t="s">
        <v>831</v>
      </c>
      <c r="D649" s="216">
        <v>216323501</v>
      </c>
      <c r="E649" s="216">
        <v>12299539.300000001</v>
      </c>
      <c r="F649" s="216">
        <v>13785768.65</v>
      </c>
      <c r="G649" s="216">
        <v>11987374.82</v>
      </c>
    </row>
    <row r="650" spans="3:7" x14ac:dyDescent="0.25">
      <c r="C650" s="378" t="s">
        <v>832</v>
      </c>
      <c r="D650" s="219">
        <v>399000</v>
      </c>
      <c r="E650" s="219">
        <v>0</v>
      </c>
      <c r="F650" s="219">
        <v>0</v>
      </c>
      <c r="G650" s="219">
        <v>0</v>
      </c>
    </row>
    <row r="651" spans="3:7" x14ac:dyDescent="0.25">
      <c r="C651" s="378" t="s">
        <v>576</v>
      </c>
      <c r="D651" s="219">
        <v>215924501</v>
      </c>
      <c r="E651" s="219">
        <v>12299539.300000001</v>
      </c>
      <c r="F651" s="219">
        <v>13785768.65</v>
      </c>
      <c r="G651" s="219">
        <v>11987374.82</v>
      </c>
    </row>
    <row r="652" spans="3:7" x14ac:dyDescent="0.25">
      <c r="C652" s="377" t="s">
        <v>833</v>
      </c>
      <c r="D652" s="216">
        <v>707103172</v>
      </c>
      <c r="E652" s="216">
        <v>57014759.759999998</v>
      </c>
      <c r="F652" s="216">
        <v>57712530.459999993</v>
      </c>
      <c r="G652" s="216">
        <v>62950112.699999996</v>
      </c>
    </row>
    <row r="653" spans="3:7" x14ac:dyDescent="0.25">
      <c r="C653" s="378" t="s">
        <v>699</v>
      </c>
      <c r="D653" s="219">
        <v>0</v>
      </c>
      <c r="E653" s="219">
        <v>0</v>
      </c>
      <c r="F653" s="219">
        <v>0</v>
      </c>
      <c r="G653" s="219">
        <v>0</v>
      </c>
    </row>
    <row r="654" spans="3:7" x14ac:dyDescent="0.25">
      <c r="C654" s="378" t="s">
        <v>581</v>
      </c>
      <c r="D654" s="219">
        <v>707103172</v>
      </c>
      <c r="E654" s="219">
        <v>56956256.18</v>
      </c>
      <c r="F654" s="219">
        <v>57611900.879999995</v>
      </c>
      <c r="G654" s="219">
        <v>62839224.199999996</v>
      </c>
    </row>
    <row r="655" spans="3:7" x14ac:dyDescent="0.25">
      <c r="C655" s="378" t="s">
        <v>640</v>
      </c>
      <c r="D655" s="219">
        <v>0</v>
      </c>
      <c r="E655" s="219">
        <v>0</v>
      </c>
      <c r="F655" s="219">
        <v>42126</v>
      </c>
      <c r="G655" s="219">
        <v>52384.92</v>
      </c>
    </row>
    <row r="656" spans="3:7" x14ac:dyDescent="0.25">
      <c r="C656" s="378" t="s">
        <v>788</v>
      </c>
      <c r="D656" s="219">
        <v>0</v>
      </c>
      <c r="E656" s="219">
        <v>58503.58</v>
      </c>
      <c r="F656" s="219">
        <v>58503.58</v>
      </c>
      <c r="G656" s="219">
        <v>58503.58</v>
      </c>
    </row>
    <row r="657" spans="3:7" x14ac:dyDescent="0.25">
      <c r="C657" s="378" t="s">
        <v>829</v>
      </c>
      <c r="D657" s="219">
        <v>0</v>
      </c>
      <c r="E657" s="219">
        <v>0</v>
      </c>
      <c r="F657" s="219">
        <v>0</v>
      </c>
      <c r="G657" s="219">
        <v>0</v>
      </c>
    </row>
    <row r="658" spans="3:7" x14ac:dyDescent="0.25">
      <c r="C658" s="378" t="s">
        <v>775</v>
      </c>
      <c r="D658" s="219">
        <v>0</v>
      </c>
      <c r="E658" s="219">
        <v>0</v>
      </c>
      <c r="F658" s="219">
        <v>0</v>
      </c>
      <c r="G658" s="219">
        <v>0</v>
      </c>
    </row>
    <row r="659" spans="3:7" x14ac:dyDescent="0.25">
      <c r="C659" s="377" t="s">
        <v>834</v>
      </c>
      <c r="D659" s="216">
        <v>348799992</v>
      </c>
      <c r="E659" s="216">
        <v>38403034</v>
      </c>
      <c r="F659" s="216">
        <v>29235997.709999997</v>
      </c>
      <c r="G659" s="216">
        <v>30718600.699999999</v>
      </c>
    </row>
    <row r="660" spans="3:7" ht="15.75" thickBot="1" x14ac:dyDescent="0.3">
      <c r="C660" s="378" t="s">
        <v>576</v>
      </c>
      <c r="D660" s="219">
        <v>348799992</v>
      </c>
      <c r="E660" s="219">
        <v>38403034</v>
      </c>
      <c r="F660" s="219">
        <v>29235997.709999997</v>
      </c>
      <c r="G660" s="219">
        <v>30718600.699999999</v>
      </c>
    </row>
    <row r="661" spans="3:7" x14ac:dyDescent="0.25">
      <c r="C661" s="366" t="s">
        <v>835</v>
      </c>
      <c r="D661" s="367">
        <v>754735375</v>
      </c>
      <c r="E661" s="367">
        <v>15281451.450000001</v>
      </c>
      <c r="F661" s="368">
        <v>50833396.409999996</v>
      </c>
      <c r="G661" s="368">
        <v>57681743.750000007</v>
      </c>
    </row>
    <row r="662" spans="3:7" x14ac:dyDescent="0.25">
      <c r="C662" s="218" t="s">
        <v>836</v>
      </c>
      <c r="D662" s="219">
        <v>754735375</v>
      </c>
      <c r="E662" s="219">
        <v>15281451.450000001</v>
      </c>
      <c r="F662" s="219">
        <v>50833396.409999996</v>
      </c>
      <c r="G662" s="219">
        <v>57681743.750000007</v>
      </c>
    </row>
    <row r="663" spans="3:7" x14ac:dyDescent="0.25">
      <c r="C663" s="377" t="s">
        <v>837</v>
      </c>
      <c r="D663" s="216">
        <v>754735375</v>
      </c>
      <c r="E663" s="216">
        <v>15281451.450000001</v>
      </c>
      <c r="F663" s="216">
        <v>50833396.409999996</v>
      </c>
      <c r="G663" s="216">
        <v>57681743.750000007</v>
      </c>
    </row>
    <row r="664" spans="3:7" x14ac:dyDescent="0.25">
      <c r="C664" s="378" t="s">
        <v>593</v>
      </c>
      <c r="D664" s="219">
        <v>179835145</v>
      </c>
      <c r="E664" s="219">
        <v>0</v>
      </c>
      <c r="F664" s="219">
        <v>0</v>
      </c>
      <c r="G664" s="219">
        <v>0</v>
      </c>
    </row>
    <row r="665" spans="3:7" x14ac:dyDescent="0.25">
      <c r="C665" s="378" t="s">
        <v>678</v>
      </c>
      <c r="D665" s="219">
        <v>0</v>
      </c>
      <c r="E665" s="219">
        <v>10269776.49</v>
      </c>
      <c r="F665" s="219">
        <v>13235345.109999999</v>
      </c>
      <c r="G665" s="219">
        <v>11773254.220000001</v>
      </c>
    </row>
    <row r="666" spans="3:7" x14ac:dyDescent="0.25">
      <c r="C666" s="378" t="s">
        <v>646</v>
      </c>
      <c r="D666" s="219">
        <v>0</v>
      </c>
      <c r="E666" s="219">
        <v>3015404.38</v>
      </c>
      <c r="F666" s="219">
        <v>3015404.38</v>
      </c>
      <c r="G666" s="219">
        <v>5609344.3799999999</v>
      </c>
    </row>
    <row r="667" spans="3:7" x14ac:dyDescent="0.25">
      <c r="C667" s="378" t="s">
        <v>552</v>
      </c>
      <c r="D667" s="219">
        <v>0</v>
      </c>
      <c r="E667" s="219">
        <v>0</v>
      </c>
      <c r="F667" s="219">
        <v>0</v>
      </c>
      <c r="G667" s="219">
        <v>0</v>
      </c>
    </row>
    <row r="668" spans="3:7" x14ac:dyDescent="0.25">
      <c r="C668" s="378" t="s">
        <v>543</v>
      </c>
      <c r="D668" s="219">
        <v>567320230</v>
      </c>
      <c r="E668" s="219">
        <v>1692103.9200000002</v>
      </c>
      <c r="F668" s="219">
        <v>34278480.259999998</v>
      </c>
      <c r="G668" s="219">
        <v>39915811.830000006</v>
      </c>
    </row>
    <row r="669" spans="3:7" x14ac:dyDescent="0.25">
      <c r="C669" s="378" t="s">
        <v>626</v>
      </c>
      <c r="D669" s="219">
        <v>0</v>
      </c>
      <c r="E669" s="219">
        <v>0</v>
      </c>
      <c r="F669" s="219">
        <v>0</v>
      </c>
      <c r="G669" s="219">
        <v>0</v>
      </c>
    </row>
    <row r="670" spans="3:7" ht="15.75" thickBot="1" x14ac:dyDescent="0.3">
      <c r="C670" s="378" t="s">
        <v>544</v>
      </c>
      <c r="D670" s="219">
        <v>7580000</v>
      </c>
      <c r="E670" s="219">
        <v>304166.65999999997</v>
      </c>
      <c r="F670" s="219">
        <v>304166.65999999997</v>
      </c>
      <c r="G670" s="219">
        <v>383333.32</v>
      </c>
    </row>
    <row r="671" spans="3:7" x14ac:dyDescent="0.25">
      <c r="C671" s="366" t="s">
        <v>838</v>
      </c>
      <c r="D671" s="367">
        <v>17321712417</v>
      </c>
      <c r="E671" s="367">
        <v>-13812989.080000013</v>
      </c>
      <c r="F671" s="368">
        <v>1297570010.1700001</v>
      </c>
      <c r="G671" s="368">
        <v>836379035.03000009</v>
      </c>
    </row>
    <row r="672" spans="3:7" x14ac:dyDescent="0.25">
      <c r="C672" s="218" t="s">
        <v>839</v>
      </c>
      <c r="D672" s="219">
        <v>17321712417</v>
      </c>
      <c r="E672" s="219">
        <v>-13812989.080000013</v>
      </c>
      <c r="F672" s="219">
        <v>1297570010.1700001</v>
      </c>
      <c r="G672" s="219">
        <v>836379035.03000009</v>
      </c>
    </row>
    <row r="673" spans="3:7" x14ac:dyDescent="0.25">
      <c r="C673" s="377" t="s">
        <v>840</v>
      </c>
      <c r="D673" s="216">
        <v>16218212417</v>
      </c>
      <c r="E673" s="216">
        <v>-200972764.05000001</v>
      </c>
      <c r="F673" s="216">
        <v>993517186.16999996</v>
      </c>
      <c r="G673" s="216">
        <v>656043248.9000001</v>
      </c>
    </row>
    <row r="674" spans="3:7" x14ac:dyDescent="0.25">
      <c r="C674" s="378" t="s">
        <v>551</v>
      </c>
      <c r="D674" s="219">
        <v>1684320319</v>
      </c>
      <c r="E674" s="219">
        <v>52862629.25</v>
      </c>
      <c r="F674" s="219">
        <v>126864653.20999999</v>
      </c>
      <c r="G674" s="219">
        <v>115997196.67</v>
      </c>
    </row>
    <row r="675" spans="3:7" x14ac:dyDescent="0.25">
      <c r="C675" s="378" t="s">
        <v>715</v>
      </c>
      <c r="D675" s="219">
        <v>0</v>
      </c>
      <c r="E675" s="219">
        <v>1917383.22</v>
      </c>
      <c r="F675" s="219">
        <v>5394826.4800000004</v>
      </c>
      <c r="G675" s="219">
        <v>4734539.84</v>
      </c>
    </row>
    <row r="676" spans="3:7" x14ac:dyDescent="0.25">
      <c r="C676" s="378" t="s">
        <v>841</v>
      </c>
      <c r="D676" s="219">
        <v>186333236</v>
      </c>
      <c r="E676" s="219">
        <v>2329614</v>
      </c>
      <c r="F676" s="219">
        <v>10545744.849999998</v>
      </c>
      <c r="G676" s="219">
        <v>10691993.389999999</v>
      </c>
    </row>
    <row r="677" spans="3:7" x14ac:dyDescent="0.25">
      <c r="C677" s="378" t="s">
        <v>593</v>
      </c>
      <c r="D677" s="219">
        <v>0</v>
      </c>
      <c r="E677" s="219">
        <v>0</v>
      </c>
      <c r="F677" s="219">
        <v>0</v>
      </c>
      <c r="G677" s="219">
        <v>0</v>
      </c>
    </row>
    <row r="678" spans="3:7" x14ac:dyDescent="0.25">
      <c r="C678" s="378" t="s">
        <v>543</v>
      </c>
      <c r="D678" s="219">
        <v>1214895146</v>
      </c>
      <c r="E678" s="219">
        <v>1887824.45</v>
      </c>
      <c r="F678" s="219">
        <v>48787926.549999997</v>
      </c>
      <c r="G678" s="219">
        <v>68105387.799999997</v>
      </c>
    </row>
    <row r="679" spans="3:7" x14ac:dyDescent="0.25">
      <c r="C679" s="378" t="s">
        <v>626</v>
      </c>
      <c r="D679" s="219">
        <v>0</v>
      </c>
      <c r="E679" s="219">
        <v>0</v>
      </c>
      <c r="F679" s="219">
        <v>0</v>
      </c>
      <c r="G679" s="219">
        <v>0</v>
      </c>
    </row>
    <row r="680" spans="3:7" x14ac:dyDescent="0.25">
      <c r="C680" s="378" t="s">
        <v>576</v>
      </c>
      <c r="D680" s="219">
        <v>1421443119</v>
      </c>
      <c r="E680" s="219">
        <v>47847660.359999999</v>
      </c>
      <c r="F680" s="219">
        <v>93922812.609999999</v>
      </c>
      <c r="G680" s="219">
        <v>47554884.609999999</v>
      </c>
    </row>
    <row r="681" spans="3:7" x14ac:dyDescent="0.25">
      <c r="C681" s="378" t="s">
        <v>597</v>
      </c>
      <c r="D681" s="219">
        <v>0</v>
      </c>
      <c r="E681" s="219">
        <v>0</v>
      </c>
      <c r="F681" s="219">
        <v>0</v>
      </c>
      <c r="G681" s="219">
        <v>0</v>
      </c>
    </row>
    <row r="682" spans="3:7" x14ac:dyDescent="0.25">
      <c r="C682" s="378" t="s">
        <v>642</v>
      </c>
      <c r="D682" s="219">
        <v>0</v>
      </c>
      <c r="E682" s="219">
        <v>0</v>
      </c>
      <c r="F682" s="219">
        <v>0</v>
      </c>
      <c r="G682" s="219">
        <v>0</v>
      </c>
    </row>
    <row r="683" spans="3:7" x14ac:dyDescent="0.25">
      <c r="C683" s="378" t="s">
        <v>771</v>
      </c>
      <c r="D683" s="219">
        <v>133958904</v>
      </c>
      <c r="E683" s="219">
        <v>0</v>
      </c>
      <c r="F683" s="219">
        <v>0</v>
      </c>
      <c r="G683" s="219">
        <v>0</v>
      </c>
    </row>
    <row r="684" spans="3:7" x14ac:dyDescent="0.25">
      <c r="C684" s="378" t="s">
        <v>699</v>
      </c>
      <c r="D684" s="219">
        <v>0</v>
      </c>
      <c r="E684" s="219">
        <v>0</v>
      </c>
      <c r="F684" s="219">
        <v>0</v>
      </c>
      <c r="G684" s="219">
        <v>0</v>
      </c>
    </row>
    <row r="685" spans="3:7" x14ac:dyDescent="0.25">
      <c r="C685" s="378" t="s">
        <v>581</v>
      </c>
      <c r="D685" s="219">
        <v>603044001</v>
      </c>
      <c r="E685" s="219">
        <v>8808683.8499999996</v>
      </c>
      <c r="F685" s="219">
        <v>35359389.109999999</v>
      </c>
      <c r="G685" s="219">
        <v>29517898.699999999</v>
      </c>
    </row>
    <row r="686" spans="3:7" x14ac:dyDescent="0.25">
      <c r="C686" s="378" t="s">
        <v>640</v>
      </c>
      <c r="D686" s="219">
        <v>0</v>
      </c>
      <c r="E686" s="219">
        <v>0</v>
      </c>
      <c r="F686" s="219">
        <v>0</v>
      </c>
      <c r="G686" s="219">
        <v>0</v>
      </c>
    </row>
    <row r="687" spans="3:7" x14ac:dyDescent="0.25">
      <c r="C687" s="378" t="s">
        <v>842</v>
      </c>
      <c r="D687" s="219">
        <v>139372140</v>
      </c>
      <c r="E687" s="219">
        <v>192000</v>
      </c>
      <c r="F687" s="219">
        <v>1997000</v>
      </c>
      <c r="G687" s="219">
        <v>2032400</v>
      </c>
    </row>
    <row r="688" spans="3:7" x14ac:dyDescent="0.25">
      <c r="C688" s="378" t="s">
        <v>579</v>
      </c>
      <c r="D688" s="219">
        <v>190376081</v>
      </c>
      <c r="E688" s="219">
        <v>-309752.54999999981</v>
      </c>
      <c r="F688" s="219">
        <v>5841742.6600000001</v>
      </c>
      <c r="G688" s="219">
        <v>5449450.9799999995</v>
      </c>
    </row>
    <row r="689" spans="3:7" x14ac:dyDescent="0.25">
      <c r="C689" s="378" t="s">
        <v>606</v>
      </c>
      <c r="D689" s="219">
        <v>0</v>
      </c>
      <c r="E689" s="219">
        <v>0</v>
      </c>
      <c r="F689" s="219">
        <v>0</v>
      </c>
      <c r="G689" s="219">
        <v>0</v>
      </c>
    </row>
    <row r="690" spans="3:7" x14ac:dyDescent="0.25">
      <c r="C690" s="378" t="s">
        <v>615</v>
      </c>
      <c r="D690" s="219">
        <v>0</v>
      </c>
      <c r="E690" s="219">
        <v>0</v>
      </c>
      <c r="F690" s="219">
        <v>0</v>
      </c>
      <c r="G690" s="219">
        <v>0</v>
      </c>
    </row>
    <row r="691" spans="3:7" x14ac:dyDescent="0.25">
      <c r="C691" s="378" t="s">
        <v>790</v>
      </c>
      <c r="D691" s="219">
        <v>553727140</v>
      </c>
      <c r="E691" s="219">
        <v>0</v>
      </c>
      <c r="F691" s="219">
        <v>0</v>
      </c>
      <c r="G691" s="219">
        <v>0</v>
      </c>
    </row>
    <row r="692" spans="3:7" x14ac:dyDescent="0.25">
      <c r="C692" s="378" t="s">
        <v>587</v>
      </c>
      <c r="D692" s="219">
        <v>0</v>
      </c>
      <c r="E692" s="219">
        <v>0</v>
      </c>
      <c r="F692" s="219">
        <v>0</v>
      </c>
      <c r="G692" s="219">
        <v>0</v>
      </c>
    </row>
    <row r="693" spans="3:7" x14ac:dyDescent="0.25">
      <c r="C693" s="378" t="s">
        <v>780</v>
      </c>
      <c r="D693" s="219">
        <v>0</v>
      </c>
      <c r="E693" s="219">
        <v>0</v>
      </c>
      <c r="F693" s="219">
        <v>0</v>
      </c>
      <c r="G693" s="219">
        <v>0</v>
      </c>
    </row>
    <row r="694" spans="3:7" x14ac:dyDescent="0.25">
      <c r="C694" s="378" t="s">
        <v>560</v>
      </c>
      <c r="D694" s="219">
        <v>310897275</v>
      </c>
      <c r="E694" s="219">
        <v>11067745.890000001</v>
      </c>
      <c r="F694" s="219">
        <v>12360947.590000002</v>
      </c>
      <c r="G694" s="219">
        <v>15298283.42</v>
      </c>
    </row>
    <row r="695" spans="3:7" x14ac:dyDescent="0.25">
      <c r="C695" s="378" t="s">
        <v>843</v>
      </c>
      <c r="D695" s="219">
        <v>77372860</v>
      </c>
      <c r="E695" s="219">
        <v>0</v>
      </c>
      <c r="F695" s="219">
        <v>0</v>
      </c>
      <c r="G695" s="219">
        <v>0</v>
      </c>
    </row>
    <row r="696" spans="3:7" x14ac:dyDescent="0.25">
      <c r="C696" s="378" t="s">
        <v>719</v>
      </c>
      <c r="D696" s="219">
        <v>0</v>
      </c>
      <c r="E696" s="219">
        <v>0</v>
      </c>
      <c r="F696" s="219">
        <v>0</v>
      </c>
      <c r="G696" s="219">
        <v>0</v>
      </c>
    </row>
    <row r="697" spans="3:7" x14ac:dyDescent="0.25">
      <c r="C697" s="378" t="s">
        <v>720</v>
      </c>
      <c r="D697" s="219">
        <v>0</v>
      </c>
      <c r="E697" s="219">
        <v>0</v>
      </c>
      <c r="F697" s="219">
        <v>0</v>
      </c>
      <c r="G697" s="219">
        <v>0</v>
      </c>
    </row>
    <row r="698" spans="3:7" x14ac:dyDescent="0.25">
      <c r="C698" s="378" t="s">
        <v>706</v>
      </c>
      <c r="D698" s="219">
        <v>53358079</v>
      </c>
      <c r="E698" s="219">
        <v>815034.68000000017</v>
      </c>
      <c r="F698" s="219">
        <v>7108236.5199999996</v>
      </c>
      <c r="G698" s="219">
        <v>5497119.9100000001</v>
      </c>
    </row>
    <row r="699" spans="3:7" x14ac:dyDescent="0.25">
      <c r="C699" s="378" t="s">
        <v>844</v>
      </c>
      <c r="D699" s="219">
        <v>0</v>
      </c>
      <c r="E699" s="219">
        <v>33051.800000000003</v>
      </c>
      <c r="F699" s="219">
        <v>33051.800000000003</v>
      </c>
      <c r="G699" s="219">
        <v>0</v>
      </c>
    </row>
    <row r="700" spans="3:7" x14ac:dyDescent="0.25">
      <c r="C700" s="378" t="s">
        <v>544</v>
      </c>
      <c r="D700" s="219">
        <v>671073723</v>
      </c>
      <c r="E700" s="219">
        <v>30575361</v>
      </c>
      <c r="F700" s="219">
        <v>47177252.659999996</v>
      </c>
      <c r="G700" s="219">
        <v>72800491.590000004</v>
      </c>
    </row>
    <row r="701" spans="3:7" x14ac:dyDescent="0.25">
      <c r="C701" s="378" t="s">
        <v>553</v>
      </c>
      <c r="D701" s="219">
        <v>8978040394</v>
      </c>
      <c r="E701" s="219">
        <v>-359000000</v>
      </c>
      <c r="F701" s="219">
        <v>598123602.13</v>
      </c>
      <c r="G701" s="219">
        <v>278363601.99000001</v>
      </c>
    </row>
    <row r="702" spans="3:7" x14ac:dyDescent="0.25">
      <c r="C702" s="377" t="s">
        <v>845</v>
      </c>
      <c r="D702" s="216">
        <v>1103500000</v>
      </c>
      <c r="E702" s="216">
        <v>187159774.97</v>
      </c>
      <c r="F702" s="216">
        <v>304052824</v>
      </c>
      <c r="G702" s="216">
        <v>180335786.13</v>
      </c>
    </row>
    <row r="703" spans="3:7" x14ac:dyDescent="0.25">
      <c r="C703" s="378" t="s">
        <v>581</v>
      </c>
      <c r="D703" s="219">
        <v>53500000</v>
      </c>
      <c r="E703" s="219">
        <v>175461.22</v>
      </c>
      <c r="F703" s="219">
        <v>50564364.759999998</v>
      </c>
      <c r="G703" s="219">
        <v>50566152.759999998</v>
      </c>
    </row>
    <row r="704" spans="3:7" ht="15.75" thickBot="1" x14ac:dyDescent="0.3">
      <c r="C704" s="378" t="s">
        <v>842</v>
      </c>
      <c r="D704" s="219">
        <v>1050000000</v>
      </c>
      <c r="E704" s="219">
        <v>186984313.75</v>
      </c>
      <c r="F704" s="219">
        <v>253488459.24000001</v>
      </c>
      <c r="G704" s="219">
        <v>129769633.37</v>
      </c>
    </row>
    <row r="705" spans="3:7" x14ac:dyDescent="0.25">
      <c r="C705" s="366" t="s">
        <v>846</v>
      </c>
      <c r="D705" s="367">
        <v>22851776170</v>
      </c>
      <c r="E705" s="367">
        <v>1822116254.4000003</v>
      </c>
      <c r="F705" s="368">
        <v>1824196454.45</v>
      </c>
      <c r="G705" s="368">
        <v>1786408343.8399999</v>
      </c>
    </row>
    <row r="706" spans="3:7" x14ac:dyDescent="0.25">
      <c r="C706" s="218" t="s">
        <v>847</v>
      </c>
      <c r="D706" s="219">
        <v>22851776170</v>
      </c>
      <c r="E706" s="219">
        <v>1822116254.4000003</v>
      </c>
      <c r="F706" s="219">
        <v>1824196454.45</v>
      </c>
      <c r="G706" s="219">
        <v>1786408343.8399999</v>
      </c>
    </row>
    <row r="707" spans="3:7" x14ac:dyDescent="0.25">
      <c r="C707" s="377" t="s">
        <v>848</v>
      </c>
      <c r="D707" s="216">
        <v>20519276070</v>
      </c>
      <c r="E707" s="216">
        <v>1669674603.6700001</v>
      </c>
      <c r="F707" s="216">
        <v>1663263357.49</v>
      </c>
      <c r="G707" s="216">
        <v>1641694081.0599999</v>
      </c>
    </row>
    <row r="708" spans="3:7" x14ac:dyDescent="0.25">
      <c r="C708" s="378" t="s">
        <v>551</v>
      </c>
      <c r="D708" s="219">
        <v>633678274</v>
      </c>
      <c r="E708" s="219">
        <v>47065184.859999999</v>
      </c>
      <c r="F708" s="219">
        <v>36171994.259999998</v>
      </c>
      <c r="G708" s="219">
        <v>41285575.279999994</v>
      </c>
    </row>
    <row r="709" spans="3:7" x14ac:dyDescent="0.25">
      <c r="C709" s="378" t="s">
        <v>593</v>
      </c>
      <c r="D709" s="219">
        <v>2059984978</v>
      </c>
      <c r="E709" s="219">
        <v>0</v>
      </c>
      <c r="F709" s="219">
        <v>0</v>
      </c>
      <c r="G709" s="219">
        <v>0</v>
      </c>
    </row>
    <row r="710" spans="3:7" x14ac:dyDescent="0.25">
      <c r="C710" s="378" t="s">
        <v>678</v>
      </c>
      <c r="D710" s="219">
        <v>0</v>
      </c>
      <c r="E710" s="219">
        <v>204867214.47</v>
      </c>
      <c r="F710" s="219">
        <v>204867214.47</v>
      </c>
      <c r="G710" s="219">
        <v>204867214.47</v>
      </c>
    </row>
    <row r="711" spans="3:7" x14ac:dyDescent="0.25">
      <c r="C711" s="378" t="s">
        <v>543</v>
      </c>
      <c r="D711" s="219">
        <v>932908408</v>
      </c>
      <c r="E711" s="219">
        <v>84804688.199999988</v>
      </c>
      <c r="F711" s="219">
        <v>89197424.620000005</v>
      </c>
      <c r="G711" s="219">
        <v>87748230.169999987</v>
      </c>
    </row>
    <row r="712" spans="3:7" x14ac:dyDescent="0.25">
      <c r="C712" s="378" t="s">
        <v>757</v>
      </c>
      <c r="D712" s="219">
        <v>338767795</v>
      </c>
      <c r="E712" s="219">
        <v>33630630.460000001</v>
      </c>
      <c r="F712" s="219">
        <v>33630630.460000001</v>
      </c>
      <c r="G712" s="219">
        <v>36630444.359999999</v>
      </c>
    </row>
    <row r="713" spans="3:7" x14ac:dyDescent="0.25">
      <c r="C713" s="378" t="s">
        <v>576</v>
      </c>
      <c r="D713" s="219">
        <v>78600569</v>
      </c>
      <c r="E713" s="219">
        <v>3046780.4099999997</v>
      </c>
      <c r="F713" s="219">
        <v>3135988.4099999997</v>
      </c>
      <c r="G713" s="219">
        <v>2921664.01</v>
      </c>
    </row>
    <row r="714" spans="3:7" x14ac:dyDescent="0.25">
      <c r="C714" s="378" t="s">
        <v>544</v>
      </c>
      <c r="D714" s="219">
        <v>855369507</v>
      </c>
      <c r="E714" s="219">
        <v>79160915.710000008</v>
      </c>
      <c r="F714" s="219">
        <v>79160915.710000008</v>
      </c>
      <c r="G714" s="219">
        <v>51371467.300000004</v>
      </c>
    </row>
    <row r="715" spans="3:7" x14ac:dyDescent="0.25">
      <c r="C715" s="378" t="s">
        <v>553</v>
      </c>
      <c r="D715" s="219">
        <v>15619966539</v>
      </c>
      <c r="E715" s="219">
        <v>1217099189.5599999</v>
      </c>
      <c r="F715" s="219">
        <v>1217099189.5599999</v>
      </c>
      <c r="G715" s="219">
        <v>1216869485.47</v>
      </c>
    </row>
    <row r="716" spans="3:7" x14ac:dyDescent="0.25">
      <c r="C716" s="377" t="s">
        <v>849</v>
      </c>
      <c r="D716" s="216">
        <v>1141600000</v>
      </c>
      <c r="E716" s="216">
        <v>56978119.399999999</v>
      </c>
      <c r="F716" s="216">
        <v>83799086.560000017</v>
      </c>
      <c r="G716" s="216">
        <v>78323708.609999985</v>
      </c>
    </row>
    <row r="717" spans="3:7" x14ac:dyDescent="0.25">
      <c r="C717" s="378" t="s">
        <v>757</v>
      </c>
      <c r="D717" s="219">
        <v>0</v>
      </c>
      <c r="E717" s="219">
        <v>25000</v>
      </c>
      <c r="F717" s="219">
        <v>25000</v>
      </c>
      <c r="G717" s="219">
        <v>0</v>
      </c>
    </row>
    <row r="718" spans="3:7" x14ac:dyDescent="0.25">
      <c r="C718" s="378" t="s">
        <v>832</v>
      </c>
      <c r="D718" s="219">
        <v>200000</v>
      </c>
      <c r="E718" s="219">
        <v>0</v>
      </c>
      <c r="F718" s="219">
        <v>0</v>
      </c>
      <c r="G718" s="219">
        <v>0</v>
      </c>
    </row>
    <row r="719" spans="3:7" x14ac:dyDescent="0.25">
      <c r="C719" s="378" t="s">
        <v>850</v>
      </c>
      <c r="D719" s="219">
        <v>0</v>
      </c>
      <c r="E719" s="219">
        <v>0</v>
      </c>
      <c r="F719" s="219">
        <v>0</v>
      </c>
      <c r="G719" s="219">
        <v>0</v>
      </c>
    </row>
    <row r="720" spans="3:7" x14ac:dyDescent="0.25">
      <c r="C720" s="378" t="s">
        <v>576</v>
      </c>
      <c r="D720" s="219">
        <v>1141400000</v>
      </c>
      <c r="E720" s="219">
        <v>56953119.399999999</v>
      </c>
      <c r="F720" s="219">
        <v>83774086.560000017</v>
      </c>
      <c r="G720" s="219">
        <v>78323708.609999985</v>
      </c>
    </row>
    <row r="721" spans="3:7" x14ac:dyDescent="0.25">
      <c r="C721" s="378" t="s">
        <v>597</v>
      </c>
      <c r="D721" s="219">
        <v>0</v>
      </c>
      <c r="E721" s="219">
        <v>0</v>
      </c>
      <c r="F721" s="219">
        <v>0</v>
      </c>
      <c r="G721" s="219">
        <v>0</v>
      </c>
    </row>
    <row r="722" spans="3:7" x14ac:dyDescent="0.25">
      <c r="C722" s="378" t="s">
        <v>613</v>
      </c>
      <c r="D722" s="219">
        <v>0</v>
      </c>
      <c r="E722" s="219">
        <v>0</v>
      </c>
      <c r="F722" s="219">
        <v>0</v>
      </c>
      <c r="G722" s="219">
        <v>0</v>
      </c>
    </row>
    <row r="723" spans="3:7" x14ac:dyDescent="0.25">
      <c r="C723" s="377" t="s">
        <v>851</v>
      </c>
      <c r="D723" s="216">
        <v>1150300100</v>
      </c>
      <c r="E723" s="216">
        <v>95463531.329999998</v>
      </c>
      <c r="F723" s="216">
        <v>77134010.400000006</v>
      </c>
      <c r="G723" s="216">
        <v>66390554.170000009</v>
      </c>
    </row>
    <row r="724" spans="3:7" x14ac:dyDescent="0.25">
      <c r="C724" s="378" t="s">
        <v>593</v>
      </c>
      <c r="D724" s="219">
        <v>500000</v>
      </c>
      <c r="E724" s="219">
        <v>9638435.1699999999</v>
      </c>
      <c r="F724" s="219">
        <v>0</v>
      </c>
      <c r="G724" s="219">
        <v>0</v>
      </c>
    </row>
    <row r="725" spans="3:7" x14ac:dyDescent="0.25">
      <c r="C725" s="378" t="s">
        <v>646</v>
      </c>
      <c r="D725" s="219">
        <v>0</v>
      </c>
      <c r="E725" s="219">
        <v>0</v>
      </c>
      <c r="F725" s="219">
        <v>0</v>
      </c>
      <c r="G725" s="219">
        <v>0</v>
      </c>
    </row>
    <row r="726" spans="3:7" x14ac:dyDescent="0.25">
      <c r="C726" s="378" t="s">
        <v>666</v>
      </c>
      <c r="D726" s="219">
        <v>0</v>
      </c>
      <c r="E726" s="219">
        <v>0</v>
      </c>
      <c r="F726" s="219">
        <v>0</v>
      </c>
      <c r="G726" s="219">
        <v>0</v>
      </c>
    </row>
    <row r="727" spans="3:7" x14ac:dyDescent="0.25">
      <c r="C727" s="378" t="s">
        <v>852</v>
      </c>
      <c r="D727" s="219">
        <v>0</v>
      </c>
      <c r="E727" s="219">
        <v>0</v>
      </c>
      <c r="F727" s="219">
        <v>0</v>
      </c>
      <c r="G727" s="219">
        <v>0</v>
      </c>
    </row>
    <row r="728" spans="3:7" x14ac:dyDescent="0.25">
      <c r="C728" s="378" t="s">
        <v>543</v>
      </c>
      <c r="D728" s="219">
        <v>1149800100</v>
      </c>
      <c r="E728" s="219">
        <v>85825096.159999996</v>
      </c>
      <c r="F728" s="219">
        <v>77134010.400000006</v>
      </c>
      <c r="G728" s="219">
        <v>66390554.170000009</v>
      </c>
    </row>
    <row r="729" spans="3:7" x14ac:dyDescent="0.25">
      <c r="C729" s="377" t="s">
        <v>853</v>
      </c>
      <c r="D729" s="216">
        <v>40600000</v>
      </c>
      <c r="E729" s="216">
        <v>0</v>
      </c>
      <c r="F729" s="216">
        <v>0</v>
      </c>
      <c r="G729" s="216">
        <v>0</v>
      </c>
    </row>
    <row r="730" spans="3:7" ht="15.75" thickBot="1" x14ac:dyDescent="0.3">
      <c r="C730" s="378" t="s">
        <v>576</v>
      </c>
      <c r="D730" s="219">
        <v>40600000</v>
      </c>
      <c r="E730" s="219">
        <v>0</v>
      </c>
      <c r="F730" s="219">
        <v>0</v>
      </c>
      <c r="G730" s="219">
        <v>0</v>
      </c>
    </row>
    <row r="731" spans="3:7" x14ac:dyDescent="0.25">
      <c r="C731" s="366" t="s">
        <v>854</v>
      </c>
      <c r="D731" s="367">
        <v>4007403958</v>
      </c>
      <c r="E731" s="367">
        <v>295882949.87000006</v>
      </c>
      <c r="F731" s="368">
        <v>221399691.95000002</v>
      </c>
      <c r="G731" s="368">
        <v>310595643.03999996</v>
      </c>
    </row>
    <row r="732" spans="3:7" x14ac:dyDescent="0.25">
      <c r="C732" s="218" t="s">
        <v>855</v>
      </c>
      <c r="D732" s="219">
        <v>4007403958</v>
      </c>
      <c r="E732" s="219">
        <v>295882949.87000006</v>
      </c>
      <c r="F732" s="219">
        <v>221399691.95000002</v>
      </c>
      <c r="G732" s="219">
        <v>310595643.03999996</v>
      </c>
    </row>
    <row r="733" spans="3:7" x14ac:dyDescent="0.25">
      <c r="C733" s="377" t="s">
        <v>856</v>
      </c>
      <c r="D733" s="216">
        <v>2598907436</v>
      </c>
      <c r="E733" s="216">
        <v>251994661.51000002</v>
      </c>
      <c r="F733" s="216">
        <v>145953098.85000002</v>
      </c>
      <c r="G733" s="216">
        <v>232617455.01999998</v>
      </c>
    </row>
    <row r="734" spans="3:7" x14ac:dyDescent="0.25">
      <c r="C734" s="378" t="s">
        <v>551</v>
      </c>
      <c r="D734" s="219">
        <v>1404249239</v>
      </c>
      <c r="E734" s="219">
        <v>9657086.2100000009</v>
      </c>
      <c r="F734" s="219">
        <v>73736556.020000011</v>
      </c>
      <c r="G734" s="219">
        <v>73004512.650000006</v>
      </c>
    </row>
    <row r="735" spans="3:7" x14ac:dyDescent="0.25">
      <c r="C735" s="378" t="s">
        <v>581</v>
      </c>
      <c r="D735" s="219">
        <v>82070000</v>
      </c>
      <c r="E735" s="219">
        <v>0</v>
      </c>
      <c r="F735" s="219">
        <v>6019460.6200000001</v>
      </c>
      <c r="G735" s="219">
        <v>6018429.5199999996</v>
      </c>
    </row>
    <row r="736" spans="3:7" x14ac:dyDescent="0.25">
      <c r="C736" s="378" t="s">
        <v>579</v>
      </c>
      <c r="D736" s="219">
        <v>184174000</v>
      </c>
      <c r="E736" s="219">
        <v>0</v>
      </c>
      <c r="F736" s="219">
        <v>12617377.330000002</v>
      </c>
      <c r="G736" s="219">
        <v>12623425.4</v>
      </c>
    </row>
    <row r="737" spans="3:7" x14ac:dyDescent="0.25">
      <c r="C737" s="378" t="s">
        <v>773</v>
      </c>
      <c r="D737" s="219">
        <v>297930833</v>
      </c>
      <c r="E737" s="219">
        <v>0</v>
      </c>
      <c r="F737" s="219">
        <v>0</v>
      </c>
      <c r="G737" s="219">
        <v>0</v>
      </c>
    </row>
    <row r="738" spans="3:7" x14ac:dyDescent="0.25">
      <c r="C738" s="378" t="s">
        <v>857</v>
      </c>
      <c r="D738" s="219">
        <v>0</v>
      </c>
      <c r="E738" s="219">
        <v>236337160</v>
      </c>
      <c r="F738" s="219">
        <v>0</v>
      </c>
      <c r="G738" s="219">
        <v>0</v>
      </c>
    </row>
    <row r="739" spans="3:7" x14ac:dyDescent="0.25">
      <c r="C739" s="378" t="s">
        <v>577</v>
      </c>
      <c r="D739" s="219">
        <v>141485000</v>
      </c>
      <c r="E739" s="219">
        <v>415.3</v>
      </c>
      <c r="F739" s="219">
        <v>7818891.3200000003</v>
      </c>
      <c r="G739" s="219">
        <v>7822820.1600000001</v>
      </c>
    </row>
    <row r="740" spans="3:7" x14ac:dyDescent="0.25">
      <c r="C740" s="378" t="s">
        <v>562</v>
      </c>
      <c r="D740" s="219">
        <v>131545000</v>
      </c>
      <c r="E740" s="219">
        <v>0</v>
      </c>
      <c r="F740" s="219">
        <v>9410726.7899999991</v>
      </c>
      <c r="G740" s="219">
        <v>9407482.5500000007</v>
      </c>
    </row>
    <row r="741" spans="3:7" x14ac:dyDescent="0.25">
      <c r="C741" s="378" t="s">
        <v>858</v>
      </c>
      <c r="D741" s="219">
        <v>19661470</v>
      </c>
      <c r="E741" s="219">
        <v>0</v>
      </c>
      <c r="F741" s="219">
        <v>0</v>
      </c>
      <c r="G741" s="219">
        <v>0</v>
      </c>
    </row>
    <row r="742" spans="3:7" x14ac:dyDescent="0.25">
      <c r="C742" s="378" t="s">
        <v>544</v>
      </c>
      <c r="D742" s="219">
        <v>115053167</v>
      </c>
      <c r="E742" s="219">
        <v>0</v>
      </c>
      <c r="F742" s="219">
        <v>9047930.8599999994</v>
      </c>
      <c r="G742" s="219">
        <v>13513695.050000001</v>
      </c>
    </row>
    <row r="743" spans="3:7" x14ac:dyDescent="0.25">
      <c r="C743" s="378" t="s">
        <v>553</v>
      </c>
      <c r="D743" s="219">
        <v>222738727</v>
      </c>
      <c r="E743" s="219">
        <v>6000000</v>
      </c>
      <c r="F743" s="219">
        <v>27302155.910000004</v>
      </c>
      <c r="G743" s="219">
        <v>110227089.69</v>
      </c>
    </row>
    <row r="744" spans="3:7" x14ac:dyDescent="0.25">
      <c r="C744" s="377" t="s">
        <v>859</v>
      </c>
      <c r="D744" s="216">
        <v>342565315</v>
      </c>
      <c r="E744" s="216">
        <v>0</v>
      </c>
      <c r="F744" s="216">
        <v>0</v>
      </c>
      <c r="G744" s="216">
        <v>0</v>
      </c>
    </row>
    <row r="745" spans="3:7" x14ac:dyDescent="0.25">
      <c r="C745" s="378" t="s">
        <v>857</v>
      </c>
      <c r="D745" s="219">
        <v>342565315</v>
      </c>
      <c r="E745" s="219">
        <v>0</v>
      </c>
      <c r="F745" s="219">
        <v>0</v>
      </c>
      <c r="G745" s="219">
        <v>0</v>
      </c>
    </row>
    <row r="746" spans="3:7" x14ac:dyDescent="0.25">
      <c r="C746" s="377" t="s">
        <v>860</v>
      </c>
      <c r="D746" s="216">
        <v>694496789</v>
      </c>
      <c r="E746" s="216">
        <v>19474497.57</v>
      </c>
      <c r="F746" s="216">
        <v>49995446.439999998</v>
      </c>
      <c r="G746" s="216">
        <v>52425371.920000002</v>
      </c>
    </row>
    <row r="747" spans="3:7" x14ac:dyDescent="0.25">
      <c r="C747" s="378" t="s">
        <v>814</v>
      </c>
      <c r="D747" s="219">
        <v>24344265</v>
      </c>
      <c r="E747" s="219">
        <v>13905320.960000001</v>
      </c>
      <c r="F747" s="219">
        <v>13647619.359999999</v>
      </c>
      <c r="G747" s="219">
        <v>10281385.949999999</v>
      </c>
    </row>
    <row r="748" spans="3:7" x14ac:dyDescent="0.25">
      <c r="C748" s="378" t="s">
        <v>576</v>
      </c>
      <c r="D748" s="219">
        <v>670152524</v>
      </c>
      <c r="E748" s="219">
        <v>5569176.6100000003</v>
      </c>
      <c r="F748" s="219">
        <v>36347827.079999998</v>
      </c>
      <c r="G748" s="219">
        <v>42143985.969999999</v>
      </c>
    </row>
    <row r="749" spans="3:7" x14ac:dyDescent="0.25">
      <c r="C749" s="378" t="s">
        <v>597</v>
      </c>
      <c r="D749" s="219">
        <v>0</v>
      </c>
      <c r="E749" s="219">
        <v>0</v>
      </c>
      <c r="F749" s="219">
        <v>0</v>
      </c>
      <c r="G749" s="219">
        <v>0</v>
      </c>
    </row>
    <row r="750" spans="3:7" x14ac:dyDescent="0.25">
      <c r="C750" s="377" t="s">
        <v>861</v>
      </c>
      <c r="D750" s="216">
        <v>59735141</v>
      </c>
      <c r="E750" s="216">
        <v>3468657.3600000003</v>
      </c>
      <c r="F750" s="216">
        <v>4225797.9300000006</v>
      </c>
      <c r="G750" s="216">
        <v>4091857.3100000005</v>
      </c>
    </row>
    <row r="751" spans="3:7" x14ac:dyDescent="0.25">
      <c r="C751" s="378" t="s">
        <v>551</v>
      </c>
      <c r="D751" s="219">
        <v>59735141</v>
      </c>
      <c r="E751" s="219">
        <v>3468657.3600000003</v>
      </c>
      <c r="F751" s="219">
        <v>4225797.9300000006</v>
      </c>
      <c r="G751" s="219">
        <v>4091857.3100000005</v>
      </c>
    </row>
    <row r="752" spans="3:7" x14ac:dyDescent="0.25">
      <c r="C752" s="377" t="s">
        <v>862</v>
      </c>
      <c r="D752" s="216">
        <v>311699277</v>
      </c>
      <c r="E752" s="216">
        <v>20945133.43</v>
      </c>
      <c r="F752" s="216">
        <v>21225348.73</v>
      </c>
      <c r="G752" s="216">
        <v>21460958.789999999</v>
      </c>
    </row>
    <row r="753" spans="3:7" x14ac:dyDescent="0.25">
      <c r="C753" s="378" t="s">
        <v>581</v>
      </c>
      <c r="D753" s="219">
        <v>311699277</v>
      </c>
      <c r="E753" s="219">
        <v>20945133.43</v>
      </c>
      <c r="F753" s="219">
        <v>21225348.73</v>
      </c>
      <c r="G753" s="219">
        <v>21460958.789999999</v>
      </c>
    </row>
    <row r="754" spans="3:7" x14ac:dyDescent="0.25">
      <c r="C754" s="378" t="s">
        <v>640</v>
      </c>
      <c r="D754" s="219">
        <v>0</v>
      </c>
      <c r="E754" s="219">
        <v>0</v>
      </c>
      <c r="F754" s="219">
        <v>0</v>
      </c>
      <c r="G754" s="219">
        <v>0</v>
      </c>
    </row>
    <row r="755" spans="3:7" x14ac:dyDescent="0.25">
      <c r="C755" s="378" t="s">
        <v>842</v>
      </c>
      <c r="D755" s="219">
        <v>0</v>
      </c>
      <c r="E755" s="219">
        <v>0</v>
      </c>
      <c r="F755" s="219">
        <v>0</v>
      </c>
      <c r="G755" s="219">
        <v>0</v>
      </c>
    </row>
    <row r="756" spans="3:7" ht="15.75" thickBot="1" x14ac:dyDescent="0.3">
      <c r="C756" s="378" t="s">
        <v>775</v>
      </c>
      <c r="D756" s="219">
        <v>0</v>
      </c>
      <c r="E756" s="219">
        <v>0</v>
      </c>
      <c r="F756" s="219">
        <v>0</v>
      </c>
      <c r="G756" s="219">
        <v>0</v>
      </c>
    </row>
    <row r="757" spans="3:7" x14ac:dyDescent="0.25">
      <c r="C757" s="366" t="s">
        <v>863</v>
      </c>
      <c r="D757" s="367">
        <v>2714381603</v>
      </c>
      <c r="E757" s="367">
        <v>92632405.520000011</v>
      </c>
      <c r="F757" s="368">
        <v>197856007.17000002</v>
      </c>
      <c r="G757" s="368">
        <v>205383639.53</v>
      </c>
    </row>
    <row r="758" spans="3:7" x14ac:dyDescent="0.25">
      <c r="C758" s="218" t="s">
        <v>864</v>
      </c>
      <c r="D758" s="219">
        <v>2714381603</v>
      </c>
      <c r="E758" s="219">
        <v>92632405.520000011</v>
      </c>
      <c r="F758" s="219">
        <v>197856007.17000002</v>
      </c>
      <c r="G758" s="219">
        <v>205383639.53</v>
      </c>
    </row>
    <row r="759" spans="3:7" x14ac:dyDescent="0.25">
      <c r="C759" s="377" t="s">
        <v>865</v>
      </c>
      <c r="D759" s="216">
        <v>1117648720</v>
      </c>
      <c r="E759" s="216">
        <v>9204014.2799999993</v>
      </c>
      <c r="F759" s="216">
        <v>73418355.409999996</v>
      </c>
      <c r="G759" s="216">
        <v>77771968.590000004</v>
      </c>
    </row>
    <row r="760" spans="3:7" x14ac:dyDescent="0.25">
      <c r="C760" s="378" t="s">
        <v>551</v>
      </c>
      <c r="D760" s="219">
        <v>757392647</v>
      </c>
      <c r="E760" s="219">
        <v>6463228.6199999992</v>
      </c>
      <c r="F760" s="219">
        <v>50271308.639999993</v>
      </c>
      <c r="G760" s="219">
        <v>49917886.410000004</v>
      </c>
    </row>
    <row r="761" spans="3:7" x14ac:dyDescent="0.25">
      <c r="C761" s="378" t="s">
        <v>646</v>
      </c>
      <c r="D761" s="219">
        <v>116371684</v>
      </c>
      <c r="E761" s="219">
        <v>-45713.56</v>
      </c>
      <c r="F761" s="219">
        <v>11058015.41</v>
      </c>
      <c r="G761" s="219">
        <v>11337229.290000001</v>
      </c>
    </row>
    <row r="762" spans="3:7" x14ac:dyDescent="0.25">
      <c r="C762" s="378" t="s">
        <v>543</v>
      </c>
      <c r="D762" s="219">
        <v>222184389</v>
      </c>
      <c r="E762" s="219">
        <v>2786499.2199999997</v>
      </c>
      <c r="F762" s="219">
        <v>12089031.360000001</v>
      </c>
      <c r="G762" s="219">
        <v>14308281.470000001</v>
      </c>
    </row>
    <row r="763" spans="3:7" x14ac:dyDescent="0.25">
      <c r="C763" s="378" t="s">
        <v>544</v>
      </c>
      <c r="D763" s="219">
        <v>21700000</v>
      </c>
      <c r="E763" s="219">
        <v>0</v>
      </c>
      <c r="F763" s="219">
        <v>0</v>
      </c>
      <c r="G763" s="219">
        <v>2208571.42</v>
      </c>
    </row>
    <row r="764" spans="3:7" x14ac:dyDescent="0.25">
      <c r="C764" s="377" t="s">
        <v>866</v>
      </c>
      <c r="D764" s="216">
        <v>269333095</v>
      </c>
      <c r="E764" s="216">
        <v>9297486.8599999994</v>
      </c>
      <c r="F764" s="216">
        <v>16525282.509999998</v>
      </c>
      <c r="G764" s="216">
        <v>19942642.09</v>
      </c>
    </row>
    <row r="765" spans="3:7" x14ac:dyDescent="0.25">
      <c r="C765" s="378" t="s">
        <v>867</v>
      </c>
      <c r="D765" s="219">
        <v>181065275</v>
      </c>
      <c r="E765" s="219">
        <v>4693511.76</v>
      </c>
      <c r="F765" s="219">
        <v>9451553.4799999986</v>
      </c>
      <c r="G765" s="219">
        <v>12868913.060000001</v>
      </c>
    </row>
    <row r="766" spans="3:7" x14ac:dyDescent="0.25">
      <c r="C766" s="378" t="s">
        <v>706</v>
      </c>
      <c r="D766" s="219">
        <v>88267820</v>
      </c>
      <c r="E766" s="219">
        <v>4603975.0999999996</v>
      </c>
      <c r="F766" s="219">
        <v>7073729.0300000003</v>
      </c>
      <c r="G766" s="219">
        <v>7073729.0300000003</v>
      </c>
    </row>
    <row r="767" spans="3:7" x14ac:dyDescent="0.25">
      <c r="C767" s="377" t="s">
        <v>868</v>
      </c>
      <c r="D767" s="216">
        <v>1327399788</v>
      </c>
      <c r="E767" s="216">
        <v>74130904.38000001</v>
      </c>
      <c r="F767" s="216">
        <v>107912369.25</v>
      </c>
      <c r="G767" s="216">
        <v>107669028.84999999</v>
      </c>
    </row>
    <row r="768" spans="3:7" x14ac:dyDescent="0.25">
      <c r="C768" s="378" t="s">
        <v>562</v>
      </c>
      <c r="D768" s="219">
        <v>596941677</v>
      </c>
      <c r="E768" s="219">
        <v>43094734.830000006</v>
      </c>
      <c r="F768" s="219">
        <v>43278701.32</v>
      </c>
      <c r="G768" s="219">
        <v>44333958.439999998</v>
      </c>
    </row>
    <row r="769" spans="3:7" ht="15.75" thickBot="1" x14ac:dyDescent="0.3">
      <c r="C769" s="378" t="s">
        <v>869</v>
      </c>
      <c r="D769" s="219">
        <v>730458111</v>
      </c>
      <c r="E769" s="219">
        <v>31036169.550000001</v>
      </c>
      <c r="F769" s="219">
        <v>64633667.93</v>
      </c>
      <c r="G769" s="219">
        <v>63335070.410000004</v>
      </c>
    </row>
    <row r="770" spans="3:7" x14ac:dyDescent="0.25">
      <c r="C770" s="366" t="s">
        <v>870</v>
      </c>
      <c r="D770" s="367">
        <v>5749853616</v>
      </c>
      <c r="E770" s="367">
        <v>57967803.189999998</v>
      </c>
      <c r="F770" s="368">
        <v>249767717.37000003</v>
      </c>
      <c r="G770" s="368">
        <v>252728912.06999996</v>
      </c>
    </row>
    <row r="771" spans="3:7" x14ac:dyDescent="0.25">
      <c r="C771" s="218" t="s">
        <v>871</v>
      </c>
      <c r="D771" s="219">
        <v>5749853616</v>
      </c>
      <c r="E771" s="219">
        <v>57967803.189999998</v>
      </c>
      <c r="F771" s="219">
        <v>249767717.37000003</v>
      </c>
      <c r="G771" s="219">
        <v>252728912.06999996</v>
      </c>
    </row>
    <row r="772" spans="3:7" x14ac:dyDescent="0.25">
      <c r="C772" s="377" t="s">
        <v>872</v>
      </c>
      <c r="D772" s="216">
        <v>5560837878</v>
      </c>
      <c r="E772" s="216">
        <v>57167511.280000001</v>
      </c>
      <c r="F772" s="216">
        <v>234568309.09000003</v>
      </c>
      <c r="G772" s="216">
        <v>237180942.61999997</v>
      </c>
    </row>
    <row r="773" spans="3:7" x14ac:dyDescent="0.25">
      <c r="C773" s="378" t="s">
        <v>551</v>
      </c>
      <c r="D773" s="219">
        <v>2153729702</v>
      </c>
      <c r="E773" s="219">
        <v>39127929.439999998</v>
      </c>
      <c r="F773" s="219">
        <v>109286168.21000001</v>
      </c>
      <c r="G773" s="219">
        <v>114377051.41999999</v>
      </c>
    </row>
    <row r="774" spans="3:7" x14ac:dyDescent="0.25">
      <c r="C774" s="378" t="s">
        <v>593</v>
      </c>
      <c r="D774" s="219">
        <v>25372783</v>
      </c>
      <c r="E774" s="219">
        <v>0</v>
      </c>
      <c r="F774" s="219">
        <v>0</v>
      </c>
      <c r="G774" s="219">
        <v>0</v>
      </c>
    </row>
    <row r="775" spans="3:7" x14ac:dyDescent="0.25">
      <c r="C775" s="378" t="s">
        <v>770</v>
      </c>
      <c r="D775" s="219">
        <v>7039322</v>
      </c>
      <c r="E775" s="219">
        <v>0</v>
      </c>
      <c r="F775" s="219">
        <v>0</v>
      </c>
      <c r="G775" s="219">
        <v>0</v>
      </c>
    </row>
    <row r="776" spans="3:7" x14ac:dyDescent="0.25">
      <c r="C776" s="378" t="s">
        <v>873</v>
      </c>
      <c r="D776" s="219">
        <v>70687896</v>
      </c>
      <c r="E776" s="219">
        <v>20398600</v>
      </c>
      <c r="F776" s="219">
        <v>11530313.93</v>
      </c>
      <c r="G776" s="219">
        <v>6298506.9999999991</v>
      </c>
    </row>
    <row r="777" spans="3:7" x14ac:dyDescent="0.25">
      <c r="C777" s="378" t="s">
        <v>543</v>
      </c>
      <c r="D777" s="219">
        <v>56591300</v>
      </c>
      <c r="E777" s="219">
        <v>113479.28</v>
      </c>
      <c r="F777" s="219">
        <v>5140642.1100000003</v>
      </c>
      <c r="G777" s="219">
        <v>5200623.87</v>
      </c>
    </row>
    <row r="778" spans="3:7" x14ac:dyDescent="0.25">
      <c r="C778" s="378" t="s">
        <v>576</v>
      </c>
      <c r="D778" s="219">
        <v>2467519834</v>
      </c>
      <c r="E778" s="219">
        <v>0</v>
      </c>
      <c r="F778" s="219">
        <v>6164029.5700000003</v>
      </c>
      <c r="G778" s="219">
        <v>8080467.5499999998</v>
      </c>
    </row>
    <row r="779" spans="3:7" x14ac:dyDescent="0.25">
      <c r="C779" s="378" t="s">
        <v>874</v>
      </c>
      <c r="D779" s="219">
        <v>0</v>
      </c>
      <c r="E779" s="219">
        <v>-2472497.44</v>
      </c>
      <c r="F779" s="219">
        <v>6316484.0499999998</v>
      </c>
      <c r="G779" s="219">
        <v>0</v>
      </c>
    </row>
    <row r="780" spans="3:7" x14ac:dyDescent="0.25">
      <c r="C780" s="378" t="s">
        <v>597</v>
      </c>
      <c r="D780" s="219">
        <v>0</v>
      </c>
      <c r="E780" s="219">
        <v>0</v>
      </c>
      <c r="F780" s="219">
        <v>0</v>
      </c>
      <c r="G780" s="219">
        <v>0</v>
      </c>
    </row>
    <row r="781" spans="3:7" x14ac:dyDescent="0.25">
      <c r="C781" s="378" t="s">
        <v>815</v>
      </c>
      <c r="D781" s="219">
        <v>0</v>
      </c>
      <c r="E781" s="219">
        <v>0</v>
      </c>
      <c r="F781" s="219">
        <v>0</v>
      </c>
      <c r="G781" s="219">
        <v>0</v>
      </c>
    </row>
    <row r="782" spans="3:7" x14ac:dyDescent="0.25">
      <c r="C782" s="378" t="s">
        <v>771</v>
      </c>
      <c r="D782" s="219">
        <v>100000000</v>
      </c>
      <c r="E782" s="219">
        <v>0</v>
      </c>
      <c r="F782" s="219">
        <v>0</v>
      </c>
      <c r="G782" s="219">
        <v>0</v>
      </c>
    </row>
    <row r="783" spans="3:7" x14ac:dyDescent="0.25">
      <c r="C783" s="378" t="s">
        <v>581</v>
      </c>
      <c r="D783" s="219">
        <v>12519643</v>
      </c>
      <c r="E783" s="219">
        <v>0</v>
      </c>
      <c r="F783" s="219">
        <v>1244269.78</v>
      </c>
      <c r="G783" s="219">
        <v>1244269.78</v>
      </c>
    </row>
    <row r="784" spans="3:7" x14ac:dyDescent="0.25">
      <c r="C784" s="378" t="s">
        <v>544</v>
      </c>
      <c r="D784" s="219">
        <v>513377398</v>
      </c>
      <c r="E784" s="219">
        <v>0</v>
      </c>
      <c r="F784" s="219">
        <v>76489711.439999998</v>
      </c>
      <c r="G784" s="219">
        <v>37500000</v>
      </c>
    </row>
    <row r="785" spans="3:7" x14ac:dyDescent="0.25">
      <c r="C785" s="378" t="s">
        <v>553</v>
      </c>
      <c r="D785" s="219">
        <v>154000000</v>
      </c>
      <c r="E785" s="219">
        <v>0</v>
      </c>
      <c r="F785" s="219">
        <v>18396690</v>
      </c>
      <c r="G785" s="219">
        <v>64480023</v>
      </c>
    </row>
    <row r="786" spans="3:7" x14ac:dyDescent="0.25">
      <c r="C786" s="377" t="s">
        <v>875</v>
      </c>
      <c r="D786" s="216">
        <v>189015738</v>
      </c>
      <c r="E786" s="216">
        <v>800291.90999999992</v>
      </c>
      <c r="F786" s="216">
        <v>15199408.279999999</v>
      </c>
      <c r="G786" s="216">
        <v>15547969.449999999</v>
      </c>
    </row>
    <row r="787" spans="3:7" ht="15.75" thickBot="1" x14ac:dyDescent="0.3">
      <c r="C787" s="378" t="s">
        <v>543</v>
      </c>
      <c r="D787" s="219">
        <v>189015738</v>
      </c>
      <c r="E787" s="219">
        <v>800291.90999999992</v>
      </c>
      <c r="F787" s="219">
        <v>15199408.279999999</v>
      </c>
      <c r="G787" s="219">
        <v>15547969.449999999</v>
      </c>
    </row>
    <row r="788" spans="3:7" x14ac:dyDescent="0.25">
      <c r="C788" s="366" t="s">
        <v>876</v>
      </c>
      <c r="D788" s="367">
        <v>17535521617</v>
      </c>
      <c r="E788" s="367">
        <v>2568808172.4699998</v>
      </c>
      <c r="F788" s="368">
        <v>2576065948.9499998</v>
      </c>
      <c r="G788" s="368">
        <v>4748798511.4999981</v>
      </c>
    </row>
    <row r="789" spans="3:7" x14ac:dyDescent="0.25">
      <c r="C789" s="218" t="s">
        <v>877</v>
      </c>
      <c r="D789" s="219">
        <v>17535521617</v>
      </c>
      <c r="E789" s="219">
        <v>2568808172.4699998</v>
      </c>
      <c r="F789" s="219">
        <v>2576065948.9499998</v>
      </c>
      <c r="G789" s="219">
        <v>4748798511.4999981</v>
      </c>
    </row>
    <row r="790" spans="3:7" x14ac:dyDescent="0.25">
      <c r="C790" s="377" t="s">
        <v>878</v>
      </c>
      <c r="D790" s="216">
        <v>17535521617</v>
      </c>
      <c r="E790" s="216">
        <v>2568808172.4699998</v>
      </c>
      <c r="F790" s="216">
        <v>2576065948.9499998</v>
      </c>
      <c r="G790" s="216">
        <v>4748798511.4999981</v>
      </c>
    </row>
    <row r="791" spans="3:7" x14ac:dyDescent="0.25">
      <c r="C791" s="378" t="s">
        <v>551</v>
      </c>
      <c r="D791" s="219">
        <v>3468842116</v>
      </c>
      <c r="E791" s="219">
        <v>160954729.02999997</v>
      </c>
      <c r="F791" s="219">
        <v>244406944.50999999</v>
      </c>
      <c r="G791" s="219">
        <v>219040637.03999999</v>
      </c>
    </row>
    <row r="792" spans="3:7" x14ac:dyDescent="0.25">
      <c r="C792" s="378" t="s">
        <v>755</v>
      </c>
      <c r="D792" s="219">
        <v>4586418012</v>
      </c>
      <c r="E792" s="219">
        <v>273248581.07000005</v>
      </c>
      <c r="F792" s="219">
        <v>153878163.73000002</v>
      </c>
      <c r="G792" s="219">
        <v>839435267.85000002</v>
      </c>
    </row>
    <row r="793" spans="3:7" x14ac:dyDescent="0.25">
      <c r="C793" s="378" t="s">
        <v>574</v>
      </c>
      <c r="D793" s="219">
        <v>8992849409</v>
      </c>
      <c r="E793" s="219">
        <v>2134604862.3699996</v>
      </c>
      <c r="F793" s="219">
        <v>2177780840.71</v>
      </c>
      <c r="G793" s="219">
        <v>3504417887.1299987</v>
      </c>
    </row>
    <row r="794" spans="3:7" x14ac:dyDescent="0.25">
      <c r="C794" s="378" t="s">
        <v>575</v>
      </c>
      <c r="D794" s="219">
        <v>42754632</v>
      </c>
      <c r="E794" s="219">
        <v>0</v>
      </c>
      <c r="F794" s="219">
        <v>0</v>
      </c>
      <c r="G794" s="219">
        <v>180129719.47999999</v>
      </c>
    </row>
    <row r="795" spans="3:7" x14ac:dyDescent="0.25">
      <c r="C795" s="378" t="s">
        <v>814</v>
      </c>
      <c r="D795" s="219">
        <v>0</v>
      </c>
      <c r="E795" s="219">
        <v>0</v>
      </c>
      <c r="F795" s="219">
        <v>0</v>
      </c>
      <c r="G795" s="219">
        <v>0</v>
      </c>
    </row>
    <row r="796" spans="3:7" x14ac:dyDescent="0.25">
      <c r="C796" s="378" t="s">
        <v>576</v>
      </c>
      <c r="D796" s="219">
        <v>357476199</v>
      </c>
      <c r="E796" s="219">
        <v>0</v>
      </c>
      <c r="F796" s="219">
        <v>0</v>
      </c>
      <c r="G796" s="219">
        <v>0</v>
      </c>
    </row>
    <row r="797" spans="3:7" x14ac:dyDescent="0.25">
      <c r="C797" s="378" t="s">
        <v>597</v>
      </c>
      <c r="D797" s="219">
        <v>23548249</v>
      </c>
      <c r="E797" s="219">
        <v>0</v>
      </c>
      <c r="F797" s="219">
        <v>0</v>
      </c>
      <c r="G797" s="219">
        <v>0</v>
      </c>
    </row>
    <row r="798" spans="3:7" x14ac:dyDescent="0.25">
      <c r="C798" s="378" t="s">
        <v>544</v>
      </c>
      <c r="D798" s="219">
        <v>58633000</v>
      </c>
      <c r="E798" s="219">
        <v>0</v>
      </c>
      <c r="F798" s="219">
        <v>0</v>
      </c>
      <c r="G798" s="219">
        <v>5775000</v>
      </c>
    </row>
    <row r="799" spans="3:7" ht="15.75" thickBot="1" x14ac:dyDescent="0.3">
      <c r="C799" s="378" t="s">
        <v>553</v>
      </c>
      <c r="D799" s="219">
        <v>5000000</v>
      </c>
      <c r="E799" s="219">
        <v>0</v>
      </c>
      <c r="F799" s="219">
        <v>0</v>
      </c>
      <c r="G799" s="219">
        <v>0</v>
      </c>
    </row>
    <row r="800" spans="3:7" x14ac:dyDescent="0.25">
      <c r="C800" s="366" t="s">
        <v>879</v>
      </c>
      <c r="D800" s="367">
        <v>12921593863</v>
      </c>
      <c r="E800" s="367">
        <v>1071469249.7</v>
      </c>
      <c r="F800" s="368">
        <v>1071469249.7</v>
      </c>
      <c r="G800" s="368">
        <v>1071469249.7</v>
      </c>
    </row>
    <row r="801" spans="3:7" x14ac:dyDescent="0.25">
      <c r="C801" s="218" t="s">
        <v>880</v>
      </c>
      <c r="D801" s="219">
        <v>12921593863</v>
      </c>
      <c r="E801" s="219">
        <v>1071469249.7</v>
      </c>
      <c r="F801" s="219">
        <v>1071469249.7</v>
      </c>
      <c r="G801" s="219">
        <v>1071469249.7</v>
      </c>
    </row>
    <row r="802" spans="3:7" x14ac:dyDescent="0.25">
      <c r="C802" s="377" t="s">
        <v>881</v>
      </c>
      <c r="D802" s="216">
        <v>12921593863</v>
      </c>
      <c r="E802" s="216">
        <v>1071469249.7</v>
      </c>
      <c r="F802" s="216">
        <v>1071469249.7</v>
      </c>
      <c r="G802" s="216">
        <v>1071469249.7</v>
      </c>
    </row>
    <row r="803" spans="3:7" x14ac:dyDescent="0.25">
      <c r="C803" s="378" t="s">
        <v>543</v>
      </c>
      <c r="D803" s="219">
        <v>12532866193</v>
      </c>
      <c r="E803" s="219">
        <v>1039143593.2</v>
      </c>
      <c r="F803" s="219">
        <v>1039143593.2</v>
      </c>
      <c r="G803" s="219">
        <v>1039143593.2</v>
      </c>
    </row>
    <row r="804" spans="3:7" ht="15.75" thickBot="1" x14ac:dyDescent="0.3">
      <c r="C804" s="378" t="s">
        <v>544</v>
      </c>
      <c r="D804" s="219">
        <v>388727670</v>
      </c>
      <c r="E804" s="219">
        <v>32325656.5</v>
      </c>
      <c r="F804" s="219">
        <v>32325656.5</v>
      </c>
      <c r="G804" s="219">
        <v>32325656.5</v>
      </c>
    </row>
    <row r="805" spans="3:7" x14ac:dyDescent="0.25">
      <c r="C805" s="366" t="s">
        <v>882</v>
      </c>
      <c r="D805" s="367">
        <v>6750891737</v>
      </c>
      <c r="E805" s="367">
        <v>825118900</v>
      </c>
      <c r="F805" s="368">
        <v>825118900</v>
      </c>
      <c r="G805" s="368">
        <v>825118900</v>
      </c>
    </row>
    <row r="806" spans="3:7" x14ac:dyDescent="0.25">
      <c r="C806" s="218" t="s">
        <v>883</v>
      </c>
      <c r="D806" s="219">
        <v>6750891737</v>
      </c>
      <c r="E806" s="219">
        <v>825118900</v>
      </c>
      <c r="F806" s="219">
        <v>825118900</v>
      </c>
      <c r="G806" s="219">
        <v>825118900</v>
      </c>
    </row>
    <row r="807" spans="3:7" x14ac:dyDescent="0.25">
      <c r="C807" s="377" t="s">
        <v>884</v>
      </c>
      <c r="D807" s="216">
        <v>6750891737</v>
      </c>
      <c r="E807" s="216">
        <v>825118900</v>
      </c>
      <c r="F807" s="216">
        <v>825118900</v>
      </c>
      <c r="G807" s="216">
        <v>825118900</v>
      </c>
    </row>
    <row r="808" spans="3:7" x14ac:dyDescent="0.25">
      <c r="C808" s="378" t="s">
        <v>551</v>
      </c>
      <c r="D808" s="219">
        <v>3109864137</v>
      </c>
      <c r="E808" s="219">
        <v>414645140</v>
      </c>
      <c r="F808" s="219">
        <v>414645140</v>
      </c>
      <c r="G808" s="219">
        <v>414645140</v>
      </c>
    </row>
    <row r="809" spans="3:7" x14ac:dyDescent="0.25">
      <c r="C809" s="378" t="s">
        <v>686</v>
      </c>
      <c r="D809" s="219">
        <v>0</v>
      </c>
      <c r="E809" s="219">
        <v>0</v>
      </c>
      <c r="F809" s="219">
        <v>0</v>
      </c>
      <c r="G809" s="219">
        <v>0</v>
      </c>
    </row>
    <row r="810" spans="3:7" x14ac:dyDescent="0.25">
      <c r="C810" s="378" t="s">
        <v>576</v>
      </c>
      <c r="D810" s="219">
        <v>1239945600</v>
      </c>
      <c r="E810" s="219">
        <v>165327520</v>
      </c>
      <c r="F810" s="219">
        <v>165327520</v>
      </c>
      <c r="G810" s="219">
        <v>165327520</v>
      </c>
    </row>
    <row r="811" spans="3:7" x14ac:dyDescent="0.25">
      <c r="C811" s="378" t="s">
        <v>699</v>
      </c>
      <c r="D811" s="219">
        <v>0</v>
      </c>
      <c r="E811" s="219">
        <v>0</v>
      </c>
      <c r="F811" s="219">
        <v>0</v>
      </c>
      <c r="G811" s="219">
        <v>0</v>
      </c>
    </row>
    <row r="812" spans="3:7" x14ac:dyDescent="0.25">
      <c r="C812" s="378" t="s">
        <v>581</v>
      </c>
      <c r="D812" s="219">
        <v>899731800</v>
      </c>
      <c r="E812" s="219">
        <v>119890540</v>
      </c>
      <c r="F812" s="219">
        <v>119890540</v>
      </c>
      <c r="G812" s="219">
        <v>119890540</v>
      </c>
    </row>
    <row r="813" spans="3:7" x14ac:dyDescent="0.25">
      <c r="C813" s="378" t="s">
        <v>788</v>
      </c>
      <c r="D813" s="219">
        <v>0</v>
      </c>
      <c r="E813" s="219">
        <v>75660</v>
      </c>
      <c r="F813" s="219">
        <v>75660</v>
      </c>
      <c r="G813" s="219">
        <v>75660</v>
      </c>
    </row>
    <row r="814" spans="3:7" x14ac:dyDescent="0.25">
      <c r="C814" s="378" t="s">
        <v>829</v>
      </c>
      <c r="D814" s="219">
        <v>0</v>
      </c>
      <c r="E814" s="219">
        <v>0</v>
      </c>
      <c r="F814" s="219">
        <v>0</v>
      </c>
      <c r="G814" s="219">
        <v>0</v>
      </c>
    </row>
    <row r="815" spans="3:7" x14ac:dyDescent="0.25">
      <c r="C815" s="378" t="s">
        <v>775</v>
      </c>
      <c r="D815" s="219">
        <v>0</v>
      </c>
      <c r="E815" s="219">
        <v>0</v>
      </c>
      <c r="F815" s="219">
        <v>0</v>
      </c>
      <c r="G815" s="219">
        <v>0</v>
      </c>
    </row>
    <row r="816" spans="3:7" ht="15.75" thickBot="1" x14ac:dyDescent="0.3">
      <c r="C816" s="378" t="s">
        <v>544</v>
      </c>
      <c r="D816" s="219">
        <v>1501350200</v>
      </c>
      <c r="E816" s="219">
        <v>125180040</v>
      </c>
      <c r="F816" s="219">
        <v>125180040</v>
      </c>
      <c r="G816" s="219">
        <v>125180040</v>
      </c>
    </row>
    <row r="817" spans="3:7" x14ac:dyDescent="0.25">
      <c r="C817" s="366" t="s">
        <v>885</v>
      </c>
      <c r="D817" s="367">
        <v>1524248087</v>
      </c>
      <c r="E817" s="367">
        <v>127020664.97</v>
      </c>
      <c r="F817" s="368">
        <v>127020664.97</v>
      </c>
      <c r="G817" s="368">
        <v>127020664.97</v>
      </c>
    </row>
    <row r="818" spans="3:7" x14ac:dyDescent="0.25">
      <c r="C818" s="218" t="s">
        <v>886</v>
      </c>
      <c r="D818" s="219">
        <v>1524248087</v>
      </c>
      <c r="E818" s="219">
        <v>127020664.97</v>
      </c>
      <c r="F818" s="219">
        <v>127020664.97</v>
      </c>
      <c r="G818" s="219">
        <v>127020664.97</v>
      </c>
    </row>
    <row r="819" spans="3:7" x14ac:dyDescent="0.25">
      <c r="C819" s="377" t="s">
        <v>887</v>
      </c>
      <c r="D819" s="216">
        <v>1524248087</v>
      </c>
      <c r="E819" s="216">
        <v>127020664.97</v>
      </c>
      <c r="F819" s="216">
        <v>127020664.97</v>
      </c>
      <c r="G819" s="216">
        <v>127020664.97</v>
      </c>
    </row>
    <row r="820" spans="3:7" x14ac:dyDescent="0.25">
      <c r="C820" s="378" t="s">
        <v>543</v>
      </c>
      <c r="D820" s="219">
        <v>1521878287</v>
      </c>
      <c r="E820" s="219">
        <v>126945664.97</v>
      </c>
      <c r="F820" s="219">
        <v>126945664.97</v>
      </c>
      <c r="G820" s="219">
        <v>126945664.97</v>
      </c>
    </row>
    <row r="821" spans="3:7" ht="15.75" thickBot="1" x14ac:dyDescent="0.3">
      <c r="C821" s="378" t="s">
        <v>544</v>
      </c>
      <c r="D821" s="219">
        <v>2369800</v>
      </c>
      <c r="E821" s="219">
        <v>75000</v>
      </c>
      <c r="F821" s="219">
        <v>75000</v>
      </c>
      <c r="G821" s="219">
        <v>75000</v>
      </c>
    </row>
    <row r="822" spans="3:7" x14ac:dyDescent="0.25">
      <c r="C822" s="366" t="s">
        <v>888</v>
      </c>
      <c r="D822" s="367">
        <v>1900371875</v>
      </c>
      <c r="E822" s="367">
        <v>158364314</v>
      </c>
      <c r="F822" s="368">
        <v>158364314</v>
      </c>
      <c r="G822" s="368">
        <v>158364314</v>
      </c>
    </row>
    <row r="823" spans="3:7" x14ac:dyDescent="0.25">
      <c r="C823" s="218" t="s">
        <v>889</v>
      </c>
      <c r="D823" s="219">
        <v>1900371875</v>
      </c>
      <c r="E823" s="219">
        <v>158364314</v>
      </c>
      <c r="F823" s="219">
        <v>158364314</v>
      </c>
      <c r="G823" s="219">
        <v>158364314</v>
      </c>
    </row>
    <row r="824" spans="3:7" x14ac:dyDescent="0.25">
      <c r="C824" s="377" t="s">
        <v>890</v>
      </c>
      <c r="D824" s="216">
        <v>1900371875</v>
      </c>
      <c r="E824" s="216">
        <v>158364314</v>
      </c>
      <c r="F824" s="216">
        <v>158364314</v>
      </c>
      <c r="G824" s="216">
        <v>158364314</v>
      </c>
    </row>
    <row r="825" spans="3:7" x14ac:dyDescent="0.25">
      <c r="C825" s="378" t="s">
        <v>593</v>
      </c>
      <c r="D825" s="219">
        <v>2490000</v>
      </c>
      <c r="E825" s="219">
        <v>0</v>
      </c>
      <c r="F825" s="219">
        <v>0</v>
      </c>
      <c r="G825" s="219">
        <v>0</v>
      </c>
    </row>
    <row r="826" spans="3:7" x14ac:dyDescent="0.25">
      <c r="C826" s="378" t="s">
        <v>678</v>
      </c>
      <c r="D826" s="219">
        <v>0</v>
      </c>
      <c r="E826" s="219">
        <v>10833</v>
      </c>
      <c r="F826" s="219">
        <v>10833</v>
      </c>
      <c r="G826" s="219">
        <v>10833</v>
      </c>
    </row>
    <row r="827" spans="3:7" x14ac:dyDescent="0.25">
      <c r="C827" s="378" t="s">
        <v>543</v>
      </c>
      <c r="D827" s="219">
        <v>1757341875</v>
      </c>
      <c r="E827" s="219">
        <v>146445148</v>
      </c>
      <c r="F827" s="219">
        <v>146445148</v>
      </c>
      <c r="G827" s="219">
        <v>146445148</v>
      </c>
    </row>
    <row r="828" spans="3:7" ht="15.75" thickBot="1" x14ac:dyDescent="0.3">
      <c r="C828" s="378" t="s">
        <v>544</v>
      </c>
      <c r="D828" s="219">
        <v>140540000</v>
      </c>
      <c r="E828" s="219">
        <v>11908333</v>
      </c>
      <c r="F828" s="219">
        <v>11908333</v>
      </c>
      <c r="G828" s="219">
        <v>11908333</v>
      </c>
    </row>
    <row r="829" spans="3:7" x14ac:dyDescent="0.25">
      <c r="C829" s="366" t="s">
        <v>891</v>
      </c>
      <c r="D829" s="367">
        <v>375000000</v>
      </c>
      <c r="E829" s="367">
        <v>29654571.670000002</v>
      </c>
      <c r="F829" s="368">
        <v>29654571.66</v>
      </c>
      <c r="G829" s="368">
        <v>29367657.530000001</v>
      </c>
    </row>
    <row r="830" spans="3:7" x14ac:dyDescent="0.25">
      <c r="C830" s="218" t="s">
        <v>892</v>
      </c>
      <c r="D830" s="219">
        <v>375000000</v>
      </c>
      <c r="E830" s="219">
        <v>29654571.670000002</v>
      </c>
      <c r="F830" s="219">
        <v>29654571.66</v>
      </c>
      <c r="G830" s="219">
        <v>29367657.530000001</v>
      </c>
    </row>
    <row r="831" spans="3:7" x14ac:dyDescent="0.25">
      <c r="C831" s="377" t="s">
        <v>893</v>
      </c>
      <c r="D831" s="216">
        <v>375000000</v>
      </c>
      <c r="E831" s="216">
        <v>29654571.670000002</v>
      </c>
      <c r="F831" s="216">
        <v>29654571.66</v>
      </c>
      <c r="G831" s="216">
        <v>29367657.530000001</v>
      </c>
    </row>
    <row r="832" spans="3:7" x14ac:dyDescent="0.25">
      <c r="C832" s="378" t="s">
        <v>543</v>
      </c>
      <c r="D832" s="219">
        <v>371485400</v>
      </c>
      <c r="E832" s="219">
        <v>29301308.07</v>
      </c>
      <c r="F832" s="219">
        <v>29301308.059999999</v>
      </c>
      <c r="G832" s="219">
        <v>29014393.93</v>
      </c>
    </row>
    <row r="833" spans="3:7" ht="15.75" thickBot="1" x14ac:dyDescent="0.3">
      <c r="C833" s="378" t="s">
        <v>544</v>
      </c>
      <c r="D833" s="219">
        <v>3514600</v>
      </c>
      <c r="E833" s="219">
        <v>353263.6</v>
      </c>
      <c r="F833" s="219">
        <v>353263.6</v>
      </c>
      <c r="G833" s="219">
        <v>353263.6</v>
      </c>
    </row>
    <row r="834" spans="3:7" x14ac:dyDescent="0.25">
      <c r="C834" s="366" t="s">
        <v>894</v>
      </c>
      <c r="D834" s="367">
        <v>1193399381</v>
      </c>
      <c r="E834" s="367">
        <v>79323459</v>
      </c>
      <c r="F834" s="368">
        <v>79323459</v>
      </c>
      <c r="G834" s="368">
        <v>79323459</v>
      </c>
    </row>
    <row r="835" spans="3:7" x14ac:dyDescent="0.25">
      <c r="C835" s="218" t="s">
        <v>895</v>
      </c>
      <c r="D835" s="219">
        <v>1193399381</v>
      </c>
      <c r="E835" s="219">
        <v>79323459</v>
      </c>
      <c r="F835" s="219">
        <v>79323459</v>
      </c>
      <c r="G835" s="219">
        <v>79323459</v>
      </c>
    </row>
    <row r="836" spans="3:7" x14ac:dyDescent="0.25">
      <c r="C836" s="377" t="s">
        <v>896</v>
      </c>
      <c r="D836" s="216">
        <v>1193399381</v>
      </c>
      <c r="E836" s="216">
        <v>79323459</v>
      </c>
      <c r="F836" s="216">
        <v>79323459</v>
      </c>
      <c r="G836" s="216">
        <v>79323459</v>
      </c>
    </row>
    <row r="837" spans="3:7" x14ac:dyDescent="0.25">
      <c r="C837" s="378" t="s">
        <v>897</v>
      </c>
      <c r="D837" s="219">
        <v>241517712</v>
      </c>
      <c r="E837" s="219">
        <v>0</v>
      </c>
      <c r="F837" s="219">
        <v>0</v>
      </c>
      <c r="G837" s="219">
        <v>0</v>
      </c>
    </row>
    <row r="838" spans="3:7" x14ac:dyDescent="0.25">
      <c r="C838" s="378" t="s">
        <v>543</v>
      </c>
      <c r="D838" s="219">
        <v>945681685</v>
      </c>
      <c r="E838" s="219">
        <v>78756833.340000004</v>
      </c>
      <c r="F838" s="219">
        <v>78756833.340000004</v>
      </c>
      <c r="G838" s="219">
        <v>78756833.340000004</v>
      </c>
    </row>
    <row r="839" spans="3:7" ht="15.75" thickBot="1" x14ac:dyDescent="0.3">
      <c r="C839" s="378" t="s">
        <v>544</v>
      </c>
      <c r="D839" s="219">
        <v>6199984</v>
      </c>
      <c r="E839" s="219">
        <v>566625.66</v>
      </c>
      <c r="F839" s="219">
        <v>566625.66</v>
      </c>
      <c r="G839" s="219">
        <v>566625.66</v>
      </c>
    </row>
    <row r="840" spans="3:7" x14ac:dyDescent="0.25">
      <c r="C840" s="366" t="s">
        <v>898</v>
      </c>
      <c r="D840" s="367">
        <v>836669483</v>
      </c>
      <c r="E840" s="367">
        <v>58444506.509999998</v>
      </c>
      <c r="F840" s="368">
        <v>58934791.420000002</v>
      </c>
      <c r="G840" s="368">
        <v>61738721.659999996</v>
      </c>
    </row>
    <row r="841" spans="3:7" x14ac:dyDescent="0.25">
      <c r="C841" s="218" t="s">
        <v>899</v>
      </c>
      <c r="D841" s="219">
        <v>836669483</v>
      </c>
      <c r="E841" s="219">
        <v>58444506.509999998</v>
      </c>
      <c r="F841" s="219">
        <v>58934791.420000002</v>
      </c>
      <c r="G841" s="219">
        <v>61738721.659999996</v>
      </c>
    </row>
    <row r="842" spans="3:7" x14ac:dyDescent="0.25">
      <c r="C842" s="377" t="s">
        <v>900</v>
      </c>
      <c r="D842" s="216">
        <v>836669483</v>
      </c>
      <c r="E842" s="216">
        <v>58444506.509999998</v>
      </c>
      <c r="F842" s="216">
        <v>58934791.420000002</v>
      </c>
      <c r="G842" s="216">
        <v>61738721.659999996</v>
      </c>
    </row>
    <row r="843" spans="3:7" x14ac:dyDescent="0.25">
      <c r="C843" s="378" t="s">
        <v>646</v>
      </c>
      <c r="D843" s="219">
        <v>250000</v>
      </c>
      <c r="E843" s="219">
        <v>0</v>
      </c>
      <c r="F843" s="219">
        <v>0</v>
      </c>
      <c r="G843" s="219">
        <v>0</v>
      </c>
    </row>
    <row r="844" spans="3:7" ht="15.75" thickBot="1" x14ac:dyDescent="0.3">
      <c r="C844" s="378" t="s">
        <v>543</v>
      </c>
      <c r="D844" s="219">
        <v>836419483</v>
      </c>
      <c r="E844" s="219">
        <v>58444506.509999998</v>
      </c>
      <c r="F844" s="219">
        <v>58934791.420000002</v>
      </c>
      <c r="G844" s="219">
        <v>61738721.659999996</v>
      </c>
    </row>
    <row r="845" spans="3:7" x14ac:dyDescent="0.25">
      <c r="C845" s="366" t="s">
        <v>901</v>
      </c>
      <c r="D845" s="367">
        <v>333486471138</v>
      </c>
      <c r="E845" s="367">
        <v>32715401585.080002</v>
      </c>
      <c r="F845" s="368">
        <v>32712569223.340004</v>
      </c>
      <c r="G845" s="368">
        <v>39975189597.68</v>
      </c>
    </row>
    <row r="846" spans="3:7" x14ac:dyDescent="0.25">
      <c r="C846" s="218" t="s">
        <v>902</v>
      </c>
      <c r="D846" s="219">
        <v>333486471138</v>
      </c>
      <c r="E846" s="219">
        <v>32715401585.080002</v>
      </c>
      <c r="F846" s="219">
        <v>32712569223.340004</v>
      </c>
      <c r="G846" s="219">
        <v>39975189597.68</v>
      </c>
    </row>
    <row r="847" spans="3:7" x14ac:dyDescent="0.25">
      <c r="C847" s="377" t="s">
        <v>903</v>
      </c>
      <c r="D847" s="216">
        <v>333486471138</v>
      </c>
      <c r="E847" s="216">
        <v>32715401585.080002</v>
      </c>
      <c r="F847" s="216">
        <v>32712569223.340004</v>
      </c>
      <c r="G847" s="216">
        <v>39975189597.68</v>
      </c>
    </row>
    <row r="848" spans="3:7" ht="15.75" thickBot="1" x14ac:dyDescent="0.3">
      <c r="C848" s="378" t="s">
        <v>904</v>
      </c>
      <c r="D848" s="219">
        <v>333486471138</v>
      </c>
      <c r="E848" s="219">
        <v>32715401585.080002</v>
      </c>
      <c r="F848" s="219">
        <v>32712569223.340004</v>
      </c>
      <c r="G848" s="219">
        <v>39975189597.68</v>
      </c>
    </row>
    <row r="849" spans="3:7" x14ac:dyDescent="0.25">
      <c r="C849" s="366" t="s">
        <v>905</v>
      </c>
      <c r="D849" s="367">
        <v>142889944555</v>
      </c>
      <c r="E849" s="367">
        <v>9865540698.8500004</v>
      </c>
      <c r="F849" s="368">
        <v>13867377624.6</v>
      </c>
      <c r="G849" s="368">
        <v>13867377624.6</v>
      </c>
    </row>
    <row r="850" spans="3:7" x14ac:dyDescent="0.25">
      <c r="C850" s="218" t="s">
        <v>906</v>
      </c>
      <c r="D850" s="219">
        <v>142889944555</v>
      </c>
      <c r="E850" s="219">
        <v>9865540698.8500004</v>
      </c>
      <c r="F850" s="219">
        <v>13867377624.6</v>
      </c>
      <c r="G850" s="219">
        <v>13867377624.6</v>
      </c>
    </row>
    <row r="851" spans="3:7" x14ac:dyDescent="0.25">
      <c r="C851" s="377" t="s">
        <v>1027</v>
      </c>
      <c r="D851" s="216">
        <v>142889944555</v>
      </c>
      <c r="E851" s="216">
        <v>9865540698.8500004</v>
      </c>
      <c r="F851" s="216">
        <v>13867377624.6</v>
      </c>
      <c r="G851" s="216">
        <v>13867377624.6</v>
      </c>
    </row>
    <row r="852" spans="3:7" x14ac:dyDescent="0.25">
      <c r="C852" s="378" t="s">
        <v>907</v>
      </c>
      <c r="D852" s="219">
        <v>0</v>
      </c>
      <c r="E852" s="219">
        <v>0</v>
      </c>
      <c r="F852" s="219">
        <v>0</v>
      </c>
      <c r="G852" s="219">
        <v>0</v>
      </c>
    </row>
    <row r="853" spans="3:7" x14ac:dyDescent="0.25">
      <c r="C853" s="378" t="s">
        <v>543</v>
      </c>
      <c r="D853" s="219">
        <v>3701712</v>
      </c>
      <c r="E853" s="219">
        <v>327733.01</v>
      </c>
      <c r="F853" s="219">
        <v>327733.01</v>
      </c>
      <c r="G853" s="219">
        <v>327733.01</v>
      </c>
    </row>
    <row r="854" spans="3:7" x14ac:dyDescent="0.25">
      <c r="C854" s="378" t="s">
        <v>908</v>
      </c>
      <c r="D854" s="219">
        <v>83000000000</v>
      </c>
      <c r="E854" s="219">
        <v>9292995591.4799995</v>
      </c>
      <c r="F854" s="219">
        <v>9292995591.4799995</v>
      </c>
      <c r="G854" s="219">
        <v>9292995591.4799995</v>
      </c>
    </row>
    <row r="855" spans="3:7" x14ac:dyDescent="0.25">
      <c r="C855" s="378" t="s">
        <v>544</v>
      </c>
      <c r="D855" s="219">
        <v>55541667521</v>
      </c>
      <c r="E855" s="219">
        <v>-3991245.64</v>
      </c>
      <c r="F855" s="219">
        <v>3997845680.1100001</v>
      </c>
      <c r="G855" s="219">
        <v>3997845680.1100001</v>
      </c>
    </row>
    <row r="856" spans="3:7" x14ac:dyDescent="0.25">
      <c r="C856" s="378" t="s">
        <v>553</v>
      </c>
      <c r="D856" s="219">
        <v>4344575322</v>
      </c>
      <c r="E856" s="219">
        <v>576208620</v>
      </c>
      <c r="F856" s="219">
        <v>576208620</v>
      </c>
      <c r="G856" s="219">
        <v>576208620</v>
      </c>
    </row>
    <row r="857" spans="3:7" x14ac:dyDescent="0.25">
      <c r="C857" s="358" t="s">
        <v>201</v>
      </c>
      <c r="D857" s="359">
        <v>1484234610959</v>
      </c>
      <c r="E857" s="359">
        <v>100282252340.94002</v>
      </c>
      <c r="F857" s="359">
        <v>125179458401.01003</v>
      </c>
      <c r="G857" s="359">
        <v>134406707468.17003</v>
      </c>
    </row>
    <row r="861" spans="3:7" x14ac:dyDescent="0.25">
      <c r="C861" s="360" t="s">
        <v>205</v>
      </c>
    </row>
    <row r="862" spans="3:7" x14ac:dyDescent="0.25">
      <c r="C862" s="361" t="s">
        <v>276</v>
      </c>
    </row>
    <row r="863" spans="3:7" x14ac:dyDescent="0.25">
      <c r="C863" s="360" t="s">
        <v>75</v>
      </c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A9A3-1CF1-4D8C-AE04-C15DB4B88C7C}">
  <dimension ref="C1:G158"/>
  <sheetViews>
    <sheetView showGridLines="0" workbookViewId="0">
      <selection activeCell="M17" sqref="M17"/>
    </sheetView>
  </sheetViews>
  <sheetFormatPr baseColWidth="10" defaultRowHeight="15" x14ac:dyDescent="0.25"/>
  <cols>
    <col min="1" max="2" width="11.42578125" style="208"/>
    <col min="3" max="3" width="100.28515625" style="208" bestFit="1" customWidth="1"/>
    <col min="4" max="4" width="23" style="208" customWidth="1"/>
    <col min="5" max="5" width="18.7109375" style="208" customWidth="1"/>
    <col min="6" max="6" width="21" style="208" customWidth="1"/>
    <col min="7" max="7" width="19.140625" style="208" customWidth="1"/>
    <col min="8" max="16384" width="11.42578125" style="208"/>
  </cols>
  <sheetData>
    <row r="1" spans="3:7" x14ac:dyDescent="0.25">
      <c r="C1" s="374"/>
      <c r="D1" s="374"/>
      <c r="E1" s="374"/>
      <c r="F1" s="374"/>
      <c r="G1" s="374"/>
    </row>
    <row r="2" spans="3:7" x14ac:dyDescent="0.25">
      <c r="C2" s="502" t="s">
        <v>1028</v>
      </c>
      <c r="D2" s="502"/>
      <c r="E2" s="502"/>
      <c r="F2" s="502"/>
      <c r="G2" s="502"/>
    </row>
    <row r="3" spans="3:7" x14ac:dyDescent="0.25">
      <c r="C3" s="502" t="s">
        <v>0</v>
      </c>
      <c r="D3" s="502"/>
      <c r="E3" s="502"/>
      <c r="F3" s="502"/>
      <c r="G3" s="502"/>
    </row>
    <row r="4" spans="3:7" x14ac:dyDescent="0.25">
      <c r="C4" s="503" t="s">
        <v>1</v>
      </c>
      <c r="D4" s="503"/>
      <c r="E4" s="503"/>
      <c r="F4" s="503"/>
      <c r="G4" s="503"/>
    </row>
    <row r="5" spans="3:7" x14ac:dyDescent="0.25">
      <c r="C5" s="374"/>
      <c r="D5" s="374"/>
      <c r="E5" s="374"/>
      <c r="F5" s="374"/>
      <c r="G5" s="374"/>
    </row>
    <row r="6" spans="3:7" ht="15.75" x14ac:dyDescent="0.25">
      <c r="C6" s="531" t="s">
        <v>985</v>
      </c>
      <c r="D6" s="531"/>
      <c r="E6" s="531"/>
      <c r="F6" s="531"/>
      <c r="G6" s="531"/>
    </row>
    <row r="7" spans="3:7" ht="15.75" x14ac:dyDescent="0.25">
      <c r="C7" s="531" t="s">
        <v>536</v>
      </c>
      <c r="D7" s="531"/>
      <c r="E7" s="531"/>
      <c r="F7" s="531"/>
      <c r="G7" s="531"/>
    </row>
    <row r="8" spans="3:7" ht="16.5" thickBot="1" x14ac:dyDescent="0.3">
      <c r="C8" s="532" t="s">
        <v>283</v>
      </c>
      <c r="D8" s="532"/>
      <c r="E8" s="532"/>
      <c r="F8" s="532"/>
      <c r="G8" s="532"/>
    </row>
    <row r="9" spans="3:7" x14ac:dyDescent="0.25">
      <c r="C9" s="374"/>
      <c r="D9" s="374"/>
      <c r="E9" s="374"/>
      <c r="F9" s="374"/>
      <c r="G9" s="374"/>
    </row>
    <row r="10" spans="3:7" ht="15.75" thickBot="1" x14ac:dyDescent="0.3"/>
    <row r="11" spans="3:7" x14ac:dyDescent="0.25">
      <c r="C11" s="523" t="s">
        <v>37</v>
      </c>
      <c r="D11" s="525" t="s">
        <v>41</v>
      </c>
      <c r="E11" s="525" t="s">
        <v>537</v>
      </c>
      <c r="F11" s="525" t="s">
        <v>259</v>
      </c>
      <c r="G11" s="525" t="s">
        <v>260</v>
      </c>
    </row>
    <row r="12" spans="3:7" x14ac:dyDescent="0.25">
      <c r="C12" s="524"/>
      <c r="D12" s="526"/>
      <c r="E12" s="527"/>
      <c r="F12" s="529"/>
      <c r="G12" s="529"/>
    </row>
    <row r="13" spans="3:7" ht="15.75" thickBot="1" x14ac:dyDescent="0.3">
      <c r="C13" s="375" t="s">
        <v>909</v>
      </c>
      <c r="D13" s="376" t="s">
        <v>539</v>
      </c>
      <c r="E13" s="528"/>
      <c r="F13" s="530"/>
      <c r="G13" s="530"/>
    </row>
    <row r="14" spans="3:7" x14ac:dyDescent="0.25">
      <c r="C14" s="379" t="s">
        <v>136</v>
      </c>
      <c r="D14" s="380">
        <v>239464288875</v>
      </c>
      <c r="E14" s="380">
        <v>15084889986.040005</v>
      </c>
      <c r="F14" s="380">
        <v>19304037791.480003</v>
      </c>
      <c r="G14" s="380">
        <v>18515043435.600002</v>
      </c>
    </row>
    <row r="15" spans="3:7" x14ac:dyDescent="0.25">
      <c r="C15" s="215" t="s">
        <v>137</v>
      </c>
      <c r="D15" s="216">
        <v>92986411967</v>
      </c>
      <c r="E15" s="216">
        <v>6867127318.6899986</v>
      </c>
      <c r="F15" s="216">
        <v>6935746476.250001</v>
      </c>
      <c r="G15" s="216">
        <v>6806146613.5600004</v>
      </c>
    </row>
    <row r="16" spans="3:7" x14ac:dyDescent="0.25">
      <c r="C16" s="218" t="s">
        <v>910</v>
      </c>
      <c r="D16" s="219">
        <v>7957691218</v>
      </c>
      <c r="E16" s="219">
        <v>672200096.75</v>
      </c>
      <c r="F16" s="219">
        <v>672200096.75</v>
      </c>
      <c r="G16" s="219">
        <v>672200096.75</v>
      </c>
    </row>
    <row r="17" spans="3:7" x14ac:dyDescent="0.25">
      <c r="C17" s="218" t="s">
        <v>911</v>
      </c>
      <c r="D17" s="219">
        <v>50979967939</v>
      </c>
      <c r="E17" s="219">
        <v>3149676066.5799985</v>
      </c>
      <c r="F17" s="219">
        <v>3181842837.3400006</v>
      </c>
      <c r="G17" s="219">
        <v>3008747048.4500008</v>
      </c>
    </row>
    <row r="18" spans="3:7" x14ac:dyDescent="0.25">
      <c r="C18" s="218" t="s">
        <v>912</v>
      </c>
      <c r="D18" s="219">
        <v>26405736634</v>
      </c>
      <c r="E18" s="219">
        <v>2197666295.0099998</v>
      </c>
      <c r="F18" s="219">
        <v>2197666295.0099998</v>
      </c>
      <c r="G18" s="219">
        <v>2238064742.5799999</v>
      </c>
    </row>
    <row r="19" spans="3:7" x14ac:dyDescent="0.25">
      <c r="C19" s="218" t="s">
        <v>913</v>
      </c>
      <c r="D19" s="219">
        <v>6738756737</v>
      </c>
      <c r="E19" s="219">
        <v>823500700</v>
      </c>
      <c r="F19" s="219">
        <v>823500700</v>
      </c>
      <c r="G19" s="219">
        <v>823500700</v>
      </c>
    </row>
    <row r="20" spans="3:7" x14ac:dyDescent="0.25">
      <c r="C20" s="218" t="s">
        <v>138</v>
      </c>
      <c r="D20" s="219">
        <v>813154551</v>
      </c>
      <c r="E20" s="219">
        <v>19620669.719999995</v>
      </c>
      <c r="F20" s="219">
        <v>56073056.520000003</v>
      </c>
      <c r="G20" s="219">
        <v>59170535.149999999</v>
      </c>
    </row>
    <row r="21" spans="3:7" x14ac:dyDescent="0.25">
      <c r="C21" s="218" t="s">
        <v>914</v>
      </c>
      <c r="D21" s="219">
        <v>91104888</v>
      </c>
      <c r="E21" s="219">
        <v>4463490.63</v>
      </c>
      <c r="F21" s="219">
        <v>4463490.63</v>
      </c>
      <c r="G21" s="219">
        <v>4463490.63</v>
      </c>
    </row>
    <row r="22" spans="3:7" x14ac:dyDescent="0.25">
      <c r="C22" s="215" t="s">
        <v>264</v>
      </c>
      <c r="D22" s="216">
        <v>15166993749</v>
      </c>
      <c r="E22" s="216">
        <v>717218490.77999997</v>
      </c>
      <c r="F22" s="216">
        <v>1335869233.6500001</v>
      </c>
      <c r="G22" s="216">
        <v>1219412058.74</v>
      </c>
    </row>
    <row r="23" spans="3:7" x14ac:dyDescent="0.25">
      <c r="C23" s="218" t="s">
        <v>915</v>
      </c>
      <c r="D23" s="219">
        <v>5679916947</v>
      </c>
      <c r="E23" s="219">
        <v>74714298.029999986</v>
      </c>
      <c r="F23" s="219">
        <v>527751933.09000003</v>
      </c>
      <c r="G23" s="219">
        <v>363855542.85999995</v>
      </c>
    </row>
    <row r="24" spans="3:7" x14ac:dyDescent="0.25">
      <c r="C24" s="218" t="s">
        <v>916</v>
      </c>
      <c r="D24" s="219">
        <v>9487076802</v>
      </c>
      <c r="E24" s="219">
        <v>642504192.75</v>
      </c>
      <c r="F24" s="219">
        <v>808117300.55999994</v>
      </c>
      <c r="G24" s="219">
        <v>855556515.88000011</v>
      </c>
    </row>
    <row r="25" spans="3:7" x14ac:dyDescent="0.25">
      <c r="C25" s="215" t="s">
        <v>265</v>
      </c>
      <c r="D25" s="216">
        <v>53706951427</v>
      </c>
      <c r="E25" s="216">
        <v>1528112915.6199996</v>
      </c>
      <c r="F25" s="216">
        <v>4378633256.0099983</v>
      </c>
      <c r="G25" s="216">
        <v>4007297659.7800007</v>
      </c>
    </row>
    <row r="26" spans="3:7" x14ac:dyDescent="0.25">
      <c r="C26" s="218" t="s">
        <v>917</v>
      </c>
      <c r="D26" s="219">
        <v>49289055265</v>
      </c>
      <c r="E26" s="219">
        <v>1166074348.2199998</v>
      </c>
      <c r="F26" s="219">
        <v>4086877525.8199992</v>
      </c>
      <c r="G26" s="219">
        <v>3805872921.1900005</v>
      </c>
    </row>
    <row r="27" spans="3:7" x14ac:dyDescent="0.25">
      <c r="C27" s="218" t="s">
        <v>918</v>
      </c>
      <c r="D27" s="219">
        <v>4065026483</v>
      </c>
      <c r="E27" s="219">
        <v>356200499.5</v>
      </c>
      <c r="F27" s="219">
        <v>263017679.59</v>
      </c>
      <c r="G27" s="219">
        <v>177044703.66999999</v>
      </c>
    </row>
    <row r="28" spans="3:7" x14ac:dyDescent="0.25">
      <c r="C28" s="218" t="s">
        <v>919</v>
      </c>
      <c r="D28" s="219">
        <v>280480234</v>
      </c>
      <c r="E28" s="219">
        <v>2533044.86</v>
      </c>
      <c r="F28" s="219">
        <v>21639192.739999998</v>
      </c>
      <c r="G28" s="219">
        <v>18602895.039999999</v>
      </c>
    </row>
    <row r="29" spans="3:7" x14ac:dyDescent="0.25">
      <c r="C29" s="218" t="s">
        <v>920</v>
      </c>
      <c r="D29" s="219">
        <v>72389445</v>
      </c>
      <c r="E29" s="219">
        <v>3305023.04</v>
      </c>
      <c r="F29" s="219">
        <v>7098857.8599999994</v>
      </c>
      <c r="G29" s="219">
        <v>5777139.8799999999</v>
      </c>
    </row>
    <row r="30" spans="3:7" x14ac:dyDescent="0.25">
      <c r="C30" s="215" t="s">
        <v>139</v>
      </c>
      <c r="D30" s="216">
        <v>77603931732</v>
      </c>
      <c r="E30" s="216">
        <v>5972431260.9500027</v>
      </c>
      <c r="F30" s="216">
        <v>6653788825.5699997</v>
      </c>
      <c r="G30" s="216">
        <v>6482187103.5199995</v>
      </c>
    </row>
    <row r="31" spans="3:7" x14ac:dyDescent="0.25">
      <c r="C31" s="218" t="s">
        <v>921</v>
      </c>
      <c r="D31" s="219">
        <v>38088754745</v>
      </c>
      <c r="E31" s="219">
        <v>2881451385.0600009</v>
      </c>
      <c r="F31" s="219">
        <v>3086266425.4700003</v>
      </c>
      <c r="G31" s="219">
        <v>3160900293.6399999</v>
      </c>
    </row>
    <row r="32" spans="3:7" x14ac:dyDescent="0.25">
      <c r="C32" s="218" t="s">
        <v>164</v>
      </c>
      <c r="D32" s="219">
        <v>1400429350</v>
      </c>
      <c r="E32" s="219">
        <v>85753819.090000018</v>
      </c>
      <c r="F32" s="219">
        <v>97039196.579999998</v>
      </c>
      <c r="G32" s="219">
        <v>82861778.440000013</v>
      </c>
    </row>
    <row r="33" spans="3:7" x14ac:dyDescent="0.25">
      <c r="C33" s="218" t="s">
        <v>922</v>
      </c>
      <c r="D33" s="219">
        <v>26646094384</v>
      </c>
      <c r="E33" s="219">
        <v>2294209398.5700011</v>
      </c>
      <c r="F33" s="219">
        <v>2297383206.9700007</v>
      </c>
      <c r="G33" s="219">
        <v>2241831131.23</v>
      </c>
    </row>
    <row r="34" spans="3:7" x14ac:dyDescent="0.25">
      <c r="C34" s="218" t="s">
        <v>923</v>
      </c>
      <c r="D34" s="219">
        <v>2809356496</v>
      </c>
      <c r="E34" s="219">
        <v>584853233.12</v>
      </c>
      <c r="F34" s="219">
        <v>693765591.55999994</v>
      </c>
      <c r="G34" s="219">
        <v>562071260.37</v>
      </c>
    </row>
    <row r="35" spans="3:7" x14ac:dyDescent="0.25">
      <c r="C35" s="218" t="s">
        <v>924</v>
      </c>
      <c r="D35" s="219">
        <v>4003984382</v>
      </c>
      <c r="E35" s="219">
        <v>-12978902.570000004</v>
      </c>
      <c r="F35" s="219">
        <v>339373688.39999998</v>
      </c>
      <c r="G35" s="219">
        <v>241319255</v>
      </c>
    </row>
    <row r="36" spans="3:7" x14ac:dyDescent="0.25">
      <c r="C36" s="218" t="s">
        <v>140</v>
      </c>
      <c r="D36" s="219">
        <v>69484140</v>
      </c>
      <c r="E36" s="219">
        <v>5790345</v>
      </c>
      <c r="F36" s="219">
        <v>5790345</v>
      </c>
      <c r="G36" s="219">
        <v>5790345</v>
      </c>
    </row>
    <row r="37" spans="3:7" x14ac:dyDescent="0.25">
      <c r="C37" s="218" t="s">
        <v>925</v>
      </c>
      <c r="D37" s="219">
        <v>4585828235</v>
      </c>
      <c r="E37" s="219">
        <v>133351982.67999999</v>
      </c>
      <c r="F37" s="219">
        <v>134170371.58999999</v>
      </c>
      <c r="G37" s="219">
        <v>187413039.84</v>
      </c>
    </row>
    <row r="38" spans="3:7" x14ac:dyDescent="0.25">
      <c r="C38" s="379" t="s">
        <v>141</v>
      </c>
      <c r="D38" s="380">
        <v>230637101483</v>
      </c>
      <c r="E38" s="380">
        <v>18242867520.210003</v>
      </c>
      <c r="F38" s="380">
        <v>18534526266.440002</v>
      </c>
      <c r="G38" s="380">
        <v>16811793543.869997</v>
      </c>
    </row>
    <row r="39" spans="3:7" x14ac:dyDescent="0.25">
      <c r="C39" s="215" t="s">
        <v>142</v>
      </c>
      <c r="D39" s="216">
        <v>23281068771</v>
      </c>
      <c r="E39" s="216">
        <v>2098298838.7000003</v>
      </c>
      <c r="F39" s="216">
        <v>1385587803.1400001</v>
      </c>
      <c r="G39" s="216">
        <v>910401235.55999994</v>
      </c>
    </row>
    <row r="40" spans="3:7" x14ac:dyDescent="0.25">
      <c r="C40" s="218" t="s">
        <v>926</v>
      </c>
      <c r="D40" s="219">
        <v>21343196201</v>
      </c>
      <c r="E40" s="219">
        <v>1977219337.6300001</v>
      </c>
      <c r="F40" s="219">
        <v>1258847353.3800001</v>
      </c>
      <c r="G40" s="219">
        <v>792532910.73999989</v>
      </c>
    </row>
    <row r="41" spans="3:7" x14ac:dyDescent="0.25">
      <c r="C41" s="218" t="s">
        <v>927</v>
      </c>
      <c r="D41" s="219">
        <v>1694583465</v>
      </c>
      <c r="E41" s="219">
        <v>99244573.890000001</v>
      </c>
      <c r="F41" s="219">
        <v>108804886.45</v>
      </c>
      <c r="G41" s="219">
        <v>98529861.690000013</v>
      </c>
    </row>
    <row r="42" spans="3:7" x14ac:dyDescent="0.25">
      <c r="C42" s="218" t="s">
        <v>143</v>
      </c>
      <c r="D42" s="219">
        <v>243289105</v>
      </c>
      <c r="E42" s="219">
        <v>21834927.18</v>
      </c>
      <c r="F42" s="219">
        <v>17935563.310000002</v>
      </c>
      <c r="G42" s="219">
        <v>19338463.130000003</v>
      </c>
    </row>
    <row r="43" spans="3:7" x14ac:dyDescent="0.25">
      <c r="C43" s="215" t="s">
        <v>165</v>
      </c>
      <c r="D43" s="216">
        <v>18069727753</v>
      </c>
      <c r="E43" s="216">
        <v>1504613966.21</v>
      </c>
      <c r="F43" s="216">
        <v>1380000525.8800001</v>
      </c>
      <c r="G43" s="216">
        <v>1200883450.8800001</v>
      </c>
    </row>
    <row r="44" spans="3:7" x14ac:dyDescent="0.25">
      <c r="C44" s="218" t="s">
        <v>928</v>
      </c>
      <c r="D44" s="219">
        <v>12036003957</v>
      </c>
      <c r="E44" s="219">
        <v>993031918.33000004</v>
      </c>
      <c r="F44" s="219">
        <v>901266941.29999995</v>
      </c>
      <c r="G44" s="219">
        <v>816218294.18000007</v>
      </c>
    </row>
    <row r="45" spans="3:7" x14ac:dyDescent="0.25">
      <c r="C45" s="218" t="s">
        <v>929</v>
      </c>
      <c r="D45" s="219">
        <v>178780957</v>
      </c>
      <c r="E45" s="219">
        <v>20503107.710000001</v>
      </c>
      <c r="F45" s="219">
        <v>20503107.710000001</v>
      </c>
      <c r="G45" s="219">
        <v>10997928.17</v>
      </c>
    </row>
    <row r="46" spans="3:7" x14ac:dyDescent="0.25">
      <c r="C46" s="218" t="s">
        <v>930</v>
      </c>
      <c r="D46" s="219">
        <v>252440000</v>
      </c>
      <c r="E46" s="219"/>
      <c r="F46" s="219"/>
      <c r="G46" s="219"/>
    </row>
    <row r="47" spans="3:7" x14ac:dyDescent="0.25">
      <c r="C47" s="218" t="s">
        <v>167</v>
      </c>
      <c r="D47" s="219">
        <v>281636753</v>
      </c>
      <c r="E47" s="219">
        <v>45170000.640000001</v>
      </c>
      <c r="F47" s="219">
        <v>57672010.610000007</v>
      </c>
      <c r="G47" s="219">
        <v>8899697.0300000012</v>
      </c>
    </row>
    <row r="48" spans="3:7" x14ac:dyDescent="0.25">
      <c r="C48" s="218" t="s">
        <v>931</v>
      </c>
      <c r="D48" s="219">
        <v>5320866086</v>
      </c>
      <c r="E48" s="219">
        <v>445908939.53000003</v>
      </c>
      <c r="F48" s="219">
        <v>400558466.25999999</v>
      </c>
      <c r="G48" s="219">
        <v>364767531.5</v>
      </c>
    </row>
    <row r="49" spans="3:7" x14ac:dyDescent="0.25">
      <c r="C49" s="215" t="s">
        <v>266</v>
      </c>
      <c r="D49" s="216">
        <v>8478676742</v>
      </c>
      <c r="E49" s="216">
        <v>-356725427.52999997</v>
      </c>
      <c r="F49" s="216">
        <v>554607670.49000001</v>
      </c>
      <c r="G49" s="216">
        <v>233202893.56000003</v>
      </c>
    </row>
    <row r="50" spans="3:7" x14ac:dyDescent="0.25">
      <c r="C50" s="218" t="s">
        <v>932</v>
      </c>
      <c r="D50" s="219">
        <v>8478676742</v>
      </c>
      <c r="E50" s="219">
        <v>-356725427.52999997</v>
      </c>
      <c r="F50" s="219">
        <v>554607670.49000001</v>
      </c>
      <c r="G50" s="219">
        <v>233202893.56000003</v>
      </c>
    </row>
    <row r="51" spans="3:7" x14ac:dyDescent="0.25">
      <c r="C51" s="215" t="s">
        <v>168</v>
      </c>
      <c r="D51" s="216">
        <v>90444999546</v>
      </c>
      <c r="E51" s="216">
        <v>9413558226.539999</v>
      </c>
      <c r="F51" s="216">
        <v>9456077395.6900005</v>
      </c>
      <c r="G51" s="216">
        <v>9492494260.5999985</v>
      </c>
    </row>
    <row r="52" spans="3:7" x14ac:dyDescent="0.25">
      <c r="C52" s="218" t="s">
        <v>169</v>
      </c>
      <c r="D52" s="219">
        <v>670854956</v>
      </c>
      <c r="E52" s="219">
        <v>83907203.060000002</v>
      </c>
      <c r="F52" s="219">
        <v>39825410.939999998</v>
      </c>
      <c r="G52" s="219">
        <v>30957817.150000002</v>
      </c>
    </row>
    <row r="53" spans="3:7" x14ac:dyDescent="0.25">
      <c r="C53" s="218" t="s">
        <v>170</v>
      </c>
      <c r="D53" s="219">
        <v>84996417664</v>
      </c>
      <c r="E53" s="219">
        <v>9292995591.4799995</v>
      </c>
      <c r="F53" s="219">
        <v>9292995591.4799995</v>
      </c>
      <c r="G53" s="219">
        <v>9339078924.4799995</v>
      </c>
    </row>
    <row r="54" spans="3:7" x14ac:dyDescent="0.25">
      <c r="C54" s="218" t="s">
        <v>171</v>
      </c>
      <c r="D54" s="219">
        <v>51500001</v>
      </c>
      <c r="E54" s="219">
        <v>0</v>
      </c>
      <c r="F54" s="219">
        <v>0</v>
      </c>
      <c r="G54" s="219">
        <v>0</v>
      </c>
    </row>
    <row r="55" spans="3:7" x14ac:dyDescent="0.25">
      <c r="C55" s="218" t="s">
        <v>172</v>
      </c>
      <c r="D55" s="219">
        <v>4726226925</v>
      </c>
      <c r="E55" s="219">
        <v>36655431.999999993</v>
      </c>
      <c r="F55" s="219">
        <v>123256393.26999998</v>
      </c>
      <c r="G55" s="219">
        <v>122457518.96999998</v>
      </c>
    </row>
    <row r="56" spans="3:7" x14ac:dyDescent="0.25">
      <c r="C56" s="215" t="s">
        <v>173</v>
      </c>
      <c r="D56" s="216">
        <v>879261823</v>
      </c>
      <c r="E56" s="216">
        <v>21312371.190000001</v>
      </c>
      <c r="F56" s="216">
        <v>125294784.31999999</v>
      </c>
      <c r="G56" s="216">
        <v>82943790.320000008</v>
      </c>
    </row>
    <row r="57" spans="3:7" x14ac:dyDescent="0.25">
      <c r="C57" s="218" t="s">
        <v>174</v>
      </c>
      <c r="D57" s="219">
        <v>868707038</v>
      </c>
      <c r="E57" s="219">
        <v>21312371.190000001</v>
      </c>
      <c r="F57" s="219">
        <v>125294784.31999999</v>
      </c>
      <c r="G57" s="219">
        <v>82943790.320000008</v>
      </c>
    </row>
    <row r="58" spans="3:7" x14ac:dyDescent="0.25">
      <c r="C58" s="218" t="s">
        <v>933</v>
      </c>
      <c r="D58" s="219">
        <v>10554785</v>
      </c>
      <c r="E58" s="219"/>
      <c r="F58" s="219"/>
      <c r="G58" s="219"/>
    </row>
    <row r="59" spans="3:7" x14ac:dyDescent="0.25">
      <c r="C59" s="215" t="s">
        <v>175</v>
      </c>
      <c r="D59" s="216">
        <v>77465525556</v>
      </c>
      <c r="E59" s="216">
        <v>4796968468.8399992</v>
      </c>
      <c r="F59" s="216">
        <v>5075448178.75</v>
      </c>
      <c r="G59" s="216">
        <v>4202485775.4399996</v>
      </c>
    </row>
    <row r="60" spans="3:7" x14ac:dyDescent="0.25">
      <c r="C60" s="218" t="s">
        <v>934</v>
      </c>
      <c r="D60" s="219">
        <v>37110140373</v>
      </c>
      <c r="E60" s="219">
        <v>3707992993.9799991</v>
      </c>
      <c r="F60" s="219">
        <v>3967339548.7100005</v>
      </c>
      <c r="G60" s="219">
        <v>3124349199.3099995</v>
      </c>
    </row>
    <row r="61" spans="3:7" x14ac:dyDescent="0.25">
      <c r="C61" s="218" t="s">
        <v>935</v>
      </c>
      <c r="D61" s="219">
        <v>21182604</v>
      </c>
      <c r="E61" s="219"/>
      <c r="F61" s="219"/>
      <c r="G61" s="219"/>
    </row>
    <row r="62" spans="3:7" x14ac:dyDescent="0.25">
      <c r="C62" s="218" t="s">
        <v>176</v>
      </c>
      <c r="D62" s="219">
        <v>35218491997</v>
      </c>
      <c r="E62" s="219">
        <v>870836091.35000014</v>
      </c>
      <c r="F62" s="219">
        <v>811662004.25999987</v>
      </c>
      <c r="G62" s="219">
        <v>835666410.66999984</v>
      </c>
    </row>
    <row r="63" spans="3:7" x14ac:dyDescent="0.25">
      <c r="C63" s="218" t="s">
        <v>936</v>
      </c>
      <c r="D63" s="219">
        <v>1202510594</v>
      </c>
      <c r="E63" s="219">
        <v>77755510.49000001</v>
      </c>
      <c r="F63" s="219">
        <v>82332290.49000001</v>
      </c>
      <c r="G63" s="219">
        <v>52842074.140000001</v>
      </c>
    </row>
    <row r="64" spans="3:7" x14ac:dyDescent="0.25">
      <c r="C64" s="218" t="s">
        <v>937</v>
      </c>
      <c r="D64" s="219">
        <v>3913199988</v>
      </c>
      <c r="E64" s="219">
        <v>140383873.02000001</v>
      </c>
      <c r="F64" s="219">
        <v>214114335.28999999</v>
      </c>
      <c r="G64" s="219">
        <v>189628091.31999999</v>
      </c>
    </row>
    <row r="65" spans="3:7" x14ac:dyDescent="0.25">
      <c r="C65" s="215" t="s">
        <v>268</v>
      </c>
      <c r="D65" s="216">
        <v>3805308248</v>
      </c>
      <c r="E65" s="216">
        <v>105119686.3</v>
      </c>
      <c r="F65" s="216">
        <v>138901151.17000002</v>
      </c>
      <c r="G65" s="216">
        <v>138657810.76999998</v>
      </c>
    </row>
    <row r="66" spans="3:7" x14ac:dyDescent="0.25">
      <c r="C66" s="218" t="s">
        <v>938</v>
      </c>
      <c r="D66" s="219">
        <v>3805308248</v>
      </c>
      <c r="E66" s="219">
        <v>105119686.3</v>
      </c>
      <c r="F66" s="219">
        <v>138901151.17000002</v>
      </c>
      <c r="G66" s="219">
        <v>138657810.76999998</v>
      </c>
    </row>
    <row r="67" spans="3:7" x14ac:dyDescent="0.25">
      <c r="C67" s="215" t="s">
        <v>269</v>
      </c>
      <c r="D67" s="216">
        <v>149703020</v>
      </c>
      <c r="E67" s="216">
        <v>6237625.8300000001</v>
      </c>
      <c r="F67" s="216">
        <v>6237625.8300000001</v>
      </c>
      <c r="G67" s="216">
        <v>6237625.8300000001</v>
      </c>
    </row>
    <row r="68" spans="3:7" x14ac:dyDescent="0.25">
      <c r="C68" s="218" t="s">
        <v>939</v>
      </c>
      <c r="D68" s="219">
        <v>149703020</v>
      </c>
      <c r="E68" s="219">
        <v>6237625.8300000001</v>
      </c>
      <c r="F68" s="219">
        <v>6237625.8300000001</v>
      </c>
      <c r="G68" s="219">
        <v>6237625.8300000001</v>
      </c>
    </row>
    <row r="69" spans="3:7" x14ac:dyDescent="0.25">
      <c r="C69" s="215" t="s">
        <v>270</v>
      </c>
      <c r="D69" s="216">
        <v>8062830024</v>
      </c>
      <c r="E69" s="216">
        <v>653483764.13000011</v>
      </c>
      <c r="F69" s="216">
        <v>412371131.17000008</v>
      </c>
      <c r="G69" s="216">
        <v>544486700.90999997</v>
      </c>
    </row>
    <row r="70" spans="3:7" x14ac:dyDescent="0.25">
      <c r="C70" s="218" t="s">
        <v>940</v>
      </c>
      <c r="D70" s="219">
        <v>146511280</v>
      </c>
      <c r="E70" s="219">
        <v>0</v>
      </c>
      <c r="F70" s="219">
        <v>0</v>
      </c>
      <c r="G70" s="219">
        <v>0</v>
      </c>
    </row>
    <row r="71" spans="3:7" x14ac:dyDescent="0.25">
      <c r="C71" s="218" t="s">
        <v>941</v>
      </c>
      <c r="D71" s="219">
        <v>3922569</v>
      </c>
      <c r="E71" s="219"/>
      <c r="F71" s="219"/>
      <c r="G71" s="219"/>
    </row>
    <row r="72" spans="3:7" x14ac:dyDescent="0.25">
      <c r="C72" s="218" t="s">
        <v>942</v>
      </c>
      <c r="D72" s="219">
        <v>7738724918</v>
      </c>
      <c r="E72" s="219">
        <v>639011159.38000011</v>
      </c>
      <c r="F72" s="219">
        <v>397898526.42000008</v>
      </c>
      <c r="G72" s="219">
        <v>530014096.15999997</v>
      </c>
    </row>
    <row r="73" spans="3:7" x14ac:dyDescent="0.25">
      <c r="C73" s="218" t="s">
        <v>943</v>
      </c>
      <c r="D73" s="219">
        <v>173671257</v>
      </c>
      <c r="E73" s="219">
        <v>14472604.75</v>
      </c>
      <c r="F73" s="219">
        <v>14472604.75</v>
      </c>
      <c r="G73" s="219">
        <v>14472604.75</v>
      </c>
    </row>
    <row r="74" spans="3:7" x14ac:dyDescent="0.25">
      <c r="C74" s="379" t="s">
        <v>177</v>
      </c>
      <c r="D74" s="380">
        <v>14788243644</v>
      </c>
      <c r="E74" s="380">
        <v>403032749.50999999</v>
      </c>
      <c r="F74" s="380">
        <v>788724748.25000012</v>
      </c>
      <c r="G74" s="380">
        <v>762266043.98000014</v>
      </c>
    </row>
    <row r="75" spans="3:7" x14ac:dyDescent="0.25">
      <c r="C75" s="215" t="s">
        <v>178</v>
      </c>
      <c r="D75" s="216">
        <v>1069403568</v>
      </c>
      <c r="E75" s="216">
        <v>8808683.8499999996</v>
      </c>
      <c r="F75" s="216">
        <v>42229465.439999998</v>
      </c>
      <c r="G75" s="216">
        <v>33599038.369999997</v>
      </c>
    </row>
    <row r="76" spans="3:7" x14ac:dyDescent="0.25">
      <c r="C76" s="218" t="s">
        <v>179</v>
      </c>
      <c r="D76" s="219">
        <v>225042000</v>
      </c>
      <c r="E76" s="219">
        <v>0</v>
      </c>
      <c r="F76" s="219">
        <v>7076583.3300000001</v>
      </c>
      <c r="G76" s="219">
        <v>4259916.67</v>
      </c>
    </row>
    <row r="77" spans="3:7" x14ac:dyDescent="0.25">
      <c r="C77" s="218" t="s">
        <v>944</v>
      </c>
      <c r="D77" s="219">
        <v>736634979</v>
      </c>
      <c r="E77" s="219">
        <v>4769233</v>
      </c>
      <c r="F77" s="219">
        <v>23703349.799999997</v>
      </c>
      <c r="G77" s="219">
        <v>22084876.199999999</v>
      </c>
    </row>
    <row r="78" spans="3:7" x14ac:dyDescent="0.25">
      <c r="C78" s="218" t="s">
        <v>945</v>
      </c>
      <c r="D78" s="219">
        <v>18204464</v>
      </c>
      <c r="E78" s="219">
        <v>0</v>
      </c>
      <c r="F78" s="219">
        <v>0</v>
      </c>
      <c r="G78" s="219">
        <v>0</v>
      </c>
    </row>
    <row r="79" spans="3:7" x14ac:dyDescent="0.25">
      <c r="C79" s="218" t="s">
        <v>180</v>
      </c>
      <c r="D79" s="219">
        <v>89522125</v>
      </c>
      <c r="E79" s="219">
        <v>4039450.85</v>
      </c>
      <c r="F79" s="219">
        <v>11449532.310000001</v>
      </c>
      <c r="G79" s="219">
        <v>7254245.5</v>
      </c>
    </row>
    <row r="80" spans="3:7" x14ac:dyDescent="0.25">
      <c r="C80" s="215" t="s">
        <v>181</v>
      </c>
      <c r="D80" s="216">
        <v>8369852296</v>
      </c>
      <c r="E80" s="216">
        <v>293957484.21999997</v>
      </c>
      <c r="F80" s="216">
        <v>641045451.21000004</v>
      </c>
      <c r="G80" s="216">
        <v>556207378.53999984</v>
      </c>
    </row>
    <row r="81" spans="3:7" x14ac:dyDescent="0.25">
      <c r="C81" s="218" t="s">
        <v>182</v>
      </c>
      <c r="D81" s="219">
        <v>1130049719</v>
      </c>
      <c r="E81" s="219">
        <v>3441750.2199999997</v>
      </c>
      <c r="F81" s="219">
        <v>9591394.0600000005</v>
      </c>
      <c r="G81" s="219">
        <v>11701852.030000001</v>
      </c>
    </row>
    <row r="82" spans="3:7" x14ac:dyDescent="0.25">
      <c r="C82" s="218" t="s">
        <v>946</v>
      </c>
      <c r="D82" s="219">
        <v>31467776</v>
      </c>
      <c r="E82" s="219">
        <v>209921</v>
      </c>
      <c r="F82" s="219">
        <v>209921</v>
      </c>
      <c r="G82" s="219">
        <v>0</v>
      </c>
    </row>
    <row r="83" spans="3:7" x14ac:dyDescent="0.25">
      <c r="C83" s="218" t="s">
        <v>183</v>
      </c>
      <c r="D83" s="219">
        <v>320091495</v>
      </c>
      <c r="E83" s="219">
        <v>0</v>
      </c>
      <c r="F83" s="219">
        <v>14027353.1</v>
      </c>
      <c r="G83" s="219">
        <v>13217236.530000001</v>
      </c>
    </row>
    <row r="84" spans="3:7" x14ac:dyDescent="0.25">
      <c r="C84" s="218" t="s">
        <v>947</v>
      </c>
      <c r="D84" s="219">
        <v>35000000</v>
      </c>
      <c r="E84" s="219">
        <v>85000</v>
      </c>
      <c r="F84" s="219">
        <v>308214.32</v>
      </c>
      <c r="G84" s="219">
        <v>1787364.96</v>
      </c>
    </row>
    <row r="85" spans="3:7" x14ac:dyDescent="0.25">
      <c r="C85" s="218" t="s">
        <v>184</v>
      </c>
      <c r="D85" s="219">
        <v>8409716</v>
      </c>
      <c r="E85" s="219">
        <v>187900</v>
      </c>
      <c r="F85" s="219">
        <v>1878401.54</v>
      </c>
      <c r="G85" s="219">
        <v>446401.54</v>
      </c>
    </row>
    <row r="86" spans="3:7" x14ac:dyDescent="0.25">
      <c r="C86" s="218" t="s">
        <v>948</v>
      </c>
      <c r="D86" s="219">
        <v>166300000</v>
      </c>
      <c r="E86" s="219">
        <v>0</v>
      </c>
      <c r="F86" s="219">
        <v>11705833.33</v>
      </c>
      <c r="G86" s="219">
        <v>11705833.33</v>
      </c>
    </row>
    <row r="87" spans="3:7" x14ac:dyDescent="0.25">
      <c r="C87" s="218" t="s">
        <v>949</v>
      </c>
      <c r="D87" s="219">
        <v>121855463</v>
      </c>
      <c r="E87" s="219">
        <v>6432876.8899999997</v>
      </c>
      <c r="F87" s="219">
        <v>4091594.3200000003</v>
      </c>
      <c r="G87" s="219">
        <v>5451339.3100000005</v>
      </c>
    </row>
    <row r="88" spans="3:7" x14ac:dyDescent="0.25">
      <c r="C88" s="218" t="s">
        <v>185</v>
      </c>
      <c r="D88" s="219">
        <v>1338168834</v>
      </c>
      <c r="E88" s="219">
        <v>8834957.3699999992</v>
      </c>
      <c r="F88" s="219">
        <v>58421184.269999996</v>
      </c>
      <c r="G88" s="219">
        <v>74368985.280000001</v>
      </c>
    </row>
    <row r="89" spans="3:7" x14ac:dyDescent="0.25">
      <c r="C89" s="218" t="s">
        <v>186</v>
      </c>
      <c r="D89" s="219">
        <v>2031451113</v>
      </c>
      <c r="E89" s="219">
        <v>189258558.47</v>
      </c>
      <c r="F89" s="219">
        <v>287798470.78999996</v>
      </c>
      <c r="G89" s="219">
        <v>168009031.35999998</v>
      </c>
    </row>
    <row r="90" spans="3:7" x14ac:dyDescent="0.25">
      <c r="C90" s="218" t="s">
        <v>187</v>
      </c>
      <c r="D90" s="219">
        <v>101411794</v>
      </c>
      <c r="E90" s="219">
        <v>3885465.0300000003</v>
      </c>
      <c r="F90" s="219">
        <v>8213790.3599999994</v>
      </c>
      <c r="G90" s="219">
        <v>7233989.46</v>
      </c>
    </row>
    <row r="91" spans="3:7" x14ac:dyDescent="0.25">
      <c r="C91" s="218" t="s">
        <v>188</v>
      </c>
      <c r="D91" s="219">
        <v>1000000</v>
      </c>
      <c r="E91" s="219">
        <v>0</v>
      </c>
      <c r="F91" s="219">
        <v>0</v>
      </c>
      <c r="G91" s="219">
        <v>0</v>
      </c>
    </row>
    <row r="92" spans="3:7" x14ac:dyDescent="0.25">
      <c r="C92" s="218" t="s">
        <v>189</v>
      </c>
      <c r="D92" s="219">
        <v>30547779</v>
      </c>
      <c r="E92" s="219">
        <v>1130000</v>
      </c>
      <c r="F92" s="219">
        <v>1561555.1600000001</v>
      </c>
      <c r="G92" s="219">
        <v>1118109.1199999999</v>
      </c>
    </row>
    <row r="93" spans="3:7" x14ac:dyDescent="0.25">
      <c r="C93" s="218" t="s">
        <v>950</v>
      </c>
      <c r="D93" s="219">
        <v>12000000</v>
      </c>
      <c r="E93" s="219">
        <v>568380</v>
      </c>
      <c r="F93" s="219">
        <v>568380</v>
      </c>
      <c r="G93" s="219">
        <v>758285.59</v>
      </c>
    </row>
    <row r="94" spans="3:7" x14ac:dyDescent="0.25">
      <c r="C94" s="218" t="s">
        <v>191</v>
      </c>
      <c r="D94" s="219">
        <v>3042098607</v>
      </c>
      <c r="E94" s="219">
        <v>79922675.239999995</v>
      </c>
      <c r="F94" s="219">
        <v>242669358.96000001</v>
      </c>
      <c r="G94" s="219">
        <v>260408950.02999994</v>
      </c>
    </row>
    <row r="95" spans="3:7" x14ac:dyDescent="0.25">
      <c r="C95" s="215" t="s">
        <v>192</v>
      </c>
      <c r="D95" s="216">
        <v>5348987780</v>
      </c>
      <c r="E95" s="216">
        <v>100266581.44</v>
      </c>
      <c r="F95" s="216">
        <v>105449831.59999999</v>
      </c>
      <c r="G95" s="216">
        <v>172459627.07000002</v>
      </c>
    </row>
    <row r="96" spans="3:7" x14ac:dyDescent="0.25">
      <c r="C96" s="218" t="s">
        <v>193</v>
      </c>
      <c r="D96" s="219">
        <v>260177938</v>
      </c>
      <c r="E96" s="219">
        <v>19163422.039999999</v>
      </c>
      <c r="F96" s="219">
        <v>21440200.669999998</v>
      </c>
      <c r="G96" s="219">
        <v>20249896.260000002</v>
      </c>
    </row>
    <row r="97" spans="3:7" x14ac:dyDescent="0.25">
      <c r="C97" s="218" t="s">
        <v>194</v>
      </c>
      <c r="D97" s="219">
        <v>5548543</v>
      </c>
      <c r="E97" s="219">
        <v>0</v>
      </c>
      <c r="F97" s="219">
        <v>379980.69</v>
      </c>
      <c r="G97" s="219">
        <v>379980.69</v>
      </c>
    </row>
    <row r="98" spans="3:7" x14ac:dyDescent="0.25">
      <c r="C98" s="218" t="s">
        <v>195</v>
      </c>
      <c r="D98" s="219">
        <v>153296868</v>
      </c>
      <c r="E98" s="219">
        <v>6787157.0899999999</v>
      </c>
      <c r="F98" s="219">
        <v>5659242.0899999999</v>
      </c>
      <c r="G98" s="219">
        <v>5932104.6100000003</v>
      </c>
    </row>
    <row r="99" spans="3:7" x14ac:dyDescent="0.25">
      <c r="C99" s="218" t="s">
        <v>196</v>
      </c>
      <c r="D99" s="219">
        <v>17300000</v>
      </c>
      <c r="E99" s="219">
        <v>256700.08</v>
      </c>
      <c r="F99" s="219">
        <v>156700.07999999999</v>
      </c>
      <c r="G99" s="219">
        <v>156700.07999999999</v>
      </c>
    </row>
    <row r="100" spans="3:7" x14ac:dyDescent="0.25">
      <c r="C100" s="218" t="s">
        <v>197</v>
      </c>
      <c r="D100" s="219">
        <v>4740902179</v>
      </c>
      <c r="E100" s="219">
        <v>28680551.109999999</v>
      </c>
      <c r="F100" s="219">
        <v>25058627.670000002</v>
      </c>
      <c r="G100" s="219">
        <v>93310246.37000002</v>
      </c>
    </row>
    <row r="101" spans="3:7" x14ac:dyDescent="0.25">
      <c r="C101" s="218" t="s">
        <v>198</v>
      </c>
      <c r="D101" s="219">
        <v>6044676</v>
      </c>
      <c r="E101" s="219">
        <v>40378285.490000002</v>
      </c>
      <c r="F101" s="219">
        <v>39621685.490000002</v>
      </c>
      <c r="G101" s="219">
        <v>39373885.490000002</v>
      </c>
    </row>
    <row r="102" spans="3:7" x14ac:dyDescent="0.25">
      <c r="C102" s="218" t="s">
        <v>199</v>
      </c>
      <c r="D102" s="219">
        <v>6553009</v>
      </c>
      <c r="E102" s="219">
        <v>0</v>
      </c>
      <c r="F102" s="219">
        <v>310806.69</v>
      </c>
      <c r="G102" s="219">
        <v>310806.69</v>
      </c>
    </row>
    <row r="103" spans="3:7" x14ac:dyDescent="0.25">
      <c r="C103" s="218" t="s">
        <v>200</v>
      </c>
      <c r="D103" s="219">
        <v>159164567</v>
      </c>
      <c r="E103" s="219">
        <v>5000465.63</v>
      </c>
      <c r="F103" s="219">
        <v>12822588.219999999</v>
      </c>
      <c r="G103" s="219">
        <v>12746006.879999999</v>
      </c>
    </row>
    <row r="104" spans="3:7" x14ac:dyDescent="0.25">
      <c r="C104" s="379" t="s">
        <v>144</v>
      </c>
      <c r="D104" s="380">
        <v>665858505819</v>
      </c>
      <c r="E104" s="380">
        <v>33836060500.099991</v>
      </c>
      <c r="F104" s="380">
        <v>53839600371.5</v>
      </c>
      <c r="G104" s="380">
        <v>58342414847.039978</v>
      </c>
    </row>
    <row r="105" spans="3:7" x14ac:dyDescent="0.25">
      <c r="C105" s="215" t="s">
        <v>271</v>
      </c>
      <c r="D105" s="216">
        <v>30826676151</v>
      </c>
      <c r="E105" s="216">
        <v>1969452334.0900002</v>
      </c>
      <c r="F105" s="216">
        <v>1881054940.2200003</v>
      </c>
      <c r="G105" s="216">
        <v>3021528705.5700002</v>
      </c>
    </row>
    <row r="106" spans="3:7" x14ac:dyDescent="0.25">
      <c r="C106" s="218" t="s">
        <v>951</v>
      </c>
      <c r="D106" s="219">
        <v>8210060178</v>
      </c>
      <c r="E106" s="219">
        <v>275228690.88999999</v>
      </c>
      <c r="F106" s="219">
        <v>165716988.22999999</v>
      </c>
      <c r="G106" s="219">
        <v>861058880.07000005</v>
      </c>
    </row>
    <row r="107" spans="3:7" x14ac:dyDescent="0.25">
      <c r="C107" s="218" t="s">
        <v>952</v>
      </c>
      <c r="D107" s="219">
        <v>761513094</v>
      </c>
      <c r="E107" s="219">
        <v>17192776.91</v>
      </c>
      <c r="F107" s="219">
        <v>38307085.700000003</v>
      </c>
      <c r="G107" s="219">
        <v>162942169.02999997</v>
      </c>
    </row>
    <row r="108" spans="3:7" x14ac:dyDescent="0.25">
      <c r="C108" s="218" t="s">
        <v>953</v>
      </c>
      <c r="D108" s="219">
        <v>21833102879</v>
      </c>
      <c r="E108" s="219">
        <v>1677030866.2900002</v>
      </c>
      <c r="F108" s="219">
        <v>1677030866.2900002</v>
      </c>
      <c r="G108" s="219">
        <v>1997527656.47</v>
      </c>
    </row>
    <row r="109" spans="3:7" x14ac:dyDescent="0.25">
      <c r="C109" s="218" t="s">
        <v>954</v>
      </c>
      <c r="D109" s="219">
        <v>22000000</v>
      </c>
      <c r="E109" s="219"/>
      <c r="F109" s="219"/>
      <c r="G109" s="219"/>
    </row>
    <row r="110" spans="3:7" x14ac:dyDescent="0.25">
      <c r="C110" s="215" t="s">
        <v>145</v>
      </c>
      <c r="D110" s="216">
        <v>137362566364</v>
      </c>
      <c r="E110" s="216">
        <v>13653068522.68</v>
      </c>
      <c r="F110" s="216">
        <v>14662968978.109997</v>
      </c>
      <c r="G110" s="216">
        <v>15533031581.619999</v>
      </c>
    </row>
    <row r="111" spans="3:7" x14ac:dyDescent="0.25">
      <c r="C111" s="218" t="s">
        <v>955</v>
      </c>
      <c r="D111" s="219">
        <v>212504665</v>
      </c>
      <c r="E111" s="219">
        <v>19903833.52</v>
      </c>
      <c r="F111" s="219">
        <v>19903833.52</v>
      </c>
      <c r="G111" s="219">
        <v>0</v>
      </c>
    </row>
    <row r="112" spans="3:7" x14ac:dyDescent="0.25">
      <c r="C112" s="218" t="s">
        <v>956</v>
      </c>
      <c r="D112" s="219">
        <v>13920343099</v>
      </c>
      <c r="E112" s="219">
        <v>1398399369.2699997</v>
      </c>
      <c r="F112" s="219">
        <v>1573504558.2299995</v>
      </c>
      <c r="G112" s="219">
        <v>1559300117.7999995</v>
      </c>
    </row>
    <row r="113" spans="3:7" x14ac:dyDescent="0.25">
      <c r="C113" s="218" t="s">
        <v>957</v>
      </c>
      <c r="D113" s="219">
        <v>11014637150</v>
      </c>
      <c r="E113" s="219">
        <v>2172116169.4799995</v>
      </c>
      <c r="F113" s="219">
        <v>1268583795.3099999</v>
      </c>
      <c r="G113" s="219">
        <v>1582475778.6199999</v>
      </c>
    </row>
    <row r="114" spans="3:7" x14ac:dyDescent="0.25">
      <c r="C114" s="218" t="s">
        <v>146</v>
      </c>
      <c r="D114" s="219">
        <v>35070000</v>
      </c>
      <c r="E114" s="219">
        <v>1472750.08</v>
      </c>
      <c r="F114" s="219">
        <v>305810</v>
      </c>
      <c r="G114" s="219">
        <v>1253175.01</v>
      </c>
    </row>
    <row r="115" spans="3:7" x14ac:dyDescent="0.25">
      <c r="C115" s="218" t="s">
        <v>958</v>
      </c>
      <c r="D115" s="219">
        <v>91010414</v>
      </c>
      <c r="E115" s="219">
        <v>7145096.2600000007</v>
      </c>
      <c r="F115" s="219">
        <v>7208188.2600000007</v>
      </c>
      <c r="G115" s="219">
        <v>7277392.2600000007</v>
      </c>
    </row>
    <row r="116" spans="3:7" x14ac:dyDescent="0.25">
      <c r="C116" s="218" t="s">
        <v>959</v>
      </c>
      <c r="D116" s="219">
        <v>112089001036</v>
      </c>
      <c r="E116" s="219">
        <v>10054031304.070002</v>
      </c>
      <c r="F116" s="219">
        <v>11793462792.789997</v>
      </c>
      <c r="G116" s="219">
        <v>12382725117.929998</v>
      </c>
    </row>
    <row r="117" spans="3:7" x14ac:dyDescent="0.25">
      <c r="C117" s="215" t="s">
        <v>272</v>
      </c>
      <c r="D117" s="216">
        <v>12302416115</v>
      </c>
      <c r="E117" s="216">
        <v>1774515045.8900001</v>
      </c>
      <c r="F117" s="216">
        <v>1687904093.01</v>
      </c>
      <c r="G117" s="216">
        <v>1944324433.1600003</v>
      </c>
    </row>
    <row r="118" spans="3:7" x14ac:dyDescent="0.25">
      <c r="C118" s="218" t="s">
        <v>960</v>
      </c>
      <c r="D118" s="219">
        <v>2555010000</v>
      </c>
      <c r="E118" s="219">
        <v>627483336.97000003</v>
      </c>
      <c r="F118" s="219">
        <v>641487523.23000002</v>
      </c>
      <c r="G118" s="219">
        <v>257057702.06</v>
      </c>
    </row>
    <row r="119" spans="3:7" x14ac:dyDescent="0.25">
      <c r="C119" s="218" t="s">
        <v>961</v>
      </c>
      <c r="D119" s="219">
        <v>2345722436</v>
      </c>
      <c r="E119" s="219">
        <v>410082616.95000005</v>
      </c>
      <c r="F119" s="219">
        <v>343361035.31000006</v>
      </c>
      <c r="G119" s="219">
        <v>986769891.10000002</v>
      </c>
    </row>
    <row r="120" spans="3:7" x14ac:dyDescent="0.25">
      <c r="C120" s="218" t="s">
        <v>962</v>
      </c>
      <c r="D120" s="219">
        <v>4302636691</v>
      </c>
      <c r="E120" s="219">
        <v>398975694.64999998</v>
      </c>
      <c r="F120" s="219">
        <v>353159014.61000001</v>
      </c>
      <c r="G120" s="219">
        <v>378966879.37</v>
      </c>
    </row>
    <row r="121" spans="3:7" x14ac:dyDescent="0.25">
      <c r="C121" s="218" t="s">
        <v>963</v>
      </c>
      <c r="D121" s="219">
        <v>1301843</v>
      </c>
      <c r="E121" s="219"/>
      <c r="F121" s="219"/>
      <c r="G121" s="219"/>
    </row>
    <row r="122" spans="3:7" x14ac:dyDescent="0.25">
      <c r="C122" s="218" t="s">
        <v>964</v>
      </c>
      <c r="D122" s="219">
        <v>209429511</v>
      </c>
      <c r="E122" s="219">
        <v>137800720.59999999</v>
      </c>
      <c r="F122" s="219">
        <v>126550921.83</v>
      </c>
      <c r="G122" s="219">
        <v>118700703.24000001</v>
      </c>
    </row>
    <row r="123" spans="3:7" x14ac:dyDescent="0.25">
      <c r="C123" s="218" t="s">
        <v>965</v>
      </c>
      <c r="D123" s="219">
        <v>2888315634</v>
      </c>
      <c r="E123" s="219">
        <v>200172676.72</v>
      </c>
      <c r="F123" s="219">
        <v>223345598.03</v>
      </c>
      <c r="G123" s="219">
        <v>202829257.38999999</v>
      </c>
    </row>
    <row r="124" spans="3:7" x14ac:dyDescent="0.25">
      <c r="C124" s="215" t="s">
        <v>273</v>
      </c>
      <c r="D124" s="216">
        <v>309600274351</v>
      </c>
      <c r="E124" s="216">
        <v>10824740508.950001</v>
      </c>
      <c r="F124" s="216">
        <v>21938576098.920002</v>
      </c>
      <c r="G124" s="216">
        <v>24242249752.670002</v>
      </c>
    </row>
    <row r="125" spans="3:7" x14ac:dyDescent="0.25">
      <c r="C125" s="218" t="s">
        <v>966</v>
      </c>
      <c r="D125" s="219">
        <v>15790264521</v>
      </c>
      <c r="E125" s="219">
        <v>289582862.78000003</v>
      </c>
      <c r="F125" s="219">
        <v>285712949.47000003</v>
      </c>
      <c r="G125" s="219">
        <v>313162890.67000008</v>
      </c>
    </row>
    <row r="126" spans="3:7" x14ac:dyDescent="0.25">
      <c r="C126" s="218" t="s">
        <v>967</v>
      </c>
      <c r="D126" s="219">
        <v>110523979362</v>
      </c>
      <c r="E126" s="219">
        <v>1458722094.8000002</v>
      </c>
      <c r="F126" s="219">
        <v>8602268784.25</v>
      </c>
      <c r="G126" s="219">
        <v>9109886859.1399994</v>
      </c>
    </row>
    <row r="127" spans="3:7" x14ac:dyDescent="0.25">
      <c r="C127" s="218" t="s">
        <v>968</v>
      </c>
      <c r="D127" s="219">
        <v>33349383498</v>
      </c>
      <c r="E127" s="219">
        <v>566464188.72000003</v>
      </c>
      <c r="F127" s="219">
        <v>2462641993.2600002</v>
      </c>
      <c r="G127" s="219">
        <v>2844456937.3899999</v>
      </c>
    </row>
    <row r="128" spans="3:7" x14ac:dyDescent="0.25">
      <c r="C128" s="218" t="s">
        <v>969</v>
      </c>
      <c r="D128" s="219">
        <v>25693434943</v>
      </c>
      <c r="E128" s="219">
        <v>2537949341.7599998</v>
      </c>
      <c r="F128" s="219">
        <v>2370902501.1799998</v>
      </c>
      <c r="G128" s="219">
        <v>2053004234.6300006</v>
      </c>
    </row>
    <row r="129" spans="3:7" x14ac:dyDescent="0.25">
      <c r="C129" s="218" t="s">
        <v>970</v>
      </c>
      <c r="D129" s="219">
        <v>4244581789</v>
      </c>
      <c r="E129" s="219">
        <v>455728322.57999998</v>
      </c>
      <c r="F129" s="219">
        <v>168913613.58999997</v>
      </c>
      <c r="G129" s="219">
        <v>212111066.10000002</v>
      </c>
    </row>
    <row r="130" spans="3:7" x14ac:dyDescent="0.25">
      <c r="C130" s="218" t="s">
        <v>971</v>
      </c>
      <c r="D130" s="219">
        <v>12539267332</v>
      </c>
      <c r="E130" s="219">
        <v>324876697.84000003</v>
      </c>
      <c r="F130" s="219">
        <v>1062347573.1799999</v>
      </c>
      <c r="G130" s="219">
        <v>1153145355.3099999</v>
      </c>
    </row>
    <row r="131" spans="3:7" x14ac:dyDescent="0.25">
      <c r="C131" s="218" t="s">
        <v>972</v>
      </c>
      <c r="D131" s="219">
        <v>1607713676</v>
      </c>
      <c r="E131" s="219">
        <v>43579903.32</v>
      </c>
      <c r="F131" s="219">
        <v>110731938.68000001</v>
      </c>
      <c r="G131" s="219">
        <v>130066216.2</v>
      </c>
    </row>
    <row r="132" spans="3:7" x14ac:dyDescent="0.25">
      <c r="C132" s="218" t="s">
        <v>973</v>
      </c>
      <c r="D132" s="219">
        <v>718994467</v>
      </c>
      <c r="E132" s="219">
        <v>35291299.950000003</v>
      </c>
      <c r="F132" s="219">
        <v>46632056.600000001</v>
      </c>
      <c r="G132" s="219">
        <v>45821843.649999999</v>
      </c>
    </row>
    <row r="133" spans="3:7" x14ac:dyDescent="0.25">
      <c r="C133" s="218" t="s">
        <v>974</v>
      </c>
      <c r="D133" s="219">
        <v>839652468</v>
      </c>
      <c r="E133" s="219">
        <v>32534542.249999996</v>
      </c>
      <c r="F133" s="219">
        <v>46104720.780000001</v>
      </c>
      <c r="G133" s="219">
        <v>32184895.739999998</v>
      </c>
    </row>
    <row r="134" spans="3:7" x14ac:dyDescent="0.25">
      <c r="C134" s="218" t="s">
        <v>975</v>
      </c>
      <c r="D134" s="219">
        <v>973196386</v>
      </c>
      <c r="E134" s="219">
        <v>137222398.95999998</v>
      </c>
      <c r="F134" s="219">
        <v>149853737.77000001</v>
      </c>
      <c r="G134" s="219">
        <v>133426258.03</v>
      </c>
    </row>
    <row r="135" spans="3:7" x14ac:dyDescent="0.25">
      <c r="C135" s="218" t="s">
        <v>976</v>
      </c>
      <c r="D135" s="219">
        <v>103319805909</v>
      </c>
      <c r="E135" s="219">
        <v>4942788855.9900007</v>
      </c>
      <c r="F135" s="219">
        <v>6632466230.1600008</v>
      </c>
      <c r="G135" s="219">
        <v>8214983195.8100004</v>
      </c>
    </row>
    <row r="136" spans="3:7" x14ac:dyDescent="0.25">
      <c r="C136" s="215" t="s">
        <v>147</v>
      </c>
      <c r="D136" s="216">
        <v>174781847098</v>
      </c>
      <c r="E136" s="216">
        <v>5514605148.5999975</v>
      </c>
      <c r="F136" s="216">
        <v>13596448347.24</v>
      </c>
      <c r="G136" s="216">
        <v>13526040560.93</v>
      </c>
    </row>
    <row r="137" spans="3:7" x14ac:dyDescent="0.25">
      <c r="C137" s="218" t="s">
        <v>977</v>
      </c>
      <c r="D137" s="219">
        <v>91290753302</v>
      </c>
      <c r="E137" s="219">
        <v>-540438268.38000011</v>
      </c>
      <c r="F137" s="219">
        <v>6846950164.4700012</v>
      </c>
      <c r="G137" s="219">
        <v>6848498796.9300003</v>
      </c>
    </row>
    <row r="138" spans="3:7" x14ac:dyDescent="0.25">
      <c r="C138" s="218" t="s">
        <v>148</v>
      </c>
      <c r="D138" s="219">
        <v>6692496</v>
      </c>
      <c r="E138" s="219"/>
      <c r="F138" s="219"/>
      <c r="G138" s="219"/>
    </row>
    <row r="139" spans="3:7" x14ac:dyDescent="0.25">
      <c r="C139" s="218" t="s">
        <v>978</v>
      </c>
      <c r="D139" s="219">
        <v>1147105000</v>
      </c>
      <c r="E139" s="219">
        <v>4660629.3900000006</v>
      </c>
      <c r="F139" s="219">
        <v>21203793.18</v>
      </c>
      <c r="G139" s="219">
        <v>61395560.380000003</v>
      </c>
    </row>
    <row r="140" spans="3:7" x14ac:dyDescent="0.25">
      <c r="C140" s="218" t="s">
        <v>979</v>
      </c>
      <c r="D140" s="219">
        <v>3530385764</v>
      </c>
      <c r="E140" s="219">
        <v>160954729.02999997</v>
      </c>
      <c r="F140" s="219">
        <v>244406944.50999999</v>
      </c>
      <c r="G140" s="219">
        <v>224815637.03999999</v>
      </c>
    </row>
    <row r="141" spans="3:7" x14ac:dyDescent="0.25">
      <c r="C141" s="218" t="s">
        <v>980</v>
      </c>
      <c r="D141" s="219">
        <v>1578403695</v>
      </c>
      <c r="E141" s="219">
        <v>69225517.75999999</v>
      </c>
      <c r="F141" s="219">
        <v>105588725.78999999</v>
      </c>
      <c r="G141" s="219">
        <v>112194811.61999997</v>
      </c>
    </row>
    <row r="142" spans="3:7" x14ac:dyDescent="0.25">
      <c r="C142" s="218" t="s">
        <v>981</v>
      </c>
      <c r="D142" s="219">
        <v>73145556675</v>
      </c>
      <c r="E142" s="219">
        <v>5164587872.5199976</v>
      </c>
      <c r="F142" s="219">
        <v>5722684051.0099983</v>
      </c>
      <c r="G142" s="219">
        <v>5614636212.1400013</v>
      </c>
    </row>
    <row r="143" spans="3:7" x14ac:dyDescent="0.25">
      <c r="C143" s="218" t="s">
        <v>982</v>
      </c>
      <c r="D143" s="219">
        <v>1600000</v>
      </c>
      <c r="E143" s="219">
        <v>0</v>
      </c>
      <c r="F143" s="219">
        <v>0</v>
      </c>
      <c r="G143" s="219">
        <v>301250</v>
      </c>
    </row>
    <row r="144" spans="3:7" x14ac:dyDescent="0.25">
      <c r="C144" s="218" t="s">
        <v>983</v>
      </c>
      <c r="D144" s="219">
        <v>4081350166</v>
      </c>
      <c r="E144" s="219">
        <v>655614668.27999997</v>
      </c>
      <c r="F144" s="219">
        <v>655614668.27999997</v>
      </c>
      <c r="G144" s="219">
        <v>664198292.81999993</v>
      </c>
    </row>
    <row r="145" spans="3:7" x14ac:dyDescent="0.25">
      <c r="C145" s="215" t="s">
        <v>149</v>
      </c>
      <c r="D145" s="216">
        <v>984725740</v>
      </c>
      <c r="E145" s="216">
        <v>99678939.890000001</v>
      </c>
      <c r="F145" s="216">
        <v>72647914</v>
      </c>
      <c r="G145" s="216">
        <v>75239813.090000004</v>
      </c>
    </row>
    <row r="146" spans="3:7" x14ac:dyDescent="0.25">
      <c r="C146" s="218" t="s">
        <v>150</v>
      </c>
      <c r="D146" s="219">
        <v>224073001</v>
      </c>
      <c r="E146" s="219">
        <v>47067278.18</v>
      </c>
      <c r="F146" s="219">
        <v>15166995.110000001</v>
      </c>
      <c r="G146" s="219">
        <v>23412369.039999995</v>
      </c>
    </row>
    <row r="147" spans="3:7" x14ac:dyDescent="0.25">
      <c r="C147" s="218" t="s">
        <v>151</v>
      </c>
      <c r="D147" s="219">
        <v>112471764</v>
      </c>
      <c r="E147" s="219">
        <v>539228.69999999995</v>
      </c>
      <c r="F147" s="219">
        <v>4358121.13</v>
      </c>
      <c r="G147" s="219">
        <v>4128175.4700000007</v>
      </c>
    </row>
    <row r="148" spans="3:7" x14ac:dyDescent="0.25">
      <c r="C148" s="218" t="s">
        <v>152</v>
      </c>
      <c r="D148" s="219">
        <v>253359525</v>
      </c>
      <c r="E148" s="219">
        <v>25347120.460000001</v>
      </c>
      <c r="F148" s="219">
        <v>22450028.289999999</v>
      </c>
      <c r="G148" s="219">
        <v>13813355.129999999</v>
      </c>
    </row>
    <row r="149" spans="3:7" x14ac:dyDescent="0.25">
      <c r="C149" s="218" t="s">
        <v>153</v>
      </c>
      <c r="D149" s="219">
        <v>394821450</v>
      </c>
      <c r="E149" s="219">
        <v>26725312.550000001</v>
      </c>
      <c r="F149" s="219">
        <v>30672769.470000003</v>
      </c>
      <c r="G149" s="219">
        <v>33885913.449999996</v>
      </c>
    </row>
    <row r="150" spans="3:7" x14ac:dyDescent="0.25">
      <c r="C150" s="379" t="s">
        <v>274</v>
      </c>
      <c r="D150" s="380">
        <v>333486471138</v>
      </c>
      <c r="E150" s="380">
        <v>32715401585.080002</v>
      </c>
      <c r="F150" s="380">
        <v>32712569223.340004</v>
      </c>
      <c r="G150" s="380">
        <v>39975189597.68</v>
      </c>
    </row>
    <row r="151" spans="3:7" x14ac:dyDescent="0.25">
      <c r="C151" s="215" t="s">
        <v>275</v>
      </c>
      <c r="D151" s="216">
        <v>333486471138</v>
      </c>
      <c r="E151" s="216">
        <v>32715401585.080002</v>
      </c>
      <c r="F151" s="216">
        <v>32712569223.340004</v>
      </c>
      <c r="G151" s="216">
        <v>39975189597.68</v>
      </c>
    </row>
    <row r="152" spans="3:7" x14ac:dyDescent="0.25">
      <c r="C152" s="218" t="s">
        <v>984</v>
      </c>
      <c r="D152" s="219">
        <v>333486471138</v>
      </c>
      <c r="E152" s="219">
        <v>32715401585.080002</v>
      </c>
      <c r="F152" s="219">
        <v>32712569223.340004</v>
      </c>
      <c r="G152" s="219">
        <v>39975189597.68</v>
      </c>
    </row>
    <row r="153" spans="3:7" x14ac:dyDescent="0.25">
      <c r="C153" s="358" t="s">
        <v>201</v>
      </c>
      <c r="D153" s="359">
        <v>1484234610959</v>
      </c>
      <c r="E153" s="359">
        <v>100282252340.94</v>
      </c>
      <c r="F153" s="359">
        <v>125179458401.00998</v>
      </c>
      <c r="G153" s="359">
        <v>134406707468.16998</v>
      </c>
    </row>
    <row r="156" spans="3:7" x14ac:dyDescent="0.25">
      <c r="C156" s="360" t="s">
        <v>205</v>
      </c>
    </row>
    <row r="157" spans="3:7" x14ac:dyDescent="0.25">
      <c r="C157" s="361" t="s">
        <v>276</v>
      </c>
    </row>
    <row r="158" spans="3:7" x14ac:dyDescent="0.25">
      <c r="C158" s="360" t="s">
        <v>75</v>
      </c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4A63-EABF-4304-8A7C-F3857BBDB526}">
  <dimension ref="A2:N323"/>
  <sheetViews>
    <sheetView showGridLines="0" zoomScale="70" zoomScaleNormal="70" workbookViewId="0">
      <selection activeCell="B37" sqref="B37"/>
    </sheetView>
  </sheetViews>
  <sheetFormatPr baseColWidth="10" defaultColWidth="9.140625" defaultRowHeight="15" x14ac:dyDescent="0.25"/>
  <cols>
    <col min="1" max="1" width="9.140625" style="1"/>
    <col min="2" max="2" width="152.42578125" style="1" customWidth="1"/>
    <col min="3" max="3" width="26" style="1" customWidth="1"/>
    <col min="4" max="4" width="31.85546875" style="1" customWidth="1"/>
    <col min="5" max="5" width="27.140625" style="1" customWidth="1"/>
    <col min="6" max="6" width="23.28515625" style="1" customWidth="1"/>
    <col min="7" max="7" width="19.7109375" style="1" customWidth="1"/>
    <col min="8" max="8" width="20.7109375" style="23" customWidth="1"/>
    <col min="9" max="9" width="17.85546875" style="23" customWidth="1"/>
    <col min="10" max="10" width="28.5703125" style="1" customWidth="1"/>
    <col min="11" max="11" width="42.28515625" style="1" customWidth="1"/>
    <col min="12" max="12" width="18.42578125" style="1" bestFit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93" t="s">
        <v>1028</v>
      </c>
      <c r="C2" s="393"/>
      <c r="D2" s="393"/>
      <c r="E2" s="393"/>
      <c r="F2" s="393"/>
      <c r="G2" s="393"/>
      <c r="H2" s="393"/>
      <c r="I2" s="393"/>
    </row>
    <row r="3" spans="2:14" ht="18.75" x14ac:dyDescent="0.25">
      <c r="B3" s="393" t="s">
        <v>0</v>
      </c>
      <c r="C3" s="393"/>
      <c r="D3" s="393"/>
      <c r="E3" s="393"/>
      <c r="F3" s="393"/>
      <c r="G3" s="393"/>
      <c r="H3" s="393"/>
      <c r="I3" s="393"/>
    </row>
    <row r="4" spans="2:14" ht="21" customHeight="1" x14ac:dyDescent="0.25">
      <c r="B4" s="394" t="s">
        <v>1</v>
      </c>
      <c r="C4" s="394"/>
      <c r="D4" s="394"/>
      <c r="E4" s="394"/>
      <c r="F4" s="394"/>
      <c r="G4" s="394"/>
      <c r="H4" s="394"/>
      <c r="I4" s="394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401" t="s">
        <v>83</v>
      </c>
      <c r="C6" s="401"/>
      <c r="D6" s="401"/>
      <c r="E6" s="401"/>
      <c r="F6" s="401"/>
      <c r="G6" s="401"/>
      <c r="H6" s="401"/>
      <c r="I6" s="401"/>
    </row>
    <row r="7" spans="2:14" ht="18.75" x14ac:dyDescent="0.3">
      <c r="B7" s="402" t="s">
        <v>84</v>
      </c>
      <c r="C7" s="402"/>
      <c r="D7" s="402"/>
      <c r="E7" s="402"/>
      <c r="F7" s="402"/>
      <c r="G7" s="402"/>
      <c r="H7" s="402"/>
      <c r="I7" s="402"/>
    </row>
    <row r="8" spans="2:14" ht="18.75" x14ac:dyDescent="0.3">
      <c r="B8" s="419" t="s">
        <v>2</v>
      </c>
      <c r="C8" s="419"/>
      <c r="D8" s="419"/>
      <c r="E8" s="419"/>
      <c r="F8" s="419"/>
      <c r="G8" s="419"/>
      <c r="H8" s="419"/>
      <c r="I8" s="419"/>
      <c r="K8" s="137" t="s">
        <v>3</v>
      </c>
      <c r="L8" s="138">
        <f>6143649538425/1000000</f>
        <v>6143649.5384250004</v>
      </c>
    </row>
    <row r="9" spans="2:14" ht="15.75" thickBot="1" x14ac:dyDescent="0.3">
      <c r="B9" s="139"/>
      <c r="C9" s="139"/>
      <c r="D9" s="139"/>
      <c r="E9" s="139"/>
      <c r="F9" s="139"/>
      <c r="G9" s="139"/>
      <c r="H9" s="140"/>
      <c r="I9" s="140"/>
    </row>
    <row r="10" spans="2:14" ht="19.5" customHeight="1" thickBot="1" x14ac:dyDescent="0.3">
      <c r="B10" s="403" t="s">
        <v>37</v>
      </c>
      <c r="C10" s="141">
        <v>2024</v>
      </c>
      <c r="D10" s="406">
        <v>2025</v>
      </c>
      <c r="E10" s="407"/>
      <c r="F10" s="408"/>
      <c r="G10" s="409" t="s">
        <v>38</v>
      </c>
      <c r="H10" s="410"/>
      <c r="I10" s="409" t="s">
        <v>85</v>
      </c>
    </row>
    <row r="11" spans="2:14" ht="19.5" customHeight="1" thickBot="1" x14ac:dyDescent="0.3">
      <c r="B11" s="403"/>
      <c r="C11" s="415" t="s">
        <v>86</v>
      </c>
      <c r="D11" s="415" t="s">
        <v>41</v>
      </c>
      <c r="E11" s="415" t="s">
        <v>87</v>
      </c>
      <c r="F11" s="418" t="s">
        <v>88</v>
      </c>
      <c r="G11" s="411"/>
      <c r="H11" s="412"/>
      <c r="I11" s="411"/>
      <c r="K11" s="142" t="s">
        <v>3</v>
      </c>
      <c r="L11" s="143">
        <v>7976131161317.9795</v>
      </c>
      <c r="N11" s="12"/>
    </row>
    <row r="12" spans="2:14" ht="30" customHeight="1" x14ac:dyDescent="0.25">
      <c r="B12" s="404"/>
      <c r="C12" s="416"/>
      <c r="D12" s="416"/>
      <c r="E12" s="416"/>
      <c r="F12" s="412"/>
      <c r="G12" s="413"/>
      <c r="H12" s="414"/>
      <c r="I12" s="411"/>
    </row>
    <row r="13" spans="2:14" ht="30" customHeight="1" x14ac:dyDescent="0.25">
      <c r="B13" s="404"/>
      <c r="C13" s="417"/>
      <c r="D13" s="417"/>
      <c r="E13" s="417"/>
      <c r="F13" s="414"/>
      <c r="G13" s="144" t="s">
        <v>47</v>
      </c>
      <c r="H13" s="144" t="s">
        <v>48</v>
      </c>
      <c r="I13" s="413"/>
      <c r="L13" s="12"/>
      <c r="M13" s="145"/>
    </row>
    <row r="14" spans="2:14" ht="30.6" customHeight="1" thickBot="1" x14ac:dyDescent="0.3">
      <c r="B14" s="405"/>
      <c r="C14" s="146">
        <v>1</v>
      </c>
      <c r="D14" s="146">
        <v>2</v>
      </c>
      <c r="E14" s="146">
        <v>3</v>
      </c>
      <c r="F14" s="146" t="s">
        <v>89</v>
      </c>
      <c r="G14" s="147" t="s">
        <v>90</v>
      </c>
      <c r="H14" s="147" t="s">
        <v>91</v>
      </c>
      <c r="I14" s="148" t="s">
        <v>92</v>
      </c>
      <c r="K14" s="12"/>
      <c r="L14" s="12"/>
    </row>
    <row r="15" spans="2:14" ht="23.25" x14ac:dyDescent="0.35">
      <c r="B15" s="149" t="s">
        <v>93</v>
      </c>
      <c r="C15" s="150">
        <f>C16+C23+C26+C29+C32+C34+C33</f>
        <v>123553277752.52</v>
      </c>
      <c r="D15" s="150">
        <f>D16+D23+D26+D29+D32+D34+D33</f>
        <v>1239893213947</v>
      </c>
      <c r="E15" s="150">
        <f>E16+E23+E26+E29+E32+E34+E33</f>
        <v>113793685046.02997</v>
      </c>
      <c r="F15" s="151">
        <f>IFERROR(E15/D15,"0.0%")</f>
        <v>9.1777004475882343E-2</v>
      </c>
      <c r="G15" s="150">
        <f>E15-C15</f>
        <v>-9759592706.490036</v>
      </c>
      <c r="H15" s="151">
        <f>IFERROR(G15/C15,"0.0%")</f>
        <v>-7.8990965549604594E-2</v>
      </c>
      <c r="I15" s="151">
        <f>E15/$L$11</f>
        <v>1.4266777055760784E-2</v>
      </c>
      <c r="J15" s="128"/>
      <c r="K15" s="152"/>
      <c r="M15" s="145"/>
    </row>
    <row r="16" spans="2:14" ht="23.25" x14ac:dyDescent="0.35">
      <c r="B16" s="153" t="s">
        <v>94</v>
      </c>
      <c r="C16" s="154">
        <f>SUM(C17:C22)</f>
        <v>90407933643.380005</v>
      </c>
      <c r="D16" s="154">
        <f>SUM(D17:D22)</f>
        <v>1159747493169</v>
      </c>
      <c r="E16" s="154">
        <f>SUM(E17:E22)</f>
        <v>97063526483.87999</v>
      </c>
      <c r="F16" s="155">
        <f t="shared" ref="F16:F42" si="0">IFERROR(E16/D16,"0.0%")</f>
        <v>8.3693672161907193E-2</v>
      </c>
      <c r="G16" s="156">
        <f t="shared" ref="G16:G36" si="1">E16-C16</f>
        <v>6655592840.4999847</v>
      </c>
      <c r="H16" s="157">
        <f t="shared" ref="H16:H43" si="2">IFERROR(G16/C16,"0.0%")</f>
        <v>7.3617353834823887E-2</v>
      </c>
      <c r="I16" s="157">
        <f t="shared" ref="I16:I42" si="3">E16/$L$11</f>
        <v>1.2169249040764416E-2</v>
      </c>
      <c r="J16" s="12"/>
      <c r="K16" s="152"/>
    </row>
    <row r="17" spans="2:13" ht="23.25" x14ac:dyDescent="0.35">
      <c r="B17" s="158" t="s">
        <v>95</v>
      </c>
      <c r="C17" s="159">
        <v>31649145764.959999</v>
      </c>
      <c r="D17" s="160">
        <v>382142018494</v>
      </c>
      <c r="E17" s="160">
        <v>35490403806.439995</v>
      </c>
      <c r="F17" s="161">
        <f t="shared" si="0"/>
        <v>9.2872288544205789E-2</v>
      </c>
      <c r="G17" s="159">
        <f t="shared" si="1"/>
        <v>3841258041.4799957</v>
      </c>
      <c r="H17" s="162">
        <f t="shared" si="2"/>
        <v>0.12137003854722682</v>
      </c>
      <c r="I17" s="162">
        <f t="shared" si="3"/>
        <v>4.4495762530283598E-3</v>
      </c>
      <c r="J17" s="91"/>
      <c r="K17" s="163"/>
    </row>
    <row r="18" spans="2:13" ht="23.25" x14ac:dyDescent="0.35">
      <c r="B18" s="164" t="s">
        <v>96</v>
      </c>
      <c r="C18" s="159">
        <v>3690661153.4100008</v>
      </c>
      <c r="D18" s="160">
        <v>62392105744</v>
      </c>
      <c r="E18" s="160">
        <v>3978926463.8299999</v>
      </c>
      <c r="F18" s="161">
        <f t="shared" si="0"/>
        <v>6.3772915120958826E-2</v>
      </c>
      <c r="G18" s="159">
        <f t="shared" si="1"/>
        <v>288265310.41999912</v>
      </c>
      <c r="H18" s="162">
        <f t="shared" si="2"/>
        <v>7.81066856147591E-2</v>
      </c>
      <c r="I18" s="162">
        <f t="shared" si="3"/>
        <v>4.9885419175736332E-4</v>
      </c>
      <c r="J18" s="91"/>
      <c r="K18" s="163"/>
    </row>
    <row r="19" spans="2:13" ht="23.25" x14ac:dyDescent="0.35">
      <c r="B19" s="164" t="s">
        <v>97</v>
      </c>
      <c r="C19" s="159">
        <v>48529188938.669998</v>
      </c>
      <c r="D19" s="160">
        <v>636997769768</v>
      </c>
      <c r="E19" s="160">
        <v>50889112960.029991</v>
      </c>
      <c r="F19" s="161">
        <f t="shared" si="0"/>
        <v>7.9888997065977546E-2</v>
      </c>
      <c r="G19" s="159">
        <f t="shared" si="1"/>
        <v>2359924021.359993</v>
      </c>
      <c r="H19" s="162">
        <f t="shared" si="2"/>
        <v>4.862896069296372E-2</v>
      </c>
      <c r="I19" s="162">
        <f t="shared" si="3"/>
        <v>6.3801750411061507E-3</v>
      </c>
      <c r="J19" s="91"/>
      <c r="K19" s="163"/>
    </row>
    <row r="20" spans="2:13" ht="26.45" customHeight="1" x14ac:dyDescent="0.35">
      <c r="B20" s="158" t="s">
        <v>98</v>
      </c>
      <c r="C20" s="159">
        <v>6389606529.8299999</v>
      </c>
      <c r="D20" s="160">
        <v>76451309662</v>
      </c>
      <c r="E20" s="160">
        <v>6563948359.2299995</v>
      </c>
      <c r="F20" s="161">
        <f t="shared" si="0"/>
        <v>8.5857892928845395E-2</v>
      </c>
      <c r="G20" s="159">
        <f t="shared" si="1"/>
        <v>174341829.39999962</v>
      </c>
      <c r="H20" s="162">
        <f t="shared" si="2"/>
        <v>2.728522148994331E-2</v>
      </c>
      <c r="I20" s="162">
        <f t="shared" si="3"/>
        <v>8.2294889921862436E-4</v>
      </c>
      <c r="J20" s="165"/>
      <c r="K20" s="163"/>
      <c r="L20" s="12"/>
    </row>
    <row r="21" spans="2:13" ht="23.25" x14ac:dyDescent="0.35">
      <c r="B21" s="164" t="s">
        <v>99</v>
      </c>
      <c r="C21" s="159">
        <v>149129644.61000001</v>
      </c>
      <c r="D21" s="160">
        <v>1761383820</v>
      </c>
      <c r="E21" s="160">
        <v>140757553.47</v>
      </c>
      <c r="F21" s="161">
        <f t="shared" si="0"/>
        <v>7.9913050109657532E-2</v>
      </c>
      <c r="G21" s="159">
        <f t="shared" si="1"/>
        <v>-8372091.1400000155</v>
      </c>
      <c r="H21" s="162">
        <f t="shared" si="2"/>
        <v>-5.6139684111059816E-2</v>
      </c>
      <c r="I21" s="162">
        <f t="shared" si="3"/>
        <v>1.764734689327014E-5</v>
      </c>
      <c r="J21" s="12"/>
      <c r="K21" s="163"/>
      <c r="L21" s="145"/>
    </row>
    <row r="22" spans="2:13" ht="23.25" x14ac:dyDescent="0.35">
      <c r="B22" s="164" t="s">
        <v>100</v>
      </c>
      <c r="C22" s="159">
        <v>201611.9</v>
      </c>
      <c r="D22" s="160">
        <v>2905681</v>
      </c>
      <c r="E22" s="159">
        <v>377340.88</v>
      </c>
      <c r="F22" s="161">
        <f t="shared" si="0"/>
        <v>0.12986314739986943</v>
      </c>
      <c r="G22" s="159">
        <f t="shared" si="1"/>
        <v>175728.98</v>
      </c>
      <c r="H22" s="162">
        <f t="shared" si="2"/>
        <v>0.87162007798150809</v>
      </c>
      <c r="I22" s="162">
        <f t="shared" si="3"/>
        <v>4.7308760647016241E-8</v>
      </c>
      <c r="J22" s="12"/>
      <c r="K22" s="163"/>
      <c r="L22" s="166"/>
    </row>
    <row r="23" spans="2:13" ht="23.25" x14ac:dyDescent="0.35">
      <c r="B23" s="153" t="s">
        <v>101</v>
      </c>
      <c r="C23" s="154">
        <f>SUM(C24:C25)</f>
        <v>616828039.12</v>
      </c>
      <c r="D23" s="154">
        <f>SUM(D24:D25)</f>
        <v>4445524135</v>
      </c>
      <c r="E23" s="154">
        <f>SUM(E24:E25)</f>
        <v>381959504.16999996</v>
      </c>
      <c r="F23" s="155">
        <f t="shared" si="0"/>
        <v>8.592001585657795E-2</v>
      </c>
      <c r="G23" s="154">
        <f t="shared" si="1"/>
        <v>-234868534.95000005</v>
      </c>
      <c r="H23" s="157">
        <f t="shared" si="2"/>
        <v>-0.38076825315054763</v>
      </c>
      <c r="I23" s="157">
        <f t="shared" si="3"/>
        <v>4.7887816341636587E-5</v>
      </c>
      <c r="J23" s="91"/>
      <c r="K23" s="163"/>
      <c r="L23" s="12"/>
      <c r="M23" s="145"/>
    </row>
    <row r="24" spans="2:13" ht="23.25" x14ac:dyDescent="0.35">
      <c r="B24" s="164" t="s">
        <v>102</v>
      </c>
      <c r="C24" s="159">
        <v>196799419.48000002</v>
      </c>
      <c r="D24" s="160">
        <v>2604134807</v>
      </c>
      <c r="E24" s="160">
        <v>218348127.09999999</v>
      </c>
      <c r="F24" s="161">
        <f t="shared" si="0"/>
        <v>8.3846706596399326E-2</v>
      </c>
      <c r="G24" s="159">
        <f t="shared" si="1"/>
        <v>21548707.619999975</v>
      </c>
      <c r="H24" s="162">
        <f t="shared" si="2"/>
        <v>0.1094957885391013</v>
      </c>
      <c r="I24" s="162">
        <f t="shared" si="3"/>
        <v>2.737519264464052E-5</v>
      </c>
      <c r="J24" s="12"/>
      <c r="K24" s="163"/>
      <c r="L24" s="145"/>
    </row>
    <row r="25" spans="2:13" ht="23.25" x14ac:dyDescent="0.35">
      <c r="B25" s="164" t="s">
        <v>103</v>
      </c>
      <c r="C25" s="159">
        <v>420028619.63999999</v>
      </c>
      <c r="D25" s="160">
        <v>1841389328</v>
      </c>
      <c r="E25" s="160">
        <v>163611377.06999999</v>
      </c>
      <c r="F25" s="161">
        <f t="shared" si="0"/>
        <v>8.885213712393146E-2</v>
      </c>
      <c r="G25" s="159">
        <f t="shared" si="1"/>
        <v>-256417242.56999999</v>
      </c>
      <c r="H25" s="162">
        <f t="shared" si="2"/>
        <v>-0.61047564518287167</v>
      </c>
      <c r="I25" s="162">
        <f t="shared" si="3"/>
        <v>2.0512623696996074E-5</v>
      </c>
      <c r="J25" s="12"/>
      <c r="K25" s="163"/>
    </row>
    <row r="26" spans="2:13" ht="23.25" x14ac:dyDescent="0.35">
      <c r="B26" s="153" t="s">
        <v>104</v>
      </c>
      <c r="C26" s="154">
        <f>SUM(C27:C28)</f>
        <v>3298359595.0500002</v>
      </c>
      <c r="D26" s="154">
        <f>SUM(D27:D28)</f>
        <v>42094309583</v>
      </c>
      <c r="E26" s="154">
        <f>SUM(E27:E28)</f>
        <v>4596589840.0899992</v>
      </c>
      <c r="F26" s="155">
        <f t="shared" si="0"/>
        <v>0.10919741612643898</v>
      </c>
      <c r="G26" s="154">
        <f t="shared" si="1"/>
        <v>1298230245.039999</v>
      </c>
      <c r="H26" s="157">
        <f t="shared" si="2"/>
        <v>0.39359875951315704</v>
      </c>
      <c r="I26" s="157">
        <f t="shared" si="3"/>
        <v>5.7629316107315077E-4</v>
      </c>
      <c r="J26" s="12"/>
      <c r="K26" s="163"/>
      <c r="M26" s="167"/>
    </row>
    <row r="27" spans="2:13" ht="23.25" x14ac:dyDescent="0.35">
      <c r="B27" s="164" t="s">
        <v>105</v>
      </c>
      <c r="C27" s="159">
        <v>2539302322.8000002</v>
      </c>
      <c r="D27" s="160">
        <v>34403370023</v>
      </c>
      <c r="E27" s="160">
        <v>3231992164.7199993</v>
      </c>
      <c r="F27" s="161">
        <f t="shared" si="0"/>
        <v>9.39440572990171E-2</v>
      </c>
      <c r="G27" s="159">
        <f t="shared" si="1"/>
        <v>692689841.91999912</v>
      </c>
      <c r="H27" s="162">
        <f t="shared" si="2"/>
        <v>0.27278746437572432</v>
      </c>
      <c r="I27" s="162">
        <f t="shared" si="3"/>
        <v>4.0520800114148871E-4</v>
      </c>
      <c r="J27" s="12"/>
      <c r="K27" s="163"/>
    </row>
    <row r="28" spans="2:13" ht="23.25" x14ac:dyDescent="0.35">
      <c r="B28" s="164" t="s">
        <v>106</v>
      </c>
      <c r="C28" s="159">
        <v>759057272.25</v>
      </c>
      <c r="D28" s="160">
        <v>7690939560</v>
      </c>
      <c r="E28" s="160">
        <v>1364597675.3699999</v>
      </c>
      <c r="F28" s="161">
        <f t="shared" si="0"/>
        <v>0.177429254868569</v>
      </c>
      <c r="G28" s="159">
        <f t="shared" si="1"/>
        <v>605540403.11999989</v>
      </c>
      <c r="H28" s="162">
        <f t="shared" si="2"/>
        <v>0.79775324637237854</v>
      </c>
      <c r="I28" s="162">
        <f t="shared" si="3"/>
        <v>1.7108515993166206E-4</v>
      </c>
      <c r="J28" s="12"/>
      <c r="K28" s="168"/>
      <c r="L28" s="167"/>
      <c r="M28" s="12"/>
    </row>
    <row r="29" spans="2:13" ht="23.25" x14ac:dyDescent="0.35">
      <c r="B29" s="153" t="s">
        <v>107</v>
      </c>
      <c r="C29" s="154">
        <f>SUM(C30:C31)</f>
        <v>290735033.60000002</v>
      </c>
      <c r="D29" s="154">
        <f>SUM(D30:D31)</f>
        <v>21158472346</v>
      </c>
      <c r="E29" s="154">
        <f>SUM(E30:E31)</f>
        <v>10406600405.539999</v>
      </c>
      <c r="F29" s="155">
        <f t="shared" si="0"/>
        <v>0.49184082080043751</v>
      </c>
      <c r="G29" s="154">
        <f t="shared" si="1"/>
        <v>10115865371.939999</v>
      </c>
      <c r="H29" s="157">
        <f t="shared" si="2"/>
        <v>34.794105294711883</v>
      </c>
      <c r="I29" s="157">
        <f t="shared" si="3"/>
        <v>1.3047178130682104E-3</v>
      </c>
      <c r="J29" s="12"/>
      <c r="K29" s="168"/>
      <c r="L29" s="167"/>
      <c r="M29" s="145"/>
    </row>
    <row r="30" spans="2:13" ht="23.25" x14ac:dyDescent="0.35">
      <c r="B30" s="164" t="s">
        <v>108</v>
      </c>
      <c r="C30" s="159">
        <v>56636730.479999997</v>
      </c>
      <c r="D30" s="159">
        <v>0</v>
      </c>
      <c r="E30" s="159">
        <v>50667.73</v>
      </c>
      <c r="F30" s="161" t="str">
        <f t="shared" si="0"/>
        <v>0.0%</v>
      </c>
      <c r="G30" s="159">
        <f t="shared" si="1"/>
        <v>-56586062.75</v>
      </c>
      <c r="H30" s="162">
        <f t="shared" si="2"/>
        <v>-0.99910539097912987</v>
      </c>
      <c r="I30" s="162">
        <f t="shared" si="3"/>
        <v>6.3524193591154088E-9</v>
      </c>
      <c r="J30" s="91"/>
      <c r="K30" s="163"/>
      <c r="L30" s="167"/>
      <c r="M30" s="145"/>
    </row>
    <row r="31" spans="2:13" ht="23.25" x14ac:dyDescent="0.35">
      <c r="B31" s="164" t="s">
        <v>109</v>
      </c>
      <c r="C31" s="159">
        <v>234098303.12</v>
      </c>
      <c r="D31" s="160">
        <v>21158472346</v>
      </c>
      <c r="E31" s="159">
        <v>10406549737.809999</v>
      </c>
      <c r="F31" s="161">
        <f t="shared" si="0"/>
        <v>0.4918384261223544</v>
      </c>
      <c r="G31" s="159">
        <f t="shared" si="1"/>
        <v>10172451434.689999</v>
      </c>
      <c r="H31" s="162">
        <f t="shared" si="2"/>
        <v>43.453759805663978</v>
      </c>
      <c r="I31" s="162">
        <f t="shared" si="3"/>
        <v>1.3047114606488514E-3</v>
      </c>
      <c r="J31" s="12"/>
      <c r="K31" s="163"/>
      <c r="M31" s="145"/>
    </row>
    <row r="32" spans="2:13" ht="23.25" x14ac:dyDescent="0.35">
      <c r="B32" s="153" t="s">
        <v>110</v>
      </c>
      <c r="C32" s="154">
        <v>27939928089.080002</v>
      </c>
      <c r="D32" s="169">
        <v>808173262</v>
      </c>
      <c r="E32" s="154">
        <v>0</v>
      </c>
      <c r="F32" s="155">
        <f t="shared" si="0"/>
        <v>0</v>
      </c>
      <c r="G32" s="154">
        <f t="shared" si="1"/>
        <v>-27939928089.080002</v>
      </c>
      <c r="H32" s="157">
        <f t="shared" si="2"/>
        <v>-1</v>
      </c>
      <c r="I32" s="157">
        <f t="shared" si="3"/>
        <v>0</v>
      </c>
      <c r="J32" s="12"/>
      <c r="K32" s="163"/>
    </row>
    <row r="33" spans="1:12" ht="23.25" x14ac:dyDescent="0.35">
      <c r="B33" s="153" t="s">
        <v>111</v>
      </c>
      <c r="C33" s="154">
        <v>104980085.05999999</v>
      </c>
      <c r="D33" s="169">
        <v>358342268</v>
      </c>
      <c r="E33" s="169">
        <v>114010428.79000001</v>
      </c>
      <c r="F33" s="155">
        <f t="shared" si="0"/>
        <v>0.31816070547948871</v>
      </c>
      <c r="G33" s="154">
        <f t="shared" si="1"/>
        <v>9030343.7300000191</v>
      </c>
      <c r="H33" s="157">
        <f t="shared" si="2"/>
        <v>8.6019588618535078E-2</v>
      </c>
      <c r="I33" s="157">
        <f t="shared" si="3"/>
        <v>1.4293951100367922E-5</v>
      </c>
      <c r="J33" s="12"/>
      <c r="K33" s="163"/>
    </row>
    <row r="34" spans="1:12" ht="23.25" x14ac:dyDescent="0.35">
      <c r="B34" s="153" t="s">
        <v>112</v>
      </c>
      <c r="C34" s="154">
        <v>894513267.23000002</v>
      </c>
      <c r="D34" s="169">
        <v>11280899184</v>
      </c>
      <c r="E34" s="169">
        <v>1230998383.5599997</v>
      </c>
      <c r="F34" s="155">
        <f t="shared" si="0"/>
        <v>0.10912236369472723</v>
      </c>
      <c r="G34" s="156">
        <f t="shared" si="1"/>
        <v>336485116.32999969</v>
      </c>
      <c r="H34" s="157">
        <f t="shared" si="2"/>
        <v>0.37616559603635435</v>
      </c>
      <c r="I34" s="157">
        <f t="shared" si="3"/>
        <v>1.5433527341300504E-4</v>
      </c>
      <c r="J34" s="12"/>
      <c r="K34" s="163"/>
      <c r="L34" s="167"/>
    </row>
    <row r="35" spans="1:12" ht="23.25" x14ac:dyDescent="0.35">
      <c r="B35" s="149" t="s">
        <v>113</v>
      </c>
      <c r="C35" s="150">
        <f>SUM(C36:C38)</f>
        <v>125523340.19</v>
      </c>
      <c r="D35" s="150">
        <f>SUM(D36:D38)</f>
        <v>0</v>
      </c>
      <c r="E35" s="150">
        <f>SUM(E36:E38)</f>
        <v>56077851.850000001</v>
      </c>
      <c r="F35" s="151" t="str">
        <f t="shared" si="0"/>
        <v>0.0%</v>
      </c>
      <c r="G35" s="150">
        <f t="shared" si="1"/>
        <v>-69445488.340000004</v>
      </c>
      <c r="H35" s="151">
        <f t="shared" si="2"/>
        <v>-0.55324761303262771</v>
      </c>
      <c r="I35" s="151">
        <f>E35/$L$11</f>
        <v>7.0307083366384452E-6</v>
      </c>
      <c r="J35" s="170"/>
      <c r="K35" s="163"/>
    </row>
    <row r="36" spans="1:12" ht="23.25" x14ac:dyDescent="0.35">
      <c r="B36" s="171" t="s">
        <v>114</v>
      </c>
      <c r="C36" s="172">
        <v>0</v>
      </c>
      <c r="D36" s="154">
        <v>0</v>
      </c>
      <c r="E36" s="154">
        <v>0</v>
      </c>
      <c r="F36" s="173" t="str">
        <f t="shared" si="0"/>
        <v>0.0%</v>
      </c>
      <c r="G36" s="174">
        <f t="shared" si="1"/>
        <v>0</v>
      </c>
      <c r="H36" s="175" t="str">
        <f t="shared" si="2"/>
        <v>0.0%</v>
      </c>
      <c r="I36" s="176">
        <f t="shared" si="3"/>
        <v>0</v>
      </c>
      <c r="J36" s="91"/>
      <c r="K36" s="163"/>
    </row>
    <row r="37" spans="1:12" ht="23.25" x14ac:dyDescent="0.35">
      <c r="B37" s="177" t="s">
        <v>115</v>
      </c>
      <c r="C37" s="154">
        <v>0</v>
      </c>
      <c r="D37" s="154">
        <v>0</v>
      </c>
      <c r="E37" s="154">
        <v>0</v>
      </c>
      <c r="F37" s="175" t="str">
        <f t="shared" si="0"/>
        <v>0.0%</v>
      </c>
      <c r="G37" s="178">
        <v>0</v>
      </c>
      <c r="H37" s="175" t="str">
        <f t="shared" si="2"/>
        <v>0.0%</v>
      </c>
      <c r="I37" s="175">
        <v>0</v>
      </c>
      <c r="K37" s="163"/>
    </row>
    <row r="38" spans="1:12" ht="23.25" x14ac:dyDescent="0.35">
      <c r="B38" s="177" t="s">
        <v>116</v>
      </c>
      <c r="C38" s="154">
        <v>125523340.19</v>
      </c>
      <c r="D38" s="178">
        <v>0</v>
      </c>
      <c r="E38" s="154">
        <v>56077851.850000001</v>
      </c>
      <c r="F38" s="175" t="str">
        <f t="shared" si="0"/>
        <v>0.0%</v>
      </c>
      <c r="G38" s="178">
        <f t="shared" ref="G38:G43" si="4">E38-C38</f>
        <v>-69445488.340000004</v>
      </c>
      <c r="H38" s="175">
        <f t="shared" si="2"/>
        <v>-0.55324761303262771</v>
      </c>
      <c r="I38" s="175">
        <f t="shared" si="3"/>
        <v>7.0307083366384452E-6</v>
      </c>
      <c r="K38" s="163"/>
    </row>
    <row r="39" spans="1:12" ht="23.25" x14ac:dyDescent="0.25">
      <c r="B39" s="179" t="s">
        <v>117</v>
      </c>
      <c r="C39" s="180">
        <f>C15+C35</f>
        <v>123678801092.71001</v>
      </c>
      <c r="D39" s="180">
        <f>D15+D35</f>
        <v>1239893213947</v>
      </c>
      <c r="E39" s="180">
        <f>E35+E15</f>
        <v>113849762897.87997</v>
      </c>
      <c r="F39" s="181">
        <f t="shared" si="0"/>
        <v>9.1822232444887436E-2</v>
      </c>
      <c r="G39" s="180">
        <f t="shared" si="4"/>
        <v>-9829038194.8300323</v>
      </c>
      <c r="H39" s="182">
        <f t="shared" si="2"/>
        <v>-7.9472295235641519E-2</v>
      </c>
      <c r="I39" s="183">
        <f t="shared" si="3"/>
        <v>1.4273807764097424E-2</v>
      </c>
      <c r="J39" s="184"/>
      <c r="K39" s="163"/>
    </row>
    <row r="40" spans="1:12" ht="23.25" x14ac:dyDescent="0.35">
      <c r="B40" s="149" t="s">
        <v>118</v>
      </c>
      <c r="C40" s="150">
        <f>C41+C42</f>
        <v>133485409.01000001</v>
      </c>
      <c r="D40" s="150">
        <f>D41+D42</f>
        <v>1471517547</v>
      </c>
      <c r="E40" s="150">
        <f>E41+E42</f>
        <v>14444344.34</v>
      </c>
      <c r="F40" s="151">
        <f t="shared" si="0"/>
        <v>9.8159511379581257E-3</v>
      </c>
      <c r="G40" s="150">
        <f t="shared" si="4"/>
        <v>-119041064.67</v>
      </c>
      <c r="H40" s="151">
        <f t="shared" si="2"/>
        <v>-0.89179083731227948</v>
      </c>
      <c r="I40" s="151">
        <f t="shared" si="3"/>
        <v>1.8109461903097904E-6</v>
      </c>
      <c r="K40" s="163"/>
    </row>
    <row r="41" spans="1:12" ht="23.25" customHeight="1" x14ac:dyDescent="0.35">
      <c r="B41" s="185" t="str">
        <f>"- Corrientes"</f>
        <v>- Corrientes</v>
      </c>
      <c r="C41" s="159">
        <v>63765320.530000001</v>
      </c>
      <c r="D41" s="160">
        <v>535158109</v>
      </c>
      <c r="E41" s="159">
        <v>0</v>
      </c>
      <c r="F41" s="161">
        <f t="shared" si="0"/>
        <v>0</v>
      </c>
      <c r="G41" s="159">
        <f t="shared" si="4"/>
        <v>-63765320.530000001</v>
      </c>
      <c r="H41" s="161">
        <f t="shared" si="2"/>
        <v>-1</v>
      </c>
      <c r="I41" s="161">
        <f t="shared" si="3"/>
        <v>0</v>
      </c>
      <c r="J41" s="186"/>
      <c r="K41" s="163"/>
    </row>
    <row r="42" spans="1:12" ht="23.25" customHeight="1" x14ac:dyDescent="0.35">
      <c r="B42" s="185" t="str">
        <f>"- Capital"</f>
        <v>- Capital</v>
      </c>
      <c r="C42" s="159">
        <v>69720088.480000004</v>
      </c>
      <c r="D42" s="160">
        <v>936359438</v>
      </c>
      <c r="E42" s="159">
        <v>14444344.34</v>
      </c>
      <c r="F42" s="161">
        <f t="shared" si="0"/>
        <v>1.5426067975404975E-2</v>
      </c>
      <c r="G42" s="159">
        <f t="shared" si="4"/>
        <v>-55275744.140000001</v>
      </c>
      <c r="H42" s="161">
        <f t="shared" si="2"/>
        <v>-0.79282378070785831</v>
      </c>
      <c r="I42" s="161">
        <f t="shared" si="3"/>
        <v>1.8109461903097904E-6</v>
      </c>
      <c r="J42" s="91"/>
      <c r="K42" s="163"/>
    </row>
    <row r="43" spans="1:12" ht="24" thickBot="1" x14ac:dyDescent="0.3">
      <c r="B43" s="187" t="s">
        <v>119</v>
      </c>
      <c r="C43" s="188">
        <f>C39+C40</f>
        <v>123812286501.72</v>
      </c>
      <c r="D43" s="188">
        <f>D39+D40</f>
        <v>1241364731494</v>
      </c>
      <c r="E43" s="188">
        <f>E39+E40</f>
        <v>113864207242.21997</v>
      </c>
      <c r="F43" s="189">
        <f>IFERROR(E43/D43,"0.0%")</f>
        <v>9.1725021948370317E-2</v>
      </c>
      <c r="G43" s="188">
        <f t="shared" si="4"/>
        <v>-9948079259.5000305</v>
      </c>
      <c r="H43" s="190">
        <f t="shared" si="2"/>
        <v>-8.0348078050895472E-2</v>
      </c>
      <c r="I43" s="191">
        <f>E43/$L$11</f>
        <v>1.4275618710287733E-2</v>
      </c>
      <c r="J43" s="91"/>
      <c r="K43" s="163"/>
    </row>
    <row r="44" spans="1:12" x14ac:dyDescent="0.25">
      <c r="B44" s="192"/>
      <c r="C44" s="18"/>
      <c r="D44" s="18"/>
      <c r="F44" s="193"/>
      <c r="G44" s="18"/>
      <c r="H44" s="20"/>
      <c r="I44" s="20"/>
    </row>
    <row r="45" spans="1:12" ht="15.75" x14ac:dyDescent="0.25">
      <c r="B45" s="17" t="s">
        <v>29</v>
      </c>
      <c r="C45" s="18"/>
      <c r="D45" s="18"/>
      <c r="E45" s="19"/>
      <c r="F45" s="193"/>
      <c r="G45" s="18"/>
      <c r="H45" s="20"/>
      <c r="I45" s="20"/>
    </row>
    <row r="46" spans="1:12" ht="15.75" x14ac:dyDescent="0.25">
      <c r="B46" s="21" t="s">
        <v>30</v>
      </c>
      <c r="C46" s="194"/>
      <c r="D46" s="194"/>
      <c r="E46" s="195"/>
      <c r="F46" s="194"/>
      <c r="H46" s="22"/>
    </row>
    <row r="47" spans="1:12" s="23" customFormat="1" ht="15.75" x14ac:dyDescent="0.25">
      <c r="A47" s="1"/>
      <c r="B47" s="24" t="s">
        <v>120</v>
      </c>
      <c r="C47" s="1"/>
      <c r="D47" s="1"/>
      <c r="E47" s="196"/>
      <c r="F47" s="1"/>
      <c r="G47" s="1"/>
      <c r="H47" s="22"/>
      <c r="J47" s="1"/>
      <c r="K47" s="1"/>
      <c r="L47" s="1"/>
    </row>
    <row r="48" spans="1:12" s="23" customFormat="1" ht="15.75" x14ac:dyDescent="0.25">
      <c r="A48" s="1"/>
      <c r="B48" s="25" t="s">
        <v>121</v>
      </c>
      <c r="C48" s="1"/>
      <c r="D48" s="1"/>
      <c r="E48" s="1"/>
      <c r="F48" s="1"/>
      <c r="G48" s="1"/>
      <c r="H48" s="22"/>
      <c r="J48" s="1"/>
      <c r="K48" s="1"/>
      <c r="L48" s="1"/>
    </row>
    <row r="49" spans="1:12" s="23" customFormat="1" ht="15.75" x14ac:dyDescent="0.25">
      <c r="A49" s="1"/>
      <c r="B49" s="17" t="s">
        <v>32</v>
      </c>
      <c r="C49" s="1"/>
      <c r="D49" s="1"/>
      <c r="E49" s="197"/>
      <c r="F49" s="1"/>
      <c r="G49" s="1"/>
      <c r="H49" s="22"/>
      <c r="J49" s="1"/>
      <c r="K49" s="1"/>
      <c r="L49" s="1"/>
    </row>
    <row r="50" spans="1:12" x14ac:dyDescent="0.25">
      <c r="E50" s="170"/>
    </row>
    <row r="52" spans="1:12" s="23" customFormat="1" x14ac:dyDescent="0.25">
      <c r="A52" s="1"/>
      <c r="B52" s="1"/>
      <c r="C52" s="1"/>
      <c r="D52" s="1"/>
      <c r="E52" s="1"/>
      <c r="F52" s="1"/>
      <c r="G52" s="1"/>
      <c r="J52" s="1"/>
      <c r="K52" s="1"/>
      <c r="L52" s="1"/>
    </row>
    <row r="54" spans="1:12" x14ac:dyDescent="0.25">
      <c r="F54" s="23"/>
      <c r="G54" s="23"/>
      <c r="H54" s="1"/>
      <c r="I54" s="1"/>
    </row>
    <row r="55" spans="1:12" x14ac:dyDescent="0.25">
      <c r="F55" s="23"/>
      <c r="G55" s="23"/>
      <c r="H55" s="1"/>
      <c r="I55" s="1"/>
    </row>
    <row r="61" spans="1:12" x14ac:dyDescent="0.25">
      <c r="C61" s="28"/>
      <c r="D61" s="28"/>
    </row>
    <row r="323" spans="2:2" x14ac:dyDescent="0.25">
      <c r="B323" s="1" t="s">
        <v>33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9:H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73C6-82D2-475C-8757-C60B292D4BD8}">
  <dimension ref="A2:P33"/>
  <sheetViews>
    <sheetView showGridLines="0" zoomScale="120" zoomScaleNormal="120" workbookViewId="0">
      <selection activeCell="O18" sqref="O18"/>
    </sheetView>
  </sheetViews>
  <sheetFormatPr baseColWidth="10" defaultColWidth="11.5703125" defaultRowHeight="15" x14ac:dyDescent="0.25"/>
  <cols>
    <col min="4" max="4" width="18" customWidth="1"/>
    <col min="5" max="5" width="5.85546875" customWidth="1"/>
    <col min="6" max="6" width="16.7109375" customWidth="1"/>
    <col min="7" max="7" width="6.140625" customWidth="1"/>
    <col min="8" max="8" width="18.7109375" customWidth="1"/>
    <col min="9" max="9" width="4.28515625" customWidth="1"/>
    <col min="10" max="10" width="21.7109375" customWidth="1"/>
    <col min="11" max="11" width="1.85546875" customWidth="1"/>
    <col min="12" max="12" width="26" customWidth="1"/>
    <col min="13" max="13" width="5.28515625" customWidth="1"/>
    <col min="15" max="15" width="80.7109375" bestFit="1" customWidth="1"/>
  </cols>
  <sheetData>
    <row r="2" spans="1:16" x14ac:dyDescent="0.25">
      <c r="B2" s="133"/>
      <c r="C2" s="133"/>
      <c r="D2" s="133"/>
      <c r="E2" s="133"/>
      <c r="F2" s="133"/>
      <c r="G2" s="133"/>
      <c r="H2" s="133"/>
      <c r="I2" s="133"/>
      <c r="J2" s="133"/>
    </row>
    <row r="3" spans="1:16" x14ac:dyDescent="0.25">
      <c r="A3" s="421" t="s">
        <v>1028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6" x14ac:dyDescent="0.25">
      <c r="A4" s="421" t="s">
        <v>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6" x14ac:dyDescent="0.25">
      <c r="A5" s="422" t="s">
        <v>1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</row>
    <row r="6" spans="1:16" x14ac:dyDescent="0.25">
      <c r="B6" s="133"/>
      <c r="C6" s="133"/>
      <c r="D6" s="133"/>
      <c r="E6" s="133"/>
      <c r="F6" s="133"/>
      <c r="G6" s="133"/>
      <c r="H6" s="133"/>
      <c r="I6" s="133"/>
      <c r="J6" s="133"/>
    </row>
    <row r="7" spans="1:16" x14ac:dyDescent="0.25">
      <c r="A7" s="423" t="s">
        <v>122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</row>
    <row r="8" spans="1:16" x14ac:dyDescent="0.25">
      <c r="A8" s="424" t="s">
        <v>77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1:16" x14ac:dyDescent="0.25">
      <c r="A9" s="420" t="s">
        <v>78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</row>
    <row r="10" spans="1:16" x14ac:dyDescent="0.25">
      <c r="O10" s="198"/>
      <c r="P10" s="199"/>
    </row>
    <row r="11" spans="1:16" x14ac:dyDescent="0.25">
      <c r="O11" s="198"/>
      <c r="P11" s="199"/>
    </row>
    <row r="12" spans="1:16" x14ac:dyDescent="0.25">
      <c r="O12" s="198"/>
      <c r="P12" s="199"/>
    </row>
    <row r="13" spans="1:16" x14ac:dyDescent="0.25">
      <c r="O13" s="198"/>
      <c r="P13" s="199"/>
    </row>
    <row r="14" spans="1:16" x14ac:dyDescent="0.25">
      <c r="O14" s="198"/>
      <c r="P14" s="199"/>
    </row>
    <row r="18" spans="4:12" ht="73.5" customHeight="1" x14ac:dyDescent="0.25">
      <c r="D18" s="200" t="s">
        <v>123</v>
      </c>
      <c r="E18" s="201"/>
      <c r="F18" s="202" t="s">
        <v>124</v>
      </c>
      <c r="G18" s="201"/>
      <c r="H18" s="202" t="s">
        <v>125</v>
      </c>
      <c r="I18" s="201"/>
      <c r="J18" s="202" t="s">
        <v>126</v>
      </c>
      <c r="K18" s="201"/>
      <c r="L18" s="202" t="s">
        <v>127</v>
      </c>
    </row>
    <row r="19" spans="4:12" ht="32.25" customHeight="1" x14ac:dyDescent="0.25">
      <c r="D19" s="203" t="s">
        <v>128</v>
      </c>
      <c r="F19" s="203" t="s">
        <v>129</v>
      </c>
      <c r="H19" s="203" t="s">
        <v>130</v>
      </c>
      <c r="J19" s="203" t="s">
        <v>131</v>
      </c>
      <c r="L19" s="203" t="s">
        <v>132</v>
      </c>
    </row>
    <row r="22" spans="4:12" x14ac:dyDescent="0.25">
      <c r="D22" s="204" t="s">
        <v>80</v>
      </c>
    </row>
    <row r="23" spans="4:12" x14ac:dyDescent="0.25">
      <c r="D23" s="205" t="s">
        <v>133</v>
      </c>
    </row>
    <row r="24" spans="4:12" x14ac:dyDescent="0.25">
      <c r="D24" s="206" t="s">
        <v>81</v>
      </c>
      <c r="E24" s="206"/>
      <c r="F24" s="206"/>
    </row>
    <row r="33" spans="8:9" x14ac:dyDescent="0.25">
      <c r="H33" s="206"/>
      <c r="I33" s="206"/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BEA2-55D8-4676-AF46-73E3CCBD4E8B}">
  <dimension ref="B2:O52"/>
  <sheetViews>
    <sheetView showGridLines="0" topLeftCell="A5" zoomScale="80" zoomScaleNormal="80" workbookViewId="0">
      <selection activeCell="G6" sqref="G6"/>
    </sheetView>
  </sheetViews>
  <sheetFormatPr baseColWidth="10" defaultColWidth="11.42578125" defaultRowHeight="15" x14ac:dyDescent="0.25"/>
  <cols>
    <col min="1" max="1" width="11.42578125" style="64"/>
    <col min="2" max="2" width="82.5703125" style="64" customWidth="1"/>
    <col min="3" max="3" width="22.140625" style="64" customWidth="1"/>
    <col min="4" max="4" width="24.140625" style="64" customWidth="1"/>
    <col min="5" max="5" width="30.140625" style="64" customWidth="1"/>
    <col min="6" max="6" width="23.42578125" style="64" customWidth="1"/>
    <col min="7" max="7" width="18.7109375" style="64" customWidth="1"/>
    <col min="8" max="8" width="23.42578125" style="64" customWidth="1"/>
    <col min="9" max="9" width="17.28515625" style="64" customWidth="1"/>
    <col min="10" max="10" width="17.28515625" style="64" bestFit="1" customWidth="1"/>
    <col min="11" max="11" width="20" style="64" customWidth="1"/>
    <col min="12" max="12" width="9" style="64" customWidth="1"/>
    <col min="13" max="13" width="38.5703125" style="64" customWidth="1"/>
    <col min="14" max="14" width="23.7109375" style="64" customWidth="1"/>
    <col min="15" max="15" width="15.7109375" style="64" customWidth="1"/>
    <col min="16" max="16384" width="11.42578125" style="64"/>
  </cols>
  <sheetData>
    <row r="2" spans="2:15" ht="30" customHeight="1" x14ac:dyDescent="0.25">
      <c r="B2" s="393" t="s">
        <v>1028</v>
      </c>
      <c r="C2" s="393"/>
      <c r="D2" s="393"/>
      <c r="E2" s="393"/>
      <c r="F2" s="393"/>
      <c r="G2" s="393"/>
      <c r="H2" s="393"/>
      <c r="I2" s="393"/>
      <c r="J2" s="393"/>
      <c r="K2" s="393"/>
    </row>
    <row r="3" spans="2:15" ht="23.25" customHeight="1" x14ac:dyDescent="0.25">
      <c r="B3" s="393" t="s">
        <v>0</v>
      </c>
      <c r="C3" s="393"/>
      <c r="D3" s="393"/>
      <c r="E3" s="393"/>
      <c r="F3" s="393"/>
      <c r="G3" s="393"/>
      <c r="H3" s="393"/>
      <c r="I3" s="393"/>
      <c r="J3" s="393"/>
      <c r="K3" s="393"/>
    </row>
    <row r="4" spans="2:15" ht="16.149999999999999" customHeight="1" x14ac:dyDescent="0.25">
      <c r="B4" s="394" t="s">
        <v>1</v>
      </c>
      <c r="C4" s="394"/>
      <c r="D4" s="394"/>
      <c r="E4" s="394"/>
      <c r="F4" s="394"/>
      <c r="G4" s="394"/>
      <c r="H4" s="394"/>
      <c r="I4" s="394"/>
      <c r="J4" s="394"/>
      <c r="K4" s="394"/>
    </row>
    <row r="5" spans="2:15" ht="18.75" x14ac:dyDescent="0.3"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2:15" ht="18.75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M6" s="66"/>
      <c r="N6" s="66"/>
    </row>
    <row r="7" spans="2:15" ht="20.25" x14ac:dyDescent="0.3">
      <c r="B7" s="425" t="s">
        <v>36</v>
      </c>
      <c r="C7" s="425"/>
      <c r="D7" s="425"/>
      <c r="E7" s="425"/>
      <c r="F7" s="425"/>
      <c r="G7" s="425"/>
      <c r="H7" s="425"/>
      <c r="I7" s="425"/>
      <c r="J7" s="425"/>
      <c r="K7" s="425"/>
      <c r="M7" s="66"/>
      <c r="N7" s="66"/>
    </row>
    <row r="8" spans="2:15" ht="19.5" thickBot="1" x14ac:dyDescent="0.35">
      <c r="B8" s="426" t="s">
        <v>2</v>
      </c>
      <c r="C8" s="426"/>
      <c r="D8" s="426"/>
      <c r="E8" s="426"/>
      <c r="F8" s="426"/>
      <c r="G8" s="426"/>
      <c r="H8" s="426"/>
      <c r="I8" s="426"/>
      <c r="J8" s="426"/>
      <c r="K8" s="426"/>
      <c r="M8" s="67"/>
      <c r="N8" s="67"/>
    </row>
    <row r="9" spans="2:15" ht="19.5" thickBot="1" x14ac:dyDescent="0.35">
      <c r="B9" s="68"/>
      <c r="C9" s="68"/>
      <c r="D9" s="68"/>
      <c r="E9" s="68"/>
      <c r="F9" s="68"/>
      <c r="G9" s="68"/>
      <c r="H9" s="68"/>
      <c r="I9" s="68"/>
      <c r="J9" s="68"/>
      <c r="K9" s="68"/>
      <c r="M9" s="67"/>
      <c r="N9" s="67"/>
    </row>
    <row r="10" spans="2:15" ht="21.6" customHeight="1" thickBot="1" x14ac:dyDescent="0.3">
      <c r="B10" s="427" t="s">
        <v>37</v>
      </c>
      <c r="C10" s="69">
        <v>2024</v>
      </c>
      <c r="D10" s="430">
        <v>2025</v>
      </c>
      <c r="E10" s="431"/>
      <c r="F10" s="431"/>
      <c r="G10" s="431"/>
      <c r="H10" s="432"/>
      <c r="I10" s="433" t="s">
        <v>38</v>
      </c>
      <c r="J10" s="434"/>
      <c r="K10" s="433" t="s">
        <v>39</v>
      </c>
    </row>
    <row r="11" spans="2:15" ht="21.6" customHeight="1" thickBot="1" x14ac:dyDescent="0.35">
      <c r="B11" s="428"/>
      <c r="C11" s="437" t="s">
        <v>40</v>
      </c>
      <c r="D11" s="439" t="s">
        <v>41</v>
      </c>
      <c r="E11" s="440" t="s">
        <v>42</v>
      </c>
      <c r="F11" s="441"/>
      <c r="G11" s="441"/>
      <c r="H11" s="442"/>
      <c r="I11" s="433"/>
      <c r="J11" s="434"/>
      <c r="K11" s="433"/>
      <c r="M11" s="65"/>
      <c r="N11" s="65"/>
    </row>
    <row r="12" spans="2:15" ht="19.5" thickBot="1" x14ac:dyDescent="0.3">
      <c r="B12" s="428"/>
      <c r="C12" s="437"/>
      <c r="D12" s="437"/>
      <c r="E12" s="443" t="s">
        <v>43</v>
      </c>
      <c r="F12" s="439" t="s">
        <v>44</v>
      </c>
      <c r="G12" s="439" t="s">
        <v>45</v>
      </c>
      <c r="H12" s="439" t="s">
        <v>46</v>
      </c>
      <c r="I12" s="435"/>
      <c r="J12" s="436"/>
      <c r="K12" s="433"/>
      <c r="M12" s="70" t="s">
        <v>3</v>
      </c>
      <c r="N12" s="71">
        <v>7976131161317.9805</v>
      </c>
      <c r="O12" s="12"/>
    </row>
    <row r="13" spans="2:15" ht="21" thickBot="1" x14ac:dyDescent="0.3">
      <c r="B13" s="428"/>
      <c r="C13" s="438"/>
      <c r="D13" s="438"/>
      <c r="E13" s="436"/>
      <c r="F13" s="438"/>
      <c r="G13" s="438"/>
      <c r="H13" s="438"/>
      <c r="I13" s="72" t="s">
        <v>47</v>
      </c>
      <c r="J13" s="72" t="s">
        <v>48</v>
      </c>
      <c r="K13" s="435"/>
      <c r="N13" s="73"/>
    </row>
    <row r="14" spans="2:15" ht="21" thickBot="1" x14ac:dyDescent="0.3">
      <c r="B14" s="429"/>
      <c r="C14" s="74">
        <v>1</v>
      </c>
      <c r="D14" s="74">
        <v>2</v>
      </c>
      <c r="E14" s="74">
        <v>3</v>
      </c>
      <c r="F14" s="74">
        <v>4</v>
      </c>
      <c r="G14" s="74">
        <v>5</v>
      </c>
      <c r="H14" s="74" t="s">
        <v>49</v>
      </c>
      <c r="I14" s="74" t="s">
        <v>50</v>
      </c>
      <c r="J14" s="74" t="s">
        <v>51</v>
      </c>
      <c r="K14" s="75" t="s">
        <v>52</v>
      </c>
      <c r="M14" s="76"/>
    </row>
    <row r="15" spans="2:15" ht="20.25" x14ac:dyDescent="0.25">
      <c r="B15" s="77" t="s">
        <v>18</v>
      </c>
      <c r="C15" s="78">
        <f>C16+C17+C18+C19+C20+C25</f>
        <v>109045212217.40985</v>
      </c>
      <c r="D15" s="78">
        <f>D16+D17+D18+D19+D20+D25</f>
        <v>1308196684792</v>
      </c>
      <c r="E15" s="78">
        <f>E16+E17+E18+E19+E20+E25</f>
        <v>86428919574.070023</v>
      </c>
      <c r="F15" s="78">
        <f>F16+F17+F18+F19+F20+F25</f>
        <v>112883217514.67999</v>
      </c>
      <c r="G15" s="78">
        <f>G16+G17+G18+G19+G20+G25</f>
        <v>121425816319.96001</v>
      </c>
      <c r="H15" s="79">
        <f t="shared" ref="H15:H36" si="0">IFERROR(F15/D15,"-")</f>
        <v>8.6289178704521893E-2</v>
      </c>
      <c r="I15" s="78">
        <f t="shared" ref="I15:I36" si="1">F15-C15</f>
        <v>3838005297.2701416</v>
      </c>
      <c r="J15" s="79">
        <f t="shared" ref="J15:J36" si="2">IFERROR(I15/C15,"0.0%")</f>
        <v>3.5196458599375133E-2</v>
      </c>
      <c r="K15" s="79">
        <f t="shared" ref="K15:K37" si="3">F15/$N$12</f>
        <v>1.4152628038783041E-2</v>
      </c>
      <c r="L15" s="80"/>
      <c r="M15" s="76"/>
      <c r="N15" s="81"/>
    </row>
    <row r="16" spans="2:15" ht="20.25" x14ac:dyDescent="0.25">
      <c r="B16" s="82" t="s">
        <v>53</v>
      </c>
      <c r="C16" s="83">
        <v>36827309366.279877</v>
      </c>
      <c r="D16" s="83">
        <v>516919627204</v>
      </c>
      <c r="E16" s="83">
        <v>20653090232.070011</v>
      </c>
      <c r="F16" s="83">
        <v>39467523245.499985</v>
      </c>
      <c r="G16" s="83">
        <v>39937066154.939995</v>
      </c>
      <c r="H16" s="84">
        <f t="shared" si="0"/>
        <v>7.6351372957104424E-2</v>
      </c>
      <c r="I16" s="83">
        <f t="shared" si="1"/>
        <v>2640213879.220108</v>
      </c>
      <c r="J16" s="84">
        <f t="shared" si="2"/>
        <v>7.1691739761948564E-2</v>
      </c>
      <c r="K16" s="84">
        <f t="shared" si="3"/>
        <v>4.9482038907417304E-3</v>
      </c>
      <c r="L16" s="85"/>
      <c r="M16" s="76"/>
    </row>
    <row r="17" spans="2:13" ht="20.25" x14ac:dyDescent="0.25">
      <c r="B17" s="86" t="s">
        <v>54</v>
      </c>
      <c r="C17" s="87">
        <v>6001014635.7599993</v>
      </c>
      <c r="D17" s="87">
        <v>90986168678</v>
      </c>
      <c r="E17" s="87">
        <v>-535851941.90999997</v>
      </c>
      <c r="F17" s="87">
        <v>6832313726.1000004</v>
      </c>
      <c r="G17" s="87">
        <v>6832813726.1000004</v>
      </c>
      <c r="H17" s="88">
        <f t="shared" si="0"/>
        <v>7.5091784008177717E-2</v>
      </c>
      <c r="I17" s="87">
        <f t="shared" si="1"/>
        <v>831299090.34000111</v>
      </c>
      <c r="J17" s="89">
        <f t="shared" si="2"/>
        <v>0.13852642274629631</v>
      </c>
      <c r="K17" s="89">
        <f t="shared" si="3"/>
        <v>8.5659495661691515E-4</v>
      </c>
      <c r="L17" s="85"/>
      <c r="M17" s="90"/>
    </row>
    <row r="18" spans="2:13" ht="20.25" x14ac:dyDescent="0.25">
      <c r="B18" s="86" t="s">
        <v>19</v>
      </c>
      <c r="C18" s="87">
        <v>31522205210.23</v>
      </c>
      <c r="D18" s="87">
        <v>298486441612</v>
      </c>
      <c r="E18" s="87">
        <v>32715401585.079998</v>
      </c>
      <c r="F18" s="87">
        <v>32712569223.339996</v>
      </c>
      <c r="G18" s="87">
        <v>39975189597.68</v>
      </c>
      <c r="H18" s="88">
        <f t="shared" si="0"/>
        <v>0.10959482463147452</v>
      </c>
      <c r="I18" s="87">
        <f t="shared" si="1"/>
        <v>1190364013.1099968</v>
      </c>
      <c r="J18" s="89">
        <f t="shared" si="2"/>
        <v>3.7762713781321497E-2</v>
      </c>
      <c r="K18" s="89">
        <f t="shared" si="3"/>
        <v>4.1013078348042806E-3</v>
      </c>
      <c r="L18" s="85"/>
      <c r="M18" s="91"/>
    </row>
    <row r="19" spans="2:13" ht="20.25" x14ac:dyDescent="0.25">
      <c r="B19" s="86" t="s">
        <v>55</v>
      </c>
      <c r="C19" s="87">
        <v>1830740011.1700001</v>
      </c>
      <c r="D19" s="87">
        <v>13500000000</v>
      </c>
      <c r="E19" s="87">
        <v>755645530.19000006</v>
      </c>
      <c r="F19" s="87">
        <v>755645530.19000006</v>
      </c>
      <c r="G19" s="87">
        <v>338348527.64999998</v>
      </c>
      <c r="H19" s="88">
        <f t="shared" si="0"/>
        <v>5.5973742977037041E-2</v>
      </c>
      <c r="I19" s="87">
        <f t="shared" si="1"/>
        <v>-1075094480.98</v>
      </c>
      <c r="J19" s="89">
        <f t="shared" si="2"/>
        <v>-0.5872458538189278</v>
      </c>
      <c r="K19" s="89">
        <f t="shared" si="3"/>
        <v>9.473835308208958E-5</v>
      </c>
      <c r="L19" s="85"/>
      <c r="M19" s="90"/>
    </row>
    <row r="20" spans="2:13" ht="20.25" x14ac:dyDescent="0.25">
      <c r="B20" s="92" t="s">
        <v>56</v>
      </c>
      <c r="C20" s="93">
        <f>SUM(C21:C24)</f>
        <v>32859248060.409981</v>
      </c>
      <c r="D20" s="93">
        <f>SUM(D21:D24)</f>
        <v>388252040903</v>
      </c>
      <c r="E20" s="93">
        <f>SUM(E21:E24)</f>
        <v>32830676192.040009</v>
      </c>
      <c r="F20" s="93">
        <f>SUM(F21:F24)</f>
        <v>33105207812.950005</v>
      </c>
      <c r="G20" s="93">
        <f>SUM(G21:G24)</f>
        <v>34331336336.990005</v>
      </c>
      <c r="H20" s="94">
        <f t="shared" si="0"/>
        <v>8.5267311759530284E-2</v>
      </c>
      <c r="I20" s="93">
        <f t="shared" si="1"/>
        <v>245959752.5400238</v>
      </c>
      <c r="J20" s="95">
        <f t="shared" si="2"/>
        <v>7.4852520084403599E-3</v>
      </c>
      <c r="K20" s="95">
        <f t="shared" si="3"/>
        <v>4.1505345315158634E-3</v>
      </c>
      <c r="L20" s="85"/>
      <c r="M20" s="90"/>
    </row>
    <row r="21" spans="2:13" ht="20.25" x14ac:dyDescent="0.25">
      <c r="B21" s="96" t="s">
        <v>57</v>
      </c>
      <c r="C21" s="97">
        <v>4975651196.3100014</v>
      </c>
      <c r="D21" s="97">
        <v>67391798679</v>
      </c>
      <c r="E21" s="97">
        <v>5132977071.7699995</v>
      </c>
      <c r="F21" s="97">
        <v>4988746068.1599998</v>
      </c>
      <c r="G21" s="97">
        <v>5394619580.670002</v>
      </c>
      <c r="H21" s="98">
        <f t="shared" si="0"/>
        <v>7.4026011561471289E-2</v>
      </c>
      <c r="I21" s="97">
        <f t="shared" si="1"/>
        <v>13094871.849998474</v>
      </c>
      <c r="J21" s="99">
        <f t="shared" si="2"/>
        <v>2.6317905603410823E-3</v>
      </c>
      <c r="K21" s="99">
        <f t="shared" si="3"/>
        <v>6.2545938215685713E-4</v>
      </c>
      <c r="L21" s="100"/>
      <c r="M21" s="90"/>
    </row>
    <row r="22" spans="2:13" ht="20.25" x14ac:dyDescent="0.25">
      <c r="B22" s="101" t="s">
        <v>58</v>
      </c>
      <c r="C22" s="102">
        <v>26067610270.679981</v>
      </c>
      <c r="D22" s="102">
        <v>304264086448</v>
      </c>
      <c r="E22" s="102">
        <v>26603211505.490005</v>
      </c>
      <c r="F22" s="102">
        <v>26855939946.230003</v>
      </c>
      <c r="G22" s="102">
        <v>26299092952.430004</v>
      </c>
      <c r="H22" s="103">
        <f t="shared" si="0"/>
        <v>8.8265231232999286E-2</v>
      </c>
      <c r="I22" s="102">
        <f t="shared" si="1"/>
        <v>788329675.55002213</v>
      </c>
      <c r="J22" s="104">
        <f t="shared" si="2"/>
        <v>3.0241731687875903E-2</v>
      </c>
      <c r="K22" s="104">
        <f t="shared" si="3"/>
        <v>3.3670384053454197E-3</v>
      </c>
      <c r="L22" s="100"/>
      <c r="M22" s="90"/>
    </row>
    <row r="23" spans="2:13" ht="20.25" x14ac:dyDescent="0.25">
      <c r="B23" s="101" t="s">
        <v>59</v>
      </c>
      <c r="C23" s="102">
        <v>63763076.140000001</v>
      </c>
      <c r="D23" s="102">
        <v>966938373</v>
      </c>
      <c r="E23" s="102">
        <v>125742542.72</v>
      </c>
      <c r="F23" s="102">
        <v>125742542.72</v>
      </c>
      <c r="G23" s="102">
        <v>157259509.06999999</v>
      </c>
      <c r="H23" s="103">
        <f t="shared" si="0"/>
        <v>0.13004194086317433</v>
      </c>
      <c r="I23" s="102">
        <f t="shared" si="1"/>
        <v>61979466.579999998</v>
      </c>
      <c r="J23" s="104">
        <f t="shared" si="2"/>
        <v>0.97202754841871397</v>
      </c>
      <c r="K23" s="104">
        <f t="shared" si="3"/>
        <v>1.5764853934425802E-5</v>
      </c>
      <c r="L23" s="100"/>
      <c r="M23" s="90"/>
    </row>
    <row r="24" spans="2:13" ht="20.25" x14ac:dyDescent="0.25">
      <c r="B24" s="101" t="s">
        <v>60</v>
      </c>
      <c r="C24" s="102">
        <v>1752223517.2799997</v>
      </c>
      <c r="D24" s="102">
        <v>15629217403</v>
      </c>
      <c r="E24" s="102">
        <v>968745072.06000006</v>
      </c>
      <c r="F24" s="102">
        <v>1134779255.8400002</v>
      </c>
      <c r="G24" s="102">
        <v>2480364294.8200002</v>
      </c>
      <c r="H24" s="103">
        <f t="shared" si="0"/>
        <v>7.2606274938768298E-2</v>
      </c>
      <c r="I24" s="102">
        <f t="shared" si="1"/>
        <v>-617444261.43999958</v>
      </c>
      <c r="J24" s="104">
        <f t="shared" si="2"/>
        <v>-0.35237756790210567</v>
      </c>
      <c r="K24" s="104">
        <f t="shared" si="3"/>
        <v>1.4227189007916071E-4</v>
      </c>
      <c r="L24" s="100"/>
      <c r="M24" s="90"/>
    </row>
    <row r="25" spans="2:13" ht="22.5" customHeight="1" x14ac:dyDescent="0.25">
      <c r="B25" s="105" t="s">
        <v>61</v>
      </c>
      <c r="C25" s="106">
        <v>4694933.5600000005</v>
      </c>
      <c r="D25" s="106">
        <v>52406395</v>
      </c>
      <c r="E25" s="106">
        <v>9957976.5999999996</v>
      </c>
      <c r="F25" s="106">
        <v>9957976.5999999996</v>
      </c>
      <c r="G25" s="106">
        <v>11061976.6</v>
      </c>
      <c r="H25" s="107">
        <f t="shared" si="0"/>
        <v>0.19001453162347839</v>
      </c>
      <c r="I25" s="106">
        <f t="shared" si="1"/>
        <v>5263043.0399999991</v>
      </c>
      <c r="J25" s="107">
        <f t="shared" si="2"/>
        <v>1.1210047964981209</v>
      </c>
      <c r="K25" s="108">
        <f t="shared" si="3"/>
        <v>1.2484720221619999E-6</v>
      </c>
      <c r="L25" s="109"/>
      <c r="M25" s="90"/>
    </row>
    <row r="26" spans="2:13" ht="20.25" x14ac:dyDescent="0.25">
      <c r="B26" s="110" t="s">
        <v>20</v>
      </c>
      <c r="C26" s="111">
        <f>SUM(C27:C31)+C35</f>
        <v>10396328920.139997</v>
      </c>
      <c r="D26" s="111">
        <f>SUM(D27:D31)+D35</f>
        <v>176037926167</v>
      </c>
      <c r="E26" s="111">
        <f>SUM(E27:E31)+E35</f>
        <v>13853332766.869991</v>
      </c>
      <c r="F26" s="111">
        <f>SUM(F27:F31)+F35</f>
        <v>12296240886.329996</v>
      </c>
      <c r="G26" s="111">
        <f>SUM(G27:G31)+G35</f>
        <v>12980891148.210003</v>
      </c>
      <c r="H26" s="112">
        <f t="shared" si="0"/>
        <v>6.984995309854454E-2</v>
      </c>
      <c r="I26" s="111">
        <f t="shared" si="1"/>
        <v>1899911966.1899986</v>
      </c>
      <c r="J26" s="112">
        <f t="shared" si="2"/>
        <v>0.1827483509596784</v>
      </c>
      <c r="K26" s="112">
        <f t="shared" si="3"/>
        <v>1.5416297246920094E-3</v>
      </c>
      <c r="L26" s="80"/>
      <c r="M26" s="76"/>
    </row>
    <row r="27" spans="2:13" ht="20.25" x14ac:dyDescent="0.25">
      <c r="B27" s="113" t="s">
        <v>62</v>
      </c>
      <c r="C27" s="83">
        <v>3915639753.1099997</v>
      </c>
      <c r="D27" s="83">
        <v>53162528542</v>
      </c>
      <c r="E27" s="83">
        <v>5279291328.8799982</v>
      </c>
      <c r="F27" s="83">
        <v>4799502798.249999</v>
      </c>
      <c r="G27" s="83">
        <v>4450816336.4300003</v>
      </c>
      <c r="H27" s="84">
        <f t="shared" si="0"/>
        <v>9.0279806658523531E-2</v>
      </c>
      <c r="I27" s="83">
        <f t="shared" si="1"/>
        <v>883863045.13999939</v>
      </c>
      <c r="J27" s="84">
        <f t="shared" si="2"/>
        <v>0.22572634380831141</v>
      </c>
      <c r="K27" s="84">
        <f t="shared" si="3"/>
        <v>6.0173318381802115E-4</v>
      </c>
      <c r="L27" s="85"/>
      <c r="M27" s="90"/>
    </row>
    <row r="28" spans="2:13" ht="20.25" x14ac:dyDescent="0.25">
      <c r="B28" s="92" t="s">
        <v>63</v>
      </c>
      <c r="C28" s="93">
        <v>2793795851.2799983</v>
      </c>
      <c r="D28" s="93">
        <v>60255319620</v>
      </c>
      <c r="E28" s="93">
        <v>6247950117.8099937</v>
      </c>
      <c r="F28" s="93">
        <v>4602415697.6599979</v>
      </c>
      <c r="G28" s="93">
        <v>4711306732.1000032</v>
      </c>
      <c r="H28" s="95">
        <f t="shared" si="0"/>
        <v>7.6381898340015769E-2</v>
      </c>
      <c r="I28" s="93">
        <f t="shared" si="1"/>
        <v>1808619846.3799996</v>
      </c>
      <c r="J28" s="95">
        <f t="shared" si="2"/>
        <v>0.64737008094251658</v>
      </c>
      <c r="K28" s="95">
        <f t="shared" si="3"/>
        <v>5.7702357252855058E-4</v>
      </c>
      <c r="L28" s="85"/>
      <c r="M28" s="91"/>
    </row>
    <row r="29" spans="2:13" ht="20.25" x14ac:dyDescent="0.25">
      <c r="B29" s="92" t="s">
        <v>64</v>
      </c>
      <c r="C29" s="93">
        <v>307362.18</v>
      </c>
      <c r="D29" s="93">
        <v>10094704</v>
      </c>
      <c r="E29" s="93">
        <v>195880</v>
      </c>
      <c r="F29" s="93">
        <v>36906135.009999998</v>
      </c>
      <c r="G29" s="93">
        <v>36966332</v>
      </c>
      <c r="H29" s="95">
        <f t="shared" si="0"/>
        <v>3.6559898150554981</v>
      </c>
      <c r="I29" s="93">
        <f t="shared" si="1"/>
        <v>36598772.829999998</v>
      </c>
      <c r="J29" s="95">
        <f t="shared" si="2"/>
        <v>119.07376772900297</v>
      </c>
      <c r="K29" s="95">
        <f t="shared" si="3"/>
        <v>4.6270722313324654E-6</v>
      </c>
      <c r="L29" s="85"/>
      <c r="M29" s="91"/>
    </row>
    <row r="30" spans="2:13" ht="20.25" x14ac:dyDescent="0.25">
      <c r="B30" s="114" t="s">
        <v>65</v>
      </c>
      <c r="C30" s="93">
        <v>36247420.799999997</v>
      </c>
      <c r="D30" s="93">
        <v>1045835769</v>
      </c>
      <c r="E30" s="93">
        <v>94832101.200000003</v>
      </c>
      <c r="F30" s="93">
        <v>122472069.88</v>
      </c>
      <c r="G30" s="93">
        <v>460207204.35000002</v>
      </c>
      <c r="H30" s="95">
        <f t="shared" si="0"/>
        <v>0.11710449528524397</v>
      </c>
      <c r="I30" s="93">
        <f t="shared" si="1"/>
        <v>86224649.079999998</v>
      </c>
      <c r="J30" s="95">
        <f t="shared" si="2"/>
        <v>2.3787802601392265</v>
      </c>
      <c r="K30" s="95">
        <f t="shared" si="3"/>
        <v>1.5354821454536191E-5</v>
      </c>
      <c r="L30" s="85"/>
      <c r="M30" s="90"/>
    </row>
    <row r="31" spans="2:13" ht="20.25" x14ac:dyDescent="0.25">
      <c r="B31" s="92" t="s">
        <v>66</v>
      </c>
      <c r="C31" s="93">
        <f>C32+C33+C34</f>
        <v>3650338532.77</v>
      </c>
      <c r="D31" s="93">
        <f>D32+D33+D34</f>
        <v>60117023257</v>
      </c>
      <c r="E31" s="93">
        <f>E32+E33+E34</f>
        <v>2231063338.9799995</v>
      </c>
      <c r="F31" s="93">
        <f>F32+F33+F34</f>
        <v>2734944185.5300002</v>
      </c>
      <c r="G31" s="93">
        <f>G32+G33+G34</f>
        <v>3321594543.3299994</v>
      </c>
      <c r="H31" s="95">
        <f t="shared" si="0"/>
        <v>4.5493672796108456E-2</v>
      </c>
      <c r="I31" s="93">
        <f t="shared" si="1"/>
        <v>-915394347.23999977</v>
      </c>
      <c r="J31" s="95">
        <f t="shared" si="2"/>
        <v>-0.25076971328063857</v>
      </c>
      <c r="K31" s="95">
        <f t="shared" si="3"/>
        <v>3.4289107465956922E-4</v>
      </c>
      <c r="L31" s="85"/>
      <c r="M31" s="90"/>
    </row>
    <row r="32" spans="2:13" ht="20.25" x14ac:dyDescent="0.25">
      <c r="B32" s="115" t="s">
        <v>67</v>
      </c>
      <c r="C32" s="97">
        <v>129159235</v>
      </c>
      <c r="D32" s="97">
        <v>174810000</v>
      </c>
      <c r="E32" s="97">
        <v>565201898.67999995</v>
      </c>
      <c r="F32" s="97">
        <v>375031078.43000001</v>
      </c>
      <c r="G32" s="97">
        <v>300087304.63999999</v>
      </c>
      <c r="H32" s="99">
        <f t="shared" si="0"/>
        <v>2.1453639862136034</v>
      </c>
      <c r="I32" s="97">
        <f t="shared" si="1"/>
        <v>245871843.43000001</v>
      </c>
      <c r="J32" s="99">
        <f t="shared" si="2"/>
        <v>1.903633475608616</v>
      </c>
      <c r="K32" s="99">
        <f t="shared" si="3"/>
        <v>4.7019171430981042E-5</v>
      </c>
      <c r="L32" s="100"/>
      <c r="M32" s="90"/>
    </row>
    <row r="33" spans="2:14" ht="20.25" x14ac:dyDescent="0.25">
      <c r="B33" s="101" t="s">
        <v>68</v>
      </c>
      <c r="C33" s="102">
        <v>3521179297.77</v>
      </c>
      <c r="D33" s="102">
        <v>59899013257</v>
      </c>
      <c r="E33" s="102">
        <v>1628061440.2999997</v>
      </c>
      <c r="F33" s="102">
        <v>2322113107.1000004</v>
      </c>
      <c r="G33" s="102">
        <v>3021507238.6899996</v>
      </c>
      <c r="H33" s="104">
        <f t="shared" si="0"/>
        <v>3.8767134562581969E-2</v>
      </c>
      <c r="I33" s="102">
        <f t="shared" si="1"/>
        <v>-1199066190.6699996</v>
      </c>
      <c r="J33" s="104">
        <f t="shared" si="2"/>
        <v>-0.34052971725392706</v>
      </c>
      <c r="K33" s="104">
        <f t="shared" si="3"/>
        <v>2.9113276350840411E-4</v>
      </c>
      <c r="L33" s="100"/>
      <c r="M33" s="90"/>
    </row>
    <row r="34" spans="2:14" ht="20.25" x14ac:dyDescent="0.25">
      <c r="B34" s="101" t="s">
        <v>69</v>
      </c>
      <c r="C34" s="102">
        <v>0</v>
      </c>
      <c r="D34" s="102">
        <v>43200000</v>
      </c>
      <c r="E34" s="102">
        <v>37800000</v>
      </c>
      <c r="F34" s="102">
        <v>37800000</v>
      </c>
      <c r="G34" s="102">
        <v>0</v>
      </c>
      <c r="H34" s="104">
        <f t="shared" si="0"/>
        <v>0.875</v>
      </c>
      <c r="I34" s="102">
        <f t="shared" si="1"/>
        <v>37800000</v>
      </c>
      <c r="J34" s="104" t="str">
        <f t="shared" si="2"/>
        <v>0.0%</v>
      </c>
      <c r="K34" s="104">
        <f t="shared" si="3"/>
        <v>4.7391397201840782E-6</v>
      </c>
      <c r="L34" s="100"/>
      <c r="M34" s="90"/>
    </row>
    <row r="35" spans="2:14" ht="21" thickBot="1" x14ac:dyDescent="0.3">
      <c r="B35" s="105" t="s">
        <v>70</v>
      </c>
      <c r="C35" s="106">
        <v>0</v>
      </c>
      <c r="D35" s="106">
        <v>1447124275</v>
      </c>
      <c r="E35" s="106">
        <v>0</v>
      </c>
      <c r="F35" s="106">
        <v>0</v>
      </c>
      <c r="G35" s="106">
        <v>0</v>
      </c>
      <c r="H35" s="107">
        <f t="shared" si="0"/>
        <v>0</v>
      </c>
      <c r="I35" s="106">
        <f t="shared" si="1"/>
        <v>0</v>
      </c>
      <c r="J35" s="107" t="str">
        <f t="shared" si="2"/>
        <v>0.0%</v>
      </c>
      <c r="K35" s="108">
        <f t="shared" si="3"/>
        <v>0</v>
      </c>
      <c r="L35" s="85"/>
      <c r="M35" s="90"/>
    </row>
    <row r="36" spans="2:14" ht="21" thickBot="1" x14ac:dyDescent="0.3">
      <c r="B36" s="116" t="s">
        <v>71</v>
      </c>
      <c r="C36" s="117">
        <f>C15+C26</f>
        <v>119441541137.54985</v>
      </c>
      <c r="D36" s="117">
        <f>D15+D26</f>
        <v>1484234610959</v>
      </c>
      <c r="E36" s="117">
        <f>E15+E26</f>
        <v>100282252340.94002</v>
      </c>
      <c r="F36" s="117">
        <f>F15+F26</f>
        <v>125179458401.00999</v>
      </c>
      <c r="G36" s="117">
        <f>G15+G26</f>
        <v>134406707468.17001</v>
      </c>
      <c r="H36" s="118">
        <f t="shared" si="0"/>
        <v>8.4339401248788096E-2</v>
      </c>
      <c r="I36" s="117">
        <f t="shared" si="1"/>
        <v>5737917263.460144</v>
      </c>
      <c r="J36" s="118">
        <f t="shared" si="2"/>
        <v>4.8039544774897969E-2</v>
      </c>
      <c r="K36" s="119">
        <f t="shared" si="3"/>
        <v>1.569425776347505E-2</v>
      </c>
      <c r="L36" s="120"/>
      <c r="M36" s="76"/>
      <c r="N36" s="76"/>
    </row>
    <row r="37" spans="2:14" x14ac:dyDescent="0.25">
      <c r="B37" s="121"/>
      <c r="C37" s="122"/>
      <c r="D37" s="122"/>
      <c r="E37" s="123"/>
      <c r="F37" s="124"/>
      <c r="G37" s="123"/>
      <c r="H37" s="125"/>
      <c r="I37" s="122"/>
      <c r="J37" s="125"/>
      <c r="K37" s="125">
        <f t="shared" si="3"/>
        <v>0</v>
      </c>
      <c r="L37" s="126"/>
      <c r="M37" s="91"/>
      <c r="N37" s="76"/>
    </row>
    <row r="38" spans="2:14" x14ac:dyDescent="0.25">
      <c r="B38" s="127" t="s">
        <v>72</v>
      </c>
      <c r="F38" s="128"/>
    </row>
    <row r="39" spans="2:14" x14ac:dyDescent="0.25">
      <c r="B39" s="1" t="s">
        <v>73</v>
      </c>
    </row>
    <row r="40" spans="2:14" x14ac:dyDescent="0.25">
      <c r="B40" s="129" t="s">
        <v>74</v>
      </c>
      <c r="F40" s="128"/>
    </row>
    <row r="41" spans="2:14" x14ac:dyDescent="0.25">
      <c r="B41" s="127" t="s">
        <v>75</v>
      </c>
    </row>
    <row r="42" spans="2:14" x14ac:dyDescent="0.25">
      <c r="H42" s="91"/>
      <c r="I42" s="91"/>
    </row>
    <row r="43" spans="2:14" x14ac:dyDescent="0.25">
      <c r="E43" s="130"/>
      <c r="F43" s="131"/>
      <c r="G43" s="131"/>
      <c r="H43" s="76"/>
      <c r="I43" s="132"/>
      <c r="J43" s="76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</mergeCells>
  <pageMargins left="0.7" right="0.7" top="0.75" bottom="0.75" header="0.3" footer="0.3"/>
  <pageSetup orientation="portrait"/>
  <ignoredErrors>
    <ignoredError sqref="C20:G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6C71-2A47-47DB-89ED-B8A8CD01E611}">
  <dimension ref="A2:M35"/>
  <sheetViews>
    <sheetView showGridLines="0" zoomScaleNormal="100" workbookViewId="0">
      <selection activeCell="Q21" sqref="Q21"/>
    </sheetView>
  </sheetViews>
  <sheetFormatPr baseColWidth="10" defaultColWidth="11.42578125" defaultRowHeight="15" x14ac:dyDescent="0.25"/>
  <sheetData>
    <row r="2" spans="1:13" x14ac:dyDescent="0.25">
      <c r="B2" s="133"/>
      <c r="C2" s="133"/>
      <c r="D2" s="133"/>
      <c r="E2" s="133"/>
      <c r="F2" s="133"/>
      <c r="G2" s="133"/>
      <c r="H2" s="133"/>
      <c r="I2" s="133"/>
      <c r="J2" s="133"/>
    </row>
    <row r="3" spans="1:13" ht="14.45" customHeight="1" x14ac:dyDescent="0.25">
      <c r="A3" s="421" t="s">
        <v>1028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ht="14.45" customHeight="1" x14ac:dyDescent="0.25">
      <c r="A4" s="421" t="s">
        <v>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3" ht="14.45" customHeight="1" x14ac:dyDescent="0.25">
      <c r="A5" s="422" t="s">
        <v>1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</row>
    <row r="6" spans="1:13" x14ac:dyDescent="0.25">
      <c r="B6" s="133"/>
      <c r="C6" s="133"/>
      <c r="D6" s="133"/>
      <c r="E6" s="133"/>
      <c r="F6" s="133"/>
      <c r="G6" s="133"/>
      <c r="H6" s="133"/>
      <c r="I6" s="133"/>
      <c r="J6" s="133"/>
    </row>
    <row r="7" spans="1:13" x14ac:dyDescent="0.25">
      <c r="A7" s="423" t="s">
        <v>76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</row>
    <row r="8" spans="1:13" x14ac:dyDescent="0.25">
      <c r="A8" s="424" t="s">
        <v>77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1:13" x14ac:dyDescent="0.25">
      <c r="A9" s="420" t="s">
        <v>78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</row>
    <row r="32" spans="4:4" x14ac:dyDescent="0.25">
      <c r="D32" s="134" t="s">
        <v>79</v>
      </c>
    </row>
    <row r="33" spans="4:6" x14ac:dyDescent="0.25">
      <c r="D33" s="135" t="s">
        <v>80</v>
      </c>
    </row>
    <row r="34" spans="4:6" x14ac:dyDescent="0.25">
      <c r="D34" s="135" t="s">
        <v>73</v>
      </c>
      <c r="F34" s="136"/>
    </row>
    <row r="35" spans="4:6" x14ac:dyDescent="0.25">
      <c r="D35" s="134" t="s">
        <v>81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5D2FC-4903-466E-B3F8-F605FAE09248}">
  <dimension ref="A2:M35"/>
  <sheetViews>
    <sheetView showGridLines="0" zoomScaleNormal="100" workbookViewId="0">
      <selection activeCell="U23" sqref="U23"/>
    </sheetView>
  </sheetViews>
  <sheetFormatPr baseColWidth="10" defaultColWidth="11.42578125" defaultRowHeight="15" x14ac:dyDescent="0.25"/>
  <sheetData>
    <row r="2" spans="1:13" x14ac:dyDescent="0.25">
      <c r="B2" s="133"/>
      <c r="C2" s="133"/>
      <c r="D2" s="133"/>
      <c r="E2" s="133"/>
      <c r="F2" s="133"/>
      <c r="G2" s="133"/>
      <c r="H2" s="133"/>
      <c r="I2" s="133"/>
      <c r="J2" s="133"/>
    </row>
    <row r="3" spans="1:13" ht="14.45" customHeight="1" x14ac:dyDescent="0.25">
      <c r="A3" s="421" t="s">
        <v>1028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ht="14.45" customHeight="1" x14ac:dyDescent="0.25">
      <c r="A4" s="421" t="s">
        <v>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3" ht="14.45" customHeight="1" x14ac:dyDescent="0.25">
      <c r="A5" s="422" t="s">
        <v>1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</row>
    <row r="6" spans="1:13" x14ac:dyDescent="0.25">
      <c r="B6" s="133"/>
      <c r="C6" s="133"/>
      <c r="D6" s="133"/>
      <c r="E6" s="133"/>
      <c r="F6" s="133"/>
      <c r="G6" s="133"/>
      <c r="H6" s="133"/>
      <c r="I6" s="133"/>
      <c r="J6" s="133"/>
    </row>
    <row r="7" spans="1:13" x14ac:dyDescent="0.25">
      <c r="A7" s="423" t="s">
        <v>82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</row>
    <row r="8" spans="1:13" x14ac:dyDescent="0.25">
      <c r="A8" s="424" t="s">
        <v>77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1:13" x14ac:dyDescent="0.25">
      <c r="A9" s="420" t="s">
        <v>78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</row>
    <row r="32" spans="4:4" x14ac:dyDescent="0.25">
      <c r="D32" s="134" t="s">
        <v>79</v>
      </c>
    </row>
    <row r="33" spans="4:6" x14ac:dyDescent="0.25">
      <c r="D33" s="135" t="s">
        <v>80</v>
      </c>
    </row>
    <row r="34" spans="4:6" x14ac:dyDescent="0.25">
      <c r="D34" s="135" t="s">
        <v>73</v>
      </c>
      <c r="F34" s="136"/>
    </row>
    <row r="35" spans="4:6" x14ac:dyDescent="0.25">
      <c r="D35" s="134" t="s">
        <v>81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2BAA-844F-4EFF-B2C7-7CA6DB377C51}">
  <dimension ref="A1:K36"/>
  <sheetViews>
    <sheetView showGridLines="0" workbookViewId="0">
      <selection activeCell="K35" sqref="K35"/>
    </sheetView>
  </sheetViews>
  <sheetFormatPr baseColWidth="10" defaultColWidth="11.42578125" defaultRowHeight="15" x14ac:dyDescent="0.25"/>
  <cols>
    <col min="1" max="16384" width="11.42578125" style="208"/>
  </cols>
  <sheetData>
    <row r="1" spans="1:1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/>
      <c r="B2" s="22"/>
      <c r="C2" s="444" t="s">
        <v>1028</v>
      </c>
      <c r="D2" s="444"/>
      <c r="E2" s="444"/>
      <c r="F2" s="444"/>
      <c r="G2" s="444"/>
      <c r="H2" s="444"/>
      <c r="I2" s="444"/>
      <c r="J2" s="66"/>
      <c r="K2" s="66"/>
    </row>
    <row r="3" spans="1:11" x14ac:dyDescent="0.25">
      <c r="A3" s="22"/>
      <c r="B3" s="22"/>
      <c r="C3" s="444" t="s">
        <v>0</v>
      </c>
      <c r="D3" s="444"/>
      <c r="E3" s="444"/>
      <c r="F3" s="444"/>
      <c r="G3" s="444"/>
      <c r="H3" s="444"/>
      <c r="I3" s="444"/>
      <c r="J3" s="66"/>
      <c r="K3" s="66"/>
    </row>
    <row r="4" spans="1:11" x14ac:dyDescent="0.25">
      <c r="A4" s="22"/>
      <c r="B4" s="22"/>
      <c r="C4" s="445" t="s">
        <v>1</v>
      </c>
      <c r="D4" s="445"/>
      <c r="E4" s="445"/>
      <c r="F4" s="445"/>
      <c r="G4" s="445"/>
      <c r="H4" s="445"/>
      <c r="I4" s="445"/>
      <c r="J4" s="67"/>
      <c r="K4" s="67"/>
    </row>
    <row r="5" spans="1:1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5.75" x14ac:dyDescent="0.25">
      <c r="A7" s="22"/>
      <c r="B7" s="446" t="s">
        <v>204</v>
      </c>
      <c r="C7" s="446"/>
      <c r="D7" s="446"/>
      <c r="E7" s="446"/>
      <c r="F7" s="446"/>
      <c r="G7" s="446"/>
      <c r="H7" s="446"/>
      <c r="I7" s="446"/>
      <c r="J7" s="22"/>
      <c r="K7" s="22"/>
    </row>
    <row r="8" spans="1:11" ht="15.75" x14ac:dyDescent="0.25">
      <c r="A8" s="22"/>
      <c r="B8" s="447" t="s">
        <v>78</v>
      </c>
      <c r="C8" s="447"/>
      <c r="D8" s="447"/>
      <c r="E8" s="447"/>
      <c r="F8" s="447"/>
      <c r="G8" s="447"/>
      <c r="H8" s="447"/>
      <c r="I8" s="447"/>
      <c r="J8" s="22"/>
      <c r="K8" s="22"/>
    </row>
    <row r="9" spans="1:1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34" spans="2:2" x14ac:dyDescent="0.25">
      <c r="B34" s="127" t="s">
        <v>205</v>
      </c>
    </row>
    <row r="35" spans="2:2" x14ac:dyDescent="0.25">
      <c r="B35" s="64" t="s">
        <v>206</v>
      </c>
    </row>
    <row r="36" spans="2:2" x14ac:dyDescent="0.25">
      <c r="B36" s="127" t="s">
        <v>75</v>
      </c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F519-9150-476C-95B0-2891BB8FD64D}">
  <dimension ref="B2:N318"/>
  <sheetViews>
    <sheetView showGridLines="0" zoomScale="70" zoomScaleNormal="70" workbookViewId="0">
      <selection activeCell="C4" sqref="C4:K4"/>
    </sheetView>
  </sheetViews>
  <sheetFormatPr baseColWidth="10" defaultColWidth="11.42578125" defaultRowHeight="15" x14ac:dyDescent="0.25"/>
  <cols>
    <col min="1" max="2" width="11.42578125" style="64"/>
    <col min="3" max="3" width="114.28515625" style="64" customWidth="1"/>
    <col min="4" max="4" width="29.28515625" style="64" customWidth="1"/>
    <col min="5" max="5" width="26" style="64" customWidth="1"/>
    <col min="6" max="6" width="30.85546875" style="64" customWidth="1"/>
    <col min="7" max="7" width="25.85546875" style="64" customWidth="1"/>
    <col min="8" max="8" width="23.42578125" style="64" customWidth="1"/>
    <col min="9" max="9" width="23" style="64" customWidth="1"/>
    <col min="10" max="10" width="17.5703125" style="64" customWidth="1"/>
    <col min="11" max="11" width="21.5703125" style="64" customWidth="1"/>
    <col min="12" max="12" width="11.42578125" style="64"/>
    <col min="13" max="13" width="36.7109375" style="64" customWidth="1"/>
    <col min="14" max="14" width="24.28515625" style="64" customWidth="1"/>
    <col min="15" max="16384" width="11.42578125" style="64"/>
  </cols>
  <sheetData>
    <row r="2" spans="3:14" s="278" customFormat="1" ht="24.75" customHeight="1" x14ac:dyDescent="0.25">
      <c r="C2" s="457" t="s">
        <v>1028</v>
      </c>
      <c r="D2" s="457"/>
      <c r="E2" s="457"/>
      <c r="F2" s="457"/>
      <c r="G2" s="457"/>
      <c r="H2" s="457"/>
      <c r="I2" s="457"/>
      <c r="J2" s="457"/>
      <c r="K2" s="457"/>
      <c r="L2" s="66"/>
      <c r="M2" s="66"/>
      <c r="N2" s="66"/>
    </row>
    <row r="3" spans="3:14" s="278" customFormat="1" ht="26.25" customHeight="1" x14ac:dyDescent="0.25">
      <c r="C3" s="457" t="s">
        <v>0</v>
      </c>
      <c r="D3" s="457"/>
      <c r="E3" s="457"/>
      <c r="F3" s="457"/>
      <c r="G3" s="457"/>
      <c r="H3" s="457"/>
      <c r="I3" s="457"/>
      <c r="J3" s="457"/>
      <c r="K3" s="457"/>
      <c r="L3" s="66"/>
      <c r="M3" s="66"/>
      <c r="N3" s="66"/>
    </row>
    <row r="4" spans="3:14" s="278" customFormat="1" ht="39.6" customHeight="1" x14ac:dyDescent="0.25">
      <c r="C4" s="458" t="s">
        <v>1</v>
      </c>
      <c r="D4" s="458"/>
      <c r="E4" s="458"/>
      <c r="F4" s="458"/>
      <c r="G4" s="458"/>
      <c r="H4" s="458"/>
      <c r="I4" s="458"/>
      <c r="J4" s="458"/>
      <c r="K4" s="458"/>
      <c r="L4" s="67"/>
      <c r="M4" s="67"/>
      <c r="N4" s="67"/>
    </row>
    <row r="5" spans="3:14" ht="23.25" x14ac:dyDescent="0.35">
      <c r="C5" s="279"/>
      <c r="D5" s="279"/>
      <c r="E5" s="279"/>
      <c r="F5" s="279"/>
      <c r="G5" s="279"/>
      <c r="H5" s="279"/>
      <c r="I5" s="279"/>
      <c r="J5" s="279"/>
      <c r="K5" s="279"/>
    </row>
    <row r="6" spans="3:14" ht="24" thickBot="1" x14ac:dyDescent="0.4">
      <c r="C6" s="459" t="s">
        <v>207</v>
      </c>
      <c r="D6" s="459"/>
      <c r="E6" s="459"/>
      <c r="F6" s="459"/>
      <c r="G6" s="459"/>
      <c r="H6" s="459"/>
      <c r="I6" s="459"/>
      <c r="J6" s="459"/>
      <c r="K6" s="459"/>
    </row>
    <row r="7" spans="3:14" ht="24" thickBot="1" x14ac:dyDescent="0.4">
      <c r="C7" s="460" t="s">
        <v>78</v>
      </c>
      <c r="D7" s="460"/>
      <c r="E7" s="460"/>
      <c r="F7" s="460"/>
      <c r="G7" s="460"/>
      <c r="H7" s="460"/>
      <c r="I7" s="460"/>
      <c r="J7" s="460"/>
      <c r="K7" s="460"/>
      <c r="M7" s="280" t="s">
        <v>3</v>
      </c>
      <c r="N7" s="281">
        <v>7976131161317.9814</v>
      </c>
    </row>
    <row r="8" spans="3:14" ht="15.75" thickBot="1" x14ac:dyDescent="0.3">
      <c r="C8" s="282"/>
      <c r="D8" s="283"/>
      <c r="E8" s="283"/>
      <c r="F8" s="283"/>
      <c r="G8" s="283"/>
      <c r="H8" s="283"/>
      <c r="I8" s="283"/>
      <c r="J8" s="283"/>
      <c r="K8" s="284"/>
      <c r="M8" s="285"/>
    </row>
    <row r="9" spans="3:14" ht="25.15" customHeight="1" thickBot="1" x14ac:dyDescent="0.3">
      <c r="C9" s="461" t="s">
        <v>37</v>
      </c>
      <c r="D9" s="286">
        <v>2024</v>
      </c>
      <c r="E9" s="464">
        <v>2025</v>
      </c>
      <c r="F9" s="465"/>
      <c r="G9" s="465"/>
      <c r="H9" s="466"/>
      <c r="I9" s="467" t="s">
        <v>38</v>
      </c>
      <c r="J9" s="468"/>
      <c r="K9" s="467" t="s">
        <v>39</v>
      </c>
      <c r="N9" s="208"/>
    </row>
    <row r="10" spans="3:14" ht="18.75" customHeight="1" x14ac:dyDescent="0.25">
      <c r="C10" s="462"/>
      <c r="D10" s="443" t="s">
        <v>40</v>
      </c>
      <c r="E10" s="439" t="s">
        <v>41</v>
      </c>
      <c r="F10" s="448" t="s">
        <v>43</v>
      </c>
      <c r="G10" s="451" t="s">
        <v>44</v>
      </c>
      <c r="H10" s="454" t="s">
        <v>208</v>
      </c>
      <c r="I10" s="433"/>
      <c r="J10" s="434"/>
      <c r="K10" s="433"/>
      <c r="N10" s="208"/>
    </row>
    <row r="11" spans="3:14" ht="15" customHeight="1" thickBot="1" x14ac:dyDescent="0.3">
      <c r="C11" s="462"/>
      <c r="D11" s="434"/>
      <c r="E11" s="437"/>
      <c r="F11" s="449"/>
      <c r="G11" s="452"/>
      <c r="H11" s="455"/>
      <c r="I11" s="435"/>
      <c r="J11" s="436"/>
      <c r="K11" s="433"/>
      <c r="N11" s="208"/>
    </row>
    <row r="12" spans="3:14" ht="21" thickBot="1" x14ac:dyDescent="0.3">
      <c r="C12" s="462"/>
      <c r="D12" s="436"/>
      <c r="E12" s="438"/>
      <c r="F12" s="450"/>
      <c r="G12" s="453"/>
      <c r="H12" s="456"/>
      <c r="I12" s="287" t="s">
        <v>47</v>
      </c>
      <c r="J12" s="72" t="s">
        <v>48</v>
      </c>
      <c r="K12" s="435"/>
    </row>
    <row r="13" spans="3:14" ht="21" thickBot="1" x14ac:dyDescent="0.3">
      <c r="C13" s="463"/>
      <c r="D13" s="288">
        <v>1</v>
      </c>
      <c r="E13" s="74">
        <v>2</v>
      </c>
      <c r="F13" s="74">
        <v>3</v>
      </c>
      <c r="G13" s="288">
        <v>4</v>
      </c>
      <c r="H13" s="74">
        <v>5</v>
      </c>
      <c r="I13" s="74" t="s">
        <v>209</v>
      </c>
      <c r="J13" s="74" t="s">
        <v>210</v>
      </c>
      <c r="K13" s="75" t="s">
        <v>211</v>
      </c>
    </row>
    <row r="14" spans="3:14" ht="20.25" x14ac:dyDescent="0.3">
      <c r="C14" s="289" t="s">
        <v>212</v>
      </c>
      <c r="D14" s="290">
        <f>D16+D15</f>
        <v>741976632</v>
      </c>
      <c r="E14" s="290">
        <f>E16+E15</f>
        <v>8907154302</v>
      </c>
      <c r="F14" s="290">
        <f>F16+F15</f>
        <v>742262828.75</v>
      </c>
      <c r="G14" s="290">
        <f>G16+G15</f>
        <v>742262828.75</v>
      </c>
      <c r="H14" s="290">
        <f>H16+H15</f>
        <v>742262828.75</v>
      </c>
      <c r="I14" s="290">
        <f t="shared" ref="I14:I53" si="0">G14-D14</f>
        <v>286196.75</v>
      </c>
      <c r="J14" s="291">
        <f t="shared" ref="J14:J53" si="1">IFERROR(I14/D14,"0.0%")</f>
        <v>3.8572205330585129E-4</v>
      </c>
      <c r="K14" s="291">
        <f t="shared" ref="K14:K53" si="2">G14/$N$7</f>
        <v>9.3060509379505732E-5</v>
      </c>
      <c r="L14" s="91"/>
    </row>
    <row r="15" spans="3:14" ht="20.25" x14ac:dyDescent="0.3">
      <c r="C15" s="292" t="s">
        <v>213</v>
      </c>
      <c r="D15" s="102">
        <v>250898250</v>
      </c>
      <c r="E15" s="102">
        <v>3010779124</v>
      </c>
      <c r="F15" s="102">
        <v>250898248</v>
      </c>
      <c r="G15" s="97">
        <v>250898248</v>
      </c>
      <c r="H15" s="102">
        <v>250898248</v>
      </c>
      <c r="I15" s="293">
        <f t="shared" si="0"/>
        <v>-2</v>
      </c>
      <c r="J15" s="294">
        <f t="shared" si="1"/>
        <v>-7.971358907445548E-9</v>
      </c>
      <c r="K15" s="294">
        <f t="shared" si="2"/>
        <v>3.1456133672523684E-5</v>
      </c>
      <c r="L15" s="91"/>
    </row>
    <row r="16" spans="3:14" ht="20.25" x14ac:dyDescent="0.3">
      <c r="C16" s="295" t="s">
        <v>214</v>
      </c>
      <c r="D16" s="102">
        <v>491078382</v>
      </c>
      <c r="E16" s="102">
        <v>5896375178</v>
      </c>
      <c r="F16" s="102">
        <v>491364580.75</v>
      </c>
      <c r="G16" s="97">
        <v>491364580.75</v>
      </c>
      <c r="H16" s="102">
        <v>491364580.75</v>
      </c>
      <c r="I16" s="257">
        <f t="shared" si="0"/>
        <v>286198.75</v>
      </c>
      <c r="J16" s="296">
        <f t="shared" si="1"/>
        <v>5.8279647504418141E-4</v>
      </c>
      <c r="K16" s="263">
        <f t="shared" si="2"/>
        <v>6.1604375706982047E-5</v>
      </c>
      <c r="L16" s="91"/>
    </row>
    <row r="17" spans="3:14" ht="20.25" x14ac:dyDescent="0.3">
      <c r="C17" s="289" t="s">
        <v>215</v>
      </c>
      <c r="D17" s="290">
        <f>SUM(D18:D40)</f>
        <v>69852583852.629959</v>
      </c>
      <c r="E17" s="290">
        <f>SUM(E18:E40)</f>
        <v>973448866538</v>
      </c>
      <c r="F17" s="290">
        <f>SUM(F18:F40)</f>
        <v>54609651562.410004</v>
      </c>
      <c r="G17" s="290">
        <f>SUM(G18:G40)</f>
        <v>75507362773.569992</v>
      </c>
      <c r="H17" s="290">
        <f>SUM(H18:H40)</f>
        <v>77469474450.279984</v>
      </c>
      <c r="I17" s="290">
        <f t="shared" si="0"/>
        <v>5654778920.940033</v>
      </c>
      <c r="J17" s="291">
        <f t="shared" si="1"/>
        <v>8.0953038657382889E-2</v>
      </c>
      <c r="K17" s="291">
        <f t="shared" si="2"/>
        <v>9.4666651345654534E-3</v>
      </c>
      <c r="L17" s="91"/>
    </row>
    <row r="18" spans="3:14" ht="20.25" x14ac:dyDescent="0.3">
      <c r="C18" s="297" t="s">
        <v>216</v>
      </c>
      <c r="D18" s="102">
        <v>7889332110.2399998</v>
      </c>
      <c r="E18" s="102">
        <v>127178682615</v>
      </c>
      <c r="F18" s="102">
        <v>7355234404.9500017</v>
      </c>
      <c r="G18" s="97">
        <v>7629552274.9300013</v>
      </c>
      <c r="H18" s="102">
        <v>7458877412.5199995</v>
      </c>
      <c r="I18" s="293">
        <f t="shared" si="0"/>
        <v>-259779835.30999851</v>
      </c>
      <c r="J18" s="294">
        <f t="shared" si="1"/>
        <v>-3.292798828595591E-2</v>
      </c>
      <c r="K18" s="294">
        <f t="shared" si="2"/>
        <v>9.5654799559104654E-4</v>
      </c>
      <c r="L18" s="91"/>
      <c r="M18" s="128"/>
    </row>
    <row r="19" spans="3:14" ht="20.25" x14ac:dyDescent="0.3">
      <c r="C19" s="298" t="s">
        <v>217</v>
      </c>
      <c r="D19" s="102">
        <v>4783501057.3399954</v>
      </c>
      <c r="E19" s="102">
        <v>73721962714</v>
      </c>
      <c r="F19" s="102">
        <v>5459971285.8999987</v>
      </c>
      <c r="G19" s="97">
        <v>6046551316.6300001</v>
      </c>
      <c r="H19" s="102">
        <v>6041560006.0499992</v>
      </c>
      <c r="I19" s="102">
        <f t="shared" si="0"/>
        <v>1263050259.2900047</v>
      </c>
      <c r="J19" s="104">
        <f t="shared" si="1"/>
        <v>0.2640430605428486</v>
      </c>
      <c r="K19" s="104">
        <f t="shared" si="2"/>
        <v>7.5808072790403604E-4</v>
      </c>
      <c r="L19" s="91"/>
    </row>
    <row r="20" spans="3:14" ht="20.25" x14ac:dyDescent="0.3">
      <c r="C20" s="297" t="s">
        <v>218</v>
      </c>
      <c r="D20" s="102">
        <v>4699524794.6899996</v>
      </c>
      <c r="E20" s="102">
        <v>64622485398</v>
      </c>
      <c r="F20" s="102">
        <v>793824591.21000004</v>
      </c>
      <c r="G20" s="97">
        <v>5232535910.420002</v>
      </c>
      <c r="H20" s="102">
        <v>4964634962.5000019</v>
      </c>
      <c r="I20" s="102">
        <f t="shared" si="0"/>
        <v>533011115.7300024</v>
      </c>
      <c r="J20" s="104">
        <f t="shared" si="1"/>
        <v>0.11341808778884463</v>
      </c>
      <c r="K20" s="104">
        <f t="shared" si="2"/>
        <v>6.5602430609420592E-4</v>
      </c>
      <c r="L20" s="91"/>
    </row>
    <row r="21" spans="3:14" ht="20.25" x14ac:dyDescent="0.3">
      <c r="C21" s="295" t="s">
        <v>219</v>
      </c>
      <c r="D21" s="102">
        <v>862963354.41999996</v>
      </c>
      <c r="E21" s="102">
        <v>15344286414</v>
      </c>
      <c r="F21" s="102">
        <v>720372402.12000012</v>
      </c>
      <c r="G21" s="97">
        <v>1348458634.3200002</v>
      </c>
      <c r="H21" s="102">
        <v>1230541533.0099998</v>
      </c>
      <c r="I21" s="102">
        <f t="shared" si="0"/>
        <v>485495279.90000021</v>
      </c>
      <c r="J21" s="104">
        <f t="shared" si="1"/>
        <v>0.56259084167751583</v>
      </c>
      <c r="K21" s="104">
        <f t="shared" si="2"/>
        <v>1.6906174272304469E-4</v>
      </c>
      <c r="L21" s="91"/>
      <c r="M21" s="91"/>
      <c r="N21" s="299"/>
    </row>
    <row r="22" spans="3:14" ht="20.25" x14ac:dyDescent="0.3">
      <c r="C22" s="298" t="s">
        <v>220</v>
      </c>
      <c r="D22" s="102">
        <v>1688385068.660001</v>
      </c>
      <c r="E22" s="102">
        <v>21512650364</v>
      </c>
      <c r="F22" s="102">
        <v>1259599783.5300004</v>
      </c>
      <c r="G22" s="97">
        <v>1506594397.0400002</v>
      </c>
      <c r="H22" s="102">
        <v>1441719263.8300004</v>
      </c>
      <c r="I22" s="102">
        <f t="shared" si="0"/>
        <v>-181790671.62000084</v>
      </c>
      <c r="J22" s="104">
        <f t="shared" si="1"/>
        <v>-0.10767133339095465</v>
      </c>
      <c r="K22" s="104">
        <f t="shared" si="2"/>
        <v>1.8888786638145624E-4</v>
      </c>
      <c r="L22" s="91"/>
      <c r="N22" s="299"/>
    </row>
    <row r="23" spans="3:14" ht="20.25" x14ac:dyDescent="0.3">
      <c r="C23" s="297" t="s">
        <v>221</v>
      </c>
      <c r="D23" s="102">
        <v>23379974753.089985</v>
      </c>
      <c r="E23" s="102">
        <v>309832150000</v>
      </c>
      <c r="F23" s="102">
        <v>8481474269.9700012</v>
      </c>
      <c r="G23" s="97">
        <v>21699280356.730003</v>
      </c>
      <c r="H23" s="102">
        <v>24283064930.620003</v>
      </c>
      <c r="I23" s="102">
        <f t="shared" si="0"/>
        <v>-1680694396.3599815</v>
      </c>
      <c r="J23" s="104">
        <f t="shared" si="1"/>
        <v>-7.1886065494482829E-2</v>
      </c>
      <c r="K23" s="104">
        <f t="shared" si="2"/>
        <v>2.7205270221690287E-3</v>
      </c>
      <c r="L23" s="91"/>
      <c r="M23" s="128"/>
      <c r="N23" s="299"/>
    </row>
    <row r="24" spans="3:14" ht="22.15" customHeight="1" x14ac:dyDescent="0.3">
      <c r="C24" s="300" t="s">
        <v>222</v>
      </c>
      <c r="D24" s="102">
        <v>12724702855.459995</v>
      </c>
      <c r="E24" s="102">
        <v>150968273193</v>
      </c>
      <c r="F24" s="102">
        <v>13992908385.07</v>
      </c>
      <c r="G24" s="97">
        <v>14950631404.379999</v>
      </c>
      <c r="H24" s="102">
        <v>14956900301.249996</v>
      </c>
      <c r="I24" s="102">
        <f t="shared" si="0"/>
        <v>2225928548.9200039</v>
      </c>
      <c r="J24" s="104">
        <f t="shared" si="1"/>
        <v>0.17492970753064685</v>
      </c>
      <c r="K24" s="104">
        <f t="shared" si="2"/>
        <v>1.8744214584743046E-3</v>
      </c>
      <c r="L24" s="91"/>
      <c r="M24" s="128"/>
      <c r="N24" s="299"/>
    </row>
    <row r="25" spans="3:14" ht="20.25" x14ac:dyDescent="0.3">
      <c r="C25" s="298" t="s">
        <v>223</v>
      </c>
      <c r="D25" s="102">
        <v>370613901.23999995</v>
      </c>
      <c r="E25" s="102">
        <v>5502585634</v>
      </c>
      <c r="F25" s="102">
        <v>893958420.01999998</v>
      </c>
      <c r="G25" s="97">
        <v>865718624.96000004</v>
      </c>
      <c r="H25" s="102">
        <v>336138381.87</v>
      </c>
      <c r="I25" s="102">
        <f t="shared" si="0"/>
        <v>495104723.72000009</v>
      </c>
      <c r="J25" s="104">
        <f t="shared" si="1"/>
        <v>1.3359043523825704</v>
      </c>
      <c r="K25" s="104">
        <f t="shared" si="2"/>
        <v>1.085386646045259E-4</v>
      </c>
      <c r="L25" s="91"/>
      <c r="N25" s="299"/>
    </row>
    <row r="26" spans="3:14" ht="20.25" x14ac:dyDescent="0.3">
      <c r="C26" s="300" t="s">
        <v>224</v>
      </c>
      <c r="D26" s="102">
        <v>176786364.45999998</v>
      </c>
      <c r="E26" s="102">
        <v>3023343450</v>
      </c>
      <c r="F26" s="102">
        <v>182286560.91000003</v>
      </c>
      <c r="G26" s="97">
        <v>191846873.46999997</v>
      </c>
      <c r="H26" s="102">
        <v>181228535.02000001</v>
      </c>
      <c r="I26" s="97">
        <f t="shared" si="0"/>
        <v>15060509.00999999</v>
      </c>
      <c r="J26" s="99">
        <f t="shared" si="1"/>
        <v>8.5190444726904319E-2</v>
      </c>
      <c r="K26" s="99">
        <f t="shared" si="2"/>
        <v>2.4052622705153591E-5</v>
      </c>
      <c r="L26" s="91"/>
      <c r="N26" s="299"/>
    </row>
    <row r="27" spans="3:14" ht="20.25" x14ac:dyDescent="0.3">
      <c r="C27" s="301" t="s">
        <v>225</v>
      </c>
      <c r="D27" s="102">
        <v>1267987839.95</v>
      </c>
      <c r="E27" s="102">
        <v>18535516531</v>
      </c>
      <c r="F27" s="102">
        <v>1482249158.2700002</v>
      </c>
      <c r="G27" s="97">
        <v>1357160261.6799998</v>
      </c>
      <c r="H27" s="102">
        <v>1238578032.8100004</v>
      </c>
      <c r="I27" s="102">
        <f t="shared" si="0"/>
        <v>89172421.729999781</v>
      </c>
      <c r="J27" s="104">
        <f t="shared" si="1"/>
        <v>7.0325928152052367E-2</v>
      </c>
      <c r="K27" s="104">
        <f t="shared" si="2"/>
        <v>1.7015270113182815E-4</v>
      </c>
      <c r="L27" s="91"/>
      <c r="M27" s="12"/>
      <c r="N27" s="299"/>
    </row>
    <row r="28" spans="3:14" ht="21.75" customHeight="1" x14ac:dyDescent="0.3">
      <c r="C28" s="300" t="s">
        <v>226</v>
      </c>
      <c r="D28" s="102">
        <v>4311954367.7300005</v>
      </c>
      <c r="E28" s="102">
        <v>64208597908</v>
      </c>
      <c r="F28" s="102">
        <v>5016057000.3699999</v>
      </c>
      <c r="G28" s="97">
        <v>5167086569.4399986</v>
      </c>
      <c r="H28" s="102">
        <v>4416961593.8399992</v>
      </c>
      <c r="I28" s="102">
        <f t="shared" si="0"/>
        <v>855132201.70999813</v>
      </c>
      <c r="J28" s="104">
        <f t="shared" si="1"/>
        <v>0.19831661673177139</v>
      </c>
      <c r="K28" s="104">
        <f t="shared" si="2"/>
        <v>6.478186560545709E-4</v>
      </c>
      <c r="L28" s="91"/>
      <c r="M28" s="302"/>
      <c r="N28" s="299"/>
    </row>
    <row r="29" spans="3:14" ht="22.15" customHeight="1" x14ac:dyDescent="0.3">
      <c r="C29" s="301" t="s">
        <v>227</v>
      </c>
      <c r="D29" s="102">
        <v>2424843647.0899997</v>
      </c>
      <c r="E29" s="102">
        <v>21563980144</v>
      </c>
      <c r="F29" s="102">
        <v>2046497779.2700007</v>
      </c>
      <c r="G29" s="97">
        <v>1266975926.9000001</v>
      </c>
      <c r="H29" s="102">
        <v>791726033.73000038</v>
      </c>
      <c r="I29" s="102">
        <f t="shared" si="0"/>
        <v>-1157867720.1899996</v>
      </c>
      <c r="J29" s="104">
        <f t="shared" si="1"/>
        <v>-0.47750201196663983</v>
      </c>
      <c r="K29" s="104">
        <f t="shared" si="2"/>
        <v>1.588459243303923E-4</v>
      </c>
      <c r="L29" s="91"/>
      <c r="N29" s="299"/>
    </row>
    <row r="30" spans="3:14" ht="20.25" x14ac:dyDescent="0.3">
      <c r="C30" s="303" t="s">
        <v>228</v>
      </c>
      <c r="D30" s="102">
        <v>469311928.47000021</v>
      </c>
      <c r="E30" s="102">
        <v>9400055025</v>
      </c>
      <c r="F30" s="102">
        <v>721742188.14999998</v>
      </c>
      <c r="G30" s="97">
        <v>468579555.19</v>
      </c>
      <c r="H30" s="102">
        <v>634211084.93000007</v>
      </c>
      <c r="I30" s="102">
        <f t="shared" si="0"/>
        <v>-732373.28000020981</v>
      </c>
      <c r="J30" s="104">
        <f t="shared" si="1"/>
        <v>-1.560525602636638E-3</v>
      </c>
      <c r="K30" s="104">
        <f t="shared" si="2"/>
        <v>5.874772439330995E-5</v>
      </c>
      <c r="L30" s="91"/>
      <c r="N30" s="299"/>
    </row>
    <row r="31" spans="3:14" ht="20.25" x14ac:dyDescent="0.3">
      <c r="C31" s="303" t="s">
        <v>229</v>
      </c>
      <c r="D31" s="102">
        <v>780452671.78000045</v>
      </c>
      <c r="E31" s="102">
        <v>11681565715</v>
      </c>
      <c r="F31" s="102">
        <v>955469766.11000001</v>
      </c>
      <c r="G31" s="97">
        <v>955469766.11000001</v>
      </c>
      <c r="H31" s="102">
        <v>885462202.18000007</v>
      </c>
      <c r="I31" s="102">
        <f t="shared" si="0"/>
        <v>175017094.32999957</v>
      </c>
      <c r="J31" s="104">
        <f t="shared" si="1"/>
        <v>0.2242507465966298</v>
      </c>
      <c r="K31" s="104">
        <f t="shared" si="2"/>
        <v>1.1979113015891248E-4</v>
      </c>
      <c r="L31" s="91"/>
      <c r="N31" s="299"/>
    </row>
    <row r="32" spans="3:14" ht="20.25" x14ac:dyDescent="0.3">
      <c r="C32" s="303" t="s">
        <v>230</v>
      </c>
      <c r="D32" s="102">
        <v>90466902.069999978</v>
      </c>
      <c r="E32" s="102">
        <v>1254308155</v>
      </c>
      <c r="F32" s="102">
        <v>59951405.450000003</v>
      </c>
      <c r="G32" s="97">
        <v>91275465.560000017</v>
      </c>
      <c r="H32" s="102">
        <v>98019605.590000004</v>
      </c>
      <c r="I32" s="102">
        <f t="shared" si="0"/>
        <v>808563.49000003934</v>
      </c>
      <c r="J32" s="104">
        <f t="shared" si="1"/>
        <v>8.9376719164584919E-3</v>
      </c>
      <c r="K32" s="104">
        <f t="shared" si="2"/>
        <v>1.144357630459497E-5</v>
      </c>
      <c r="L32" s="91"/>
      <c r="N32" s="299"/>
    </row>
    <row r="33" spans="3:14" ht="20.25" x14ac:dyDescent="0.3">
      <c r="C33" s="303" t="s">
        <v>231</v>
      </c>
      <c r="D33" s="102">
        <v>291401300.21000004</v>
      </c>
      <c r="E33" s="102">
        <v>4163038522</v>
      </c>
      <c r="F33" s="102">
        <v>349178113.28999996</v>
      </c>
      <c r="G33" s="97">
        <v>311956209.33999997</v>
      </c>
      <c r="H33" s="102">
        <v>311874741.76999998</v>
      </c>
      <c r="I33" s="102">
        <f t="shared" si="0"/>
        <v>20554909.129999936</v>
      </c>
      <c r="J33" s="104">
        <f t="shared" si="1"/>
        <v>7.0538151735036594E-2</v>
      </c>
      <c r="K33" s="104">
        <f t="shared" si="2"/>
        <v>3.9111218588392936E-5</v>
      </c>
      <c r="L33" s="91"/>
      <c r="N33" s="299"/>
    </row>
    <row r="34" spans="3:14" ht="20.25" x14ac:dyDescent="0.3">
      <c r="C34" s="303" t="s">
        <v>232</v>
      </c>
      <c r="D34" s="102">
        <v>54918421.590000011</v>
      </c>
      <c r="E34" s="102">
        <v>754735375</v>
      </c>
      <c r="F34" s="102">
        <v>15281451.449999999</v>
      </c>
      <c r="G34" s="97">
        <v>50833396.409999996</v>
      </c>
      <c r="H34" s="102">
        <v>57681743.75</v>
      </c>
      <c r="I34" s="97">
        <f t="shared" si="0"/>
        <v>-4085025.1800000146</v>
      </c>
      <c r="J34" s="99">
        <f t="shared" si="1"/>
        <v>-7.4383513978192137E-2</v>
      </c>
      <c r="K34" s="99">
        <f t="shared" si="2"/>
        <v>6.3731896306479812E-6</v>
      </c>
      <c r="L34" s="91"/>
      <c r="N34" s="299"/>
    </row>
    <row r="35" spans="3:14" ht="20.25" x14ac:dyDescent="0.3">
      <c r="C35" s="303" t="s">
        <v>233</v>
      </c>
      <c r="D35" s="102">
        <v>673991459.58999944</v>
      </c>
      <c r="E35" s="102">
        <v>17321712417</v>
      </c>
      <c r="F35" s="102">
        <v>-13812989.07999998</v>
      </c>
      <c r="G35" s="97">
        <v>1297570010.1700003</v>
      </c>
      <c r="H35" s="102">
        <v>836379035.02999997</v>
      </c>
      <c r="I35" s="102">
        <f t="shared" si="0"/>
        <v>623578550.58000088</v>
      </c>
      <c r="J35" s="104">
        <f t="shared" si="1"/>
        <v>0.92520245131790602</v>
      </c>
      <c r="K35" s="104">
        <f t="shared" si="2"/>
        <v>1.6268162896603984E-4</v>
      </c>
      <c r="L35" s="91"/>
      <c r="N35" s="299"/>
    </row>
    <row r="36" spans="3:14" ht="21" customHeight="1" x14ac:dyDescent="0.3">
      <c r="C36" s="300" t="s">
        <v>234</v>
      </c>
      <c r="D36" s="102">
        <v>1630087294.4400001</v>
      </c>
      <c r="E36" s="102">
        <v>22851776170</v>
      </c>
      <c r="F36" s="102">
        <v>1822116254.4000003</v>
      </c>
      <c r="G36" s="97">
        <v>1824196454.4500005</v>
      </c>
      <c r="H36" s="102">
        <v>1786408343.8399999</v>
      </c>
      <c r="I36" s="102">
        <f t="shared" si="0"/>
        <v>194109160.01000047</v>
      </c>
      <c r="J36" s="104">
        <f t="shared" si="1"/>
        <v>0.11907899697892235</v>
      </c>
      <c r="K36" s="104">
        <f t="shared" si="2"/>
        <v>2.2870692790219477E-4</v>
      </c>
      <c r="L36" s="91"/>
      <c r="N36" s="299"/>
    </row>
    <row r="37" spans="3:14" ht="24" customHeight="1" x14ac:dyDescent="0.3">
      <c r="C37" s="300" t="s">
        <v>235</v>
      </c>
      <c r="D37" s="102">
        <v>201138910.19000027</v>
      </c>
      <c r="E37" s="102">
        <v>4007403958</v>
      </c>
      <c r="F37" s="102">
        <v>295882949.87000006</v>
      </c>
      <c r="G37" s="97">
        <v>221399691.95000002</v>
      </c>
      <c r="H37" s="102">
        <v>310595643.03999996</v>
      </c>
      <c r="I37" s="102">
        <f t="shared" si="0"/>
        <v>20260781.759999752</v>
      </c>
      <c r="J37" s="104">
        <f t="shared" si="1"/>
        <v>0.1007302950028961</v>
      </c>
      <c r="K37" s="104">
        <f t="shared" si="2"/>
        <v>2.7757779739596931E-5</v>
      </c>
      <c r="L37" s="91"/>
      <c r="N37" s="299"/>
    </row>
    <row r="38" spans="3:14" ht="20.25" x14ac:dyDescent="0.3">
      <c r="C38" s="304" t="s">
        <v>236</v>
      </c>
      <c r="D38" s="102">
        <v>164857215.82000005</v>
      </c>
      <c r="E38" s="102">
        <v>2714381603</v>
      </c>
      <c r="F38" s="102">
        <v>92632405.520000011</v>
      </c>
      <c r="G38" s="97">
        <v>197856007.16999999</v>
      </c>
      <c r="H38" s="102">
        <v>205383639.52999997</v>
      </c>
      <c r="I38" s="102">
        <f t="shared" si="0"/>
        <v>32998791.349999934</v>
      </c>
      <c r="J38" s="104">
        <f t="shared" si="1"/>
        <v>0.20016589013628486</v>
      </c>
      <c r="K38" s="104">
        <f t="shared" si="2"/>
        <v>2.480601223429557E-5</v>
      </c>
      <c r="L38" s="91"/>
      <c r="N38" s="299"/>
    </row>
    <row r="39" spans="3:14" ht="20.25" x14ac:dyDescent="0.3">
      <c r="C39" s="300" t="s">
        <v>237</v>
      </c>
      <c r="D39" s="102">
        <v>204726111.63999996</v>
      </c>
      <c r="E39" s="102">
        <v>5749853616</v>
      </c>
      <c r="F39" s="102">
        <v>57967803.190000005</v>
      </c>
      <c r="G39" s="97">
        <v>249767717.37000003</v>
      </c>
      <c r="H39" s="102">
        <v>252728912.07000002</v>
      </c>
      <c r="I39" s="102">
        <f t="shared" si="0"/>
        <v>45041605.730000079</v>
      </c>
      <c r="J39" s="104">
        <f t="shared" si="1"/>
        <v>0.2200090910201204</v>
      </c>
      <c r="K39" s="104">
        <f t="shared" si="2"/>
        <v>3.1314394449943857E-5</v>
      </c>
      <c r="L39" s="91"/>
      <c r="N39" s="299"/>
    </row>
    <row r="40" spans="3:14" ht="20.25" x14ac:dyDescent="0.3">
      <c r="C40" s="300" t="s">
        <v>238</v>
      </c>
      <c r="D40" s="102">
        <v>710661522.46000016</v>
      </c>
      <c r="E40" s="102">
        <v>17535521617</v>
      </c>
      <c r="F40" s="102">
        <v>2568808172.4700003</v>
      </c>
      <c r="G40" s="97">
        <v>2576065948.9499998</v>
      </c>
      <c r="H40" s="102">
        <v>4748798511.499999</v>
      </c>
      <c r="I40" s="102">
        <f t="shared" si="0"/>
        <v>1865404426.4899998</v>
      </c>
      <c r="J40" s="104">
        <f t="shared" si="1"/>
        <v>2.6248845160953467</v>
      </c>
      <c r="K40" s="104">
        <f t="shared" si="2"/>
        <v>3.229718640339321E-4</v>
      </c>
      <c r="L40" s="91"/>
      <c r="N40" s="299"/>
    </row>
    <row r="41" spans="3:14" ht="20.25" x14ac:dyDescent="0.3">
      <c r="C41" s="289" t="s">
        <v>239</v>
      </c>
      <c r="D41" s="290">
        <f>D42</f>
        <v>718466154.57999992</v>
      </c>
      <c r="E41" s="290">
        <f>E42</f>
        <v>12921593863</v>
      </c>
      <c r="F41" s="290">
        <f>F42</f>
        <v>1071469249.7</v>
      </c>
      <c r="G41" s="290">
        <f>G42</f>
        <v>1071469249.7</v>
      </c>
      <c r="H41" s="290">
        <f>H42</f>
        <v>1071469249.7</v>
      </c>
      <c r="I41" s="290">
        <f t="shared" si="0"/>
        <v>353003095.12000012</v>
      </c>
      <c r="J41" s="291">
        <f t="shared" si="1"/>
        <v>0.49132877431972871</v>
      </c>
      <c r="K41" s="291">
        <f t="shared" si="2"/>
        <v>1.3433445714838895E-4</v>
      </c>
      <c r="L41" s="91"/>
      <c r="N41" s="299"/>
    </row>
    <row r="42" spans="3:14" ht="20.25" x14ac:dyDescent="0.3">
      <c r="C42" s="301" t="s">
        <v>240</v>
      </c>
      <c r="D42" s="293">
        <v>718466154.57999992</v>
      </c>
      <c r="E42" s="102">
        <v>12921593863</v>
      </c>
      <c r="F42" s="102">
        <v>1071469249.7</v>
      </c>
      <c r="G42" s="97">
        <v>1071469249.7</v>
      </c>
      <c r="H42" s="102">
        <v>1071469249.7</v>
      </c>
      <c r="I42" s="257">
        <f t="shared" si="0"/>
        <v>353003095.12000012</v>
      </c>
      <c r="J42" s="296">
        <f t="shared" si="1"/>
        <v>0.49132877431972871</v>
      </c>
      <c r="K42" s="263">
        <f t="shared" si="2"/>
        <v>1.3433445714838895E-4</v>
      </c>
      <c r="L42" s="91"/>
      <c r="N42" s="299"/>
    </row>
    <row r="43" spans="3:14" ht="20.25" x14ac:dyDescent="0.3">
      <c r="C43" s="289" t="s">
        <v>241</v>
      </c>
      <c r="D43" s="290">
        <f>SUM(D44:D49)</f>
        <v>576262090.15999997</v>
      </c>
      <c r="E43" s="290">
        <f>SUM(E44:E49)</f>
        <v>12580580563</v>
      </c>
      <c r="F43" s="290">
        <f>SUM(F44:F49)</f>
        <v>1277926416.1500001</v>
      </c>
      <c r="G43" s="290">
        <f>SUM(G44:G49)</f>
        <v>1278416701.0500002</v>
      </c>
      <c r="H43" s="290">
        <f>SUM(H44:H49)</f>
        <v>1280933717.1600001</v>
      </c>
      <c r="I43" s="290">
        <f t="shared" si="0"/>
        <v>702154610.89000022</v>
      </c>
      <c r="J43" s="291">
        <f t="shared" si="1"/>
        <v>1.2184639990720993</v>
      </c>
      <c r="K43" s="291">
        <f t="shared" si="2"/>
        <v>1.6028030071144839E-4</v>
      </c>
      <c r="L43" s="91"/>
      <c r="N43" s="299"/>
    </row>
    <row r="44" spans="3:14" ht="20.25" x14ac:dyDescent="0.3">
      <c r="C44" s="305" t="s">
        <v>242</v>
      </c>
      <c r="D44" s="102">
        <v>0</v>
      </c>
      <c r="E44" s="102">
        <v>6750891737</v>
      </c>
      <c r="F44" s="102">
        <v>825118900</v>
      </c>
      <c r="G44" s="102">
        <v>825118900</v>
      </c>
      <c r="H44" s="102">
        <v>825118900</v>
      </c>
      <c r="I44" s="293">
        <f t="shared" si="0"/>
        <v>825118900</v>
      </c>
      <c r="J44" s="294" t="str">
        <f t="shared" si="1"/>
        <v>0.0%</v>
      </c>
      <c r="K44" s="294">
        <f t="shared" si="2"/>
        <v>1.0344851198054481E-4</v>
      </c>
      <c r="L44" s="91"/>
      <c r="N44" s="299"/>
    </row>
    <row r="45" spans="3:14" ht="20.25" x14ac:dyDescent="0.3">
      <c r="C45" s="306" t="s">
        <v>243</v>
      </c>
      <c r="D45" s="102">
        <v>127020672</v>
      </c>
      <c r="E45" s="102">
        <v>1524248087</v>
      </c>
      <c r="F45" s="102">
        <v>127020664.97</v>
      </c>
      <c r="G45" s="97">
        <v>127020664.97</v>
      </c>
      <c r="H45" s="102">
        <v>127020664.97</v>
      </c>
      <c r="I45" s="97">
        <f t="shared" si="0"/>
        <v>-7.0300000011920929</v>
      </c>
      <c r="J45" s="99">
        <f t="shared" si="1"/>
        <v>-5.5345322068459003E-8</v>
      </c>
      <c r="K45" s="99">
        <f t="shared" si="2"/>
        <v>1.5925097318611673E-5</v>
      </c>
      <c r="L45" s="91"/>
      <c r="N45" s="299"/>
    </row>
    <row r="46" spans="3:14" ht="20.25" x14ac:dyDescent="0.3">
      <c r="C46" s="300" t="s">
        <v>244</v>
      </c>
      <c r="D46" s="102">
        <v>152075364.09999999</v>
      </c>
      <c r="E46" s="102">
        <v>1900371875</v>
      </c>
      <c r="F46" s="102">
        <v>158364314</v>
      </c>
      <c r="G46" s="97">
        <v>158364314</v>
      </c>
      <c r="H46" s="102">
        <v>158364314</v>
      </c>
      <c r="I46" s="102">
        <f t="shared" si="0"/>
        <v>6288949.900000006</v>
      </c>
      <c r="J46" s="104">
        <f t="shared" si="1"/>
        <v>4.1354166318908758E-2</v>
      </c>
      <c r="K46" s="104">
        <f t="shared" si="2"/>
        <v>1.9854778061828131E-5</v>
      </c>
      <c r="L46" s="91"/>
      <c r="N46" s="299"/>
    </row>
    <row r="47" spans="3:14" ht="20.25" x14ac:dyDescent="0.3">
      <c r="C47" s="304" t="s">
        <v>245</v>
      </c>
      <c r="D47" s="102">
        <v>30299225.770000007</v>
      </c>
      <c r="E47" s="102">
        <v>375000000</v>
      </c>
      <c r="F47" s="102">
        <v>29654571.670000002</v>
      </c>
      <c r="G47" s="97">
        <v>29654571.66</v>
      </c>
      <c r="H47" s="102">
        <v>29367657.530000001</v>
      </c>
      <c r="I47" s="97">
        <f t="shared" si="0"/>
        <v>-644654.11000000685</v>
      </c>
      <c r="J47" s="99">
        <f t="shared" si="1"/>
        <v>-2.1276256855325141E-2</v>
      </c>
      <c r="K47" s="99">
        <f t="shared" si="2"/>
        <v>3.7179142444166953E-6</v>
      </c>
      <c r="L47" s="91"/>
      <c r="N47" s="299"/>
    </row>
    <row r="48" spans="3:14" ht="20.25" x14ac:dyDescent="0.3">
      <c r="C48" s="304" t="s">
        <v>246</v>
      </c>
      <c r="D48" s="102">
        <v>211338627</v>
      </c>
      <c r="E48" s="102">
        <v>1193399381</v>
      </c>
      <c r="F48" s="102">
        <v>79323459</v>
      </c>
      <c r="G48" s="97">
        <v>79323459</v>
      </c>
      <c r="H48" s="102">
        <v>79323459</v>
      </c>
      <c r="I48" s="97">
        <f t="shared" si="0"/>
        <v>-132015168</v>
      </c>
      <c r="J48" s="99">
        <f t="shared" si="1"/>
        <v>-0.62466180401560001</v>
      </c>
      <c r="K48" s="99">
        <f t="shared" si="2"/>
        <v>9.9451046372828883E-6</v>
      </c>
      <c r="L48" s="91"/>
      <c r="N48" s="299"/>
    </row>
    <row r="49" spans="3:14" ht="20.25" x14ac:dyDescent="0.3">
      <c r="C49" s="304" t="s">
        <v>247</v>
      </c>
      <c r="D49" s="102">
        <v>55528201.289999984</v>
      </c>
      <c r="E49" s="102">
        <v>836669483</v>
      </c>
      <c r="F49" s="102">
        <v>58444506.509999998</v>
      </c>
      <c r="G49" s="97">
        <v>58934791.420000002</v>
      </c>
      <c r="H49" s="102">
        <v>61738721.659999996</v>
      </c>
      <c r="I49" s="97">
        <f t="shared" si="0"/>
        <v>3406590.1300000176</v>
      </c>
      <c r="J49" s="99">
        <f t="shared" si="1"/>
        <v>6.1348829078918983E-2</v>
      </c>
      <c r="K49" s="99">
        <f t="shared" si="2"/>
        <v>7.388894468764174E-6</v>
      </c>
      <c r="L49" s="91"/>
      <c r="N49" s="299"/>
    </row>
    <row r="50" spans="3:14" ht="15.75" customHeight="1" x14ac:dyDescent="0.3">
      <c r="C50" s="289" t="s">
        <v>248</v>
      </c>
      <c r="D50" s="290">
        <f>SUM(D51:D52)</f>
        <v>47552252408.18</v>
      </c>
      <c r="E50" s="290">
        <f>SUM(E51:E52)</f>
        <v>476376415693</v>
      </c>
      <c r="F50" s="290">
        <f>SUM(F51:F52)</f>
        <v>42580942283.93</v>
      </c>
      <c r="G50" s="290">
        <f>SUM(G51:G52)</f>
        <v>46579946847.939995</v>
      </c>
      <c r="H50" s="290">
        <f>SUM(H51:H52)</f>
        <v>53842567222.279999</v>
      </c>
      <c r="I50" s="290">
        <f t="shared" si="0"/>
        <v>-972305560.24000549</v>
      </c>
      <c r="J50" s="291">
        <f t="shared" si="1"/>
        <v>-2.0447097897569794E-2</v>
      </c>
      <c r="K50" s="291">
        <f t="shared" si="2"/>
        <v>5.8399173616702528E-3</v>
      </c>
      <c r="L50" s="91"/>
      <c r="N50" s="299"/>
    </row>
    <row r="51" spans="3:14" ht="21" customHeight="1" x14ac:dyDescent="0.3">
      <c r="C51" s="305" t="s">
        <v>249</v>
      </c>
      <c r="D51" s="102">
        <v>36522205210.230003</v>
      </c>
      <c r="E51" s="293">
        <v>333486471138</v>
      </c>
      <c r="F51" s="102">
        <v>32715401585.079998</v>
      </c>
      <c r="G51" s="97">
        <v>32712569223.339996</v>
      </c>
      <c r="H51" s="102">
        <v>39975189597.68</v>
      </c>
      <c r="I51" s="293">
        <f t="shared" si="0"/>
        <v>-3809635986.890007</v>
      </c>
      <c r="J51" s="294">
        <f t="shared" si="1"/>
        <v>-0.10431013037030179</v>
      </c>
      <c r="K51" s="294">
        <f t="shared" si="2"/>
        <v>4.1013078348042797E-3</v>
      </c>
      <c r="L51" s="91"/>
      <c r="M51" s="307"/>
      <c r="N51" s="299"/>
    </row>
    <row r="52" spans="3:14" ht="20.25" x14ac:dyDescent="0.3">
      <c r="C52" s="304" t="s">
        <v>250</v>
      </c>
      <c r="D52" s="102">
        <v>11030047197.949999</v>
      </c>
      <c r="E52" s="97">
        <v>142889944555</v>
      </c>
      <c r="F52" s="102">
        <v>9865540698.8500004</v>
      </c>
      <c r="G52" s="97">
        <v>13867377624.6</v>
      </c>
      <c r="H52" s="102">
        <v>13867377624.6</v>
      </c>
      <c r="I52" s="97">
        <f t="shared" si="0"/>
        <v>2837330426.6500015</v>
      </c>
      <c r="J52" s="99">
        <f t="shared" si="1"/>
        <v>0.25723647195066734</v>
      </c>
      <c r="K52" s="99">
        <f t="shared" si="2"/>
        <v>1.7386095268659731E-3</v>
      </c>
      <c r="L52" s="91"/>
      <c r="M52" s="307"/>
      <c r="N52" s="299"/>
    </row>
    <row r="53" spans="3:14" ht="21" thickBot="1" x14ac:dyDescent="0.35">
      <c r="C53" s="308" t="s">
        <v>71</v>
      </c>
      <c r="D53" s="268">
        <f>D14+D17+D41+D43+D50</f>
        <v>119441541137.54996</v>
      </c>
      <c r="E53" s="268">
        <f>E14+E17+E41+E43+E50</f>
        <v>1484234610959</v>
      </c>
      <c r="F53" s="268">
        <f>F14+F17+F41+F43+F50</f>
        <v>100282252340.94</v>
      </c>
      <c r="G53" s="268">
        <f>G14+G17+G41+G43+G50</f>
        <v>125179458401.00998</v>
      </c>
      <c r="H53" s="268">
        <f>H14+H17+H41+H43+H50</f>
        <v>134406707468.16998</v>
      </c>
      <c r="I53" s="268">
        <f t="shared" si="0"/>
        <v>5737917263.460022</v>
      </c>
      <c r="J53" s="309">
        <f t="shared" si="1"/>
        <v>4.8039544774896907E-2</v>
      </c>
      <c r="K53" s="310">
        <f t="shared" si="2"/>
        <v>1.5694257763475047E-2</v>
      </c>
      <c r="L53" s="91"/>
      <c r="N53" s="299"/>
    </row>
    <row r="54" spans="3:14" x14ac:dyDescent="0.25">
      <c r="C54" s="311"/>
      <c r="D54" s="122"/>
      <c r="E54" s="122"/>
      <c r="F54" s="122"/>
      <c r="G54" s="122"/>
      <c r="H54" s="122"/>
      <c r="I54" s="122"/>
      <c r="J54" s="125"/>
      <c r="K54" s="125"/>
    </row>
    <row r="55" spans="3:14" ht="20.25" x14ac:dyDescent="0.3">
      <c r="C55" s="127" t="s">
        <v>205</v>
      </c>
      <c r="G55" s="312"/>
    </row>
    <row r="56" spans="3:14" x14ac:dyDescent="0.25">
      <c r="C56" s="64" t="s">
        <v>206</v>
      </c>
    </row>
    <row r="57" spans="3:14" x14ac:dyDescent="0.25">
      <c r="C57" s="313" t="s">
        <v>251</v>
      </c>
    </row>
    <row r="58" spans="3:14" x14ac:dyDescent="0.25">
      <c r="C58" s="127" t="s">
        <v>75</v>
      </c>
    </row>
    <row r="61" spans="3:14" x14ac:dyDescent="0.25">
      <c r="D61" s="208"/>
      <c r="E61" s="208"/>
      <c r="F61" s="208"/>
      <c r="G61" s="208"/>
      <c r="H61" s="208"/>
    </row>
    <row r="62" spans="3:14" x14ac:dyDescent="0.25">
      <c r="D62" s="208"/>
      <c r="E62" s="208"/>
      <c r="F62" s="208"/>
      <c r="G62" s="208"/>
      <c r="H62" s="208"/>
    </row>
    <row r="63" spans="3:14" x14ac:dyDescent="0.25">
      <c r="D63" s="208"/>
      <c r="E63" s="208"/>
      <c r="F63" s="208"/>
      <c r="G63" s="208"/>
      <c r="H63" s="208"/>
    </row>
    <row r="318" spans="2:2" x14ac:dyDescent="0.25">
      <c r="B318" s="64" t="s">
        <v>33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B073-1AAC-43D4-80EA-1925E365D500}">
  <dimension ref="A1:W54"/>
  <sheetViews>
    <sheetView showGridLines="0" topLeftCell="E1" zoomScale="91" zoomScaleNormal="91" workbookViewId="0">
      <selection activeCell="U22" sqref="U22"/>
    </sheetView>
  </sheetViews>
  <sheetFormatPr baseColWidth="10" defaultColWidth="11.42578125" defaultRowHeight="15" x14ac:dyDescent="0.25"/>
  <cols>
    <col min="1" max="1" width="20.7109375" style="383" bestFit="1" customWidth="1"/>
    <col min="2" max="2" width="21.28515625" style="383" bestFit="1" customWidth="1"/>
    <col min="3" max="3" width="4.7109375" style="383" customWidth="1"/>
    <col min="4" max="4" width="2.42578125" style="388" hidden="1" customWidth="1"/>
    <col min="5" max="5" width="50.7109375" style="383" customWidth="1"/>
    <col min="6" max="16384" width="11.42578125" style="383"/>
  </cols>
  <sheetData>
    <row r="1" spans="1:23" x14ac:dyDescent="0.25">
      <c r="E1"/>
      <c r="F1"/>
      <c r="G1"/>
      <c r="H1"/>
      <c r="I1"/>
      <c r="J1"/>
      <c r="K1"/>
      <c r="L1"/>
      <c r="M1"/>
      <c r="N1"/>
      <c r="O1"/>
      <c r="P1"/>
      <c r="Q1"/>
    </row>
    <row r="2" spans="1:23" x14ac:dyDescent="0.25">
      <c r="E2"/>
      <c r="F2" s="133"/>
      <c r="G2" s="133"/>
      <c r="H2" s="133"/>
      <c r="I2" s="133"/>
      <c r="J2" s="133"/>
      <c r="K2" s="133"/>
      <c r="L2" s="133"/>
      <c r="M2" s="133"/>
      <c r="N2" s="133"/>
      <c r="O2"/>
      <c r="P2"/>
      <c r="Q2"/>
    </row>
    <row r="3" spans="1:23" x14ac:dyDescent="0.25">
      <c r="E3" s="421" t="s">
        <v>1028</v>
      </c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</row>
    <row r="4" spans="1:23" ht="15" customHeight="1" x14ac:dyDescent="0.25">
      <c r="E4" s="421" t="s">
        <v>0</v>
      </c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</row>
    <row r="5" spans="1:23" ht="15" customHeight="1" x14ac:dyDescent="0.25">
      <c r="E5" s="422" t="s">
        <v>1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</row>
    <row r="6" spans="1:23" x14ac:dyDescent="0.25">
      <c r="E6"/>
      <c r="F6" s="133"/>
      <c r="G6" s="133"/>
      <c r="H6" s="133"/>
      <c r="I6" s="133"/>
      <c r="J6" s="133"/>
      <c r="K6" s="133"/>
      <c r="L6" s="133"/>
      <c r="M6" s="133"/>
      <c r="N6" s="133"/>
      <c r="O6"/>
      <c r="P6"/>
      <c r="Q6"/>
    </row>
    <row r="7" spans="1:23" x14ac:dyDescent="0.25"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</row>
    <row r="8" spans="1:23" ht="15.75" x14ac:dyDescent="0.25">
      <c r="A8" s="384" t="s">
        <v>986</v>
      </c>
      <c r="B8" s="384" t="s">
        <v>987</v>
      </c>
      <c r="C8" s="384" t="s">
        <v>988</v>
      </c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</row>
    <row r="9" spans="1:23" x14ac:dyDescent="0.25">
      <c r="A9" s="383" t="s">
        <v>989</v>
      </c>
      <c r="B9" s="383" t="s">
        <v>990</v>
      </c>
      <c r="C9" s="385">
        <v>1061892039.45</v>
      </c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</row>
    <row r="10" spans="1:23" x14ac:dyDescent="0.25">
      <c r="A10" s="383" t="s">
        <v>989</v>
      </c>
      <c r="B10" s="383" t="s">
        <v>991</v>
      </c>
      <c r="C10" s="385">
        <v>275816308.13999999</v>
      </c>
      <c r="E10" s="386"/>
    </row>
    <row r="11" spans="1:23" x14ac:dyDescent="0.25">
      <c r="A11" s="383" t="s">
        <v>989</v>
      </c>
      <c r="B11" s="383" t="s">
        <v>992</v>
      </c>
      <c r="C11" s="385">
        <v>56015124.57</v>
      </c>
      <c r="E11" s="386"/>
    </row>
    <row r="12" spans="1:23" x14ac:dyDescent="0.25">
      <c r="A12" s="383" t="s">
        <v>989</v>
      </c>
      <c r="B12" s="383" t="s">
        <v>993</v>
      </c>
      <c r="C12" s="385">
        <v>304949028.47999996</v>
      </c>
      <c r="E12" s="386"/>
    </row>
    <row r="13" spans="1:23" x14ac:dyDescent="0.25">
      <c r="A13" s="383" t="s">
        <v>989</v>
      </c>
      <c r="B13" s="383" t="s">
        <v>994</v>
      </c>
      <c r="C13" s="385">
        <v>371851835.26000005</v>
      </c>
      <c r="E13" s="386"/>
    </row>
    <row r="14" spans="1:23" x14ac:dyDescent="0.25">
      <c r="A14" s="383" t="s">
        <v>989</v>
      </c>
      <c r="B14" s="383" t="s">
        <v>995</v>
      </c>
      <c r="C14" s="385">
        <v>286510166</v>
      </c>
      <c r="E14" s="386"/>
    </row>
    <row r="15" spans="1:23" x14ac:dyDescent="0.25">
      <c r="A15" s="383" t="s">
        <v>989</v>
      </c>
      <c r="B15" s="383" t="s">
        <v>996</v>
      </c>
      <c r="C15" s="385">
        <v>310798371.44</v>
      </c>
      <c r="E15" s="386"/>
    </row>
    <row r="16" spans="1:23" x14ac:dyDescent="0.25">
      <c r="A16" s="383" t="s">
        <v>989</v>
      </c>
      <c r="B16" s="383" t="s">
        <v>997</v>
      </c>
      <c r="C16" s="385">
        <v>58276794.900000006</v>
      </c>
      <c r="E16" s="386"/>
    </row>
    <row r="17" spans="1:5" x14ac:dyDescent="0.25">
      <c r="A17" s="383" t="s">
        <v>989</v>
      </c>
      <c r="B17" s="383" t="s">
        <v>998</v>
      </c>
      <c r="C17" s="385">
        <v>23822207.309999999</v>
      </c>
      <c r="E17" s="386"/>
    </row>
    <row r="18" spans="1:5" x14ac:dyDescent="0.25">
      <c r="A18" s="383" t="s">
        <v>989</v>
      </c>
      <c r="B18" s="383" t="s">
        <v>999</v>
      </c>
      <c r="C18" s="385">
        <v>124089721.14</v>
      </c>
      <c r="E18" s="386"/>
    </row>
    <row r="19" spans="1:5" x14ac:dyDescent="0.25">
      <c r="A19" s="383" t="s">
        <v>989</v>
      </c>
      <c r="B19" s="383" t="s">
        <v>1000</v>
      </c>
      <c r="C19" s="385">
        <v>88119986.390000001</v>
      </c>
      <c r="E19" s="386"/>
    </row>
    <row r="20" spans="1:5" x14ac:dyDescent="0.25">
      <c r="A20" s="383" t="s">
        <v>989</v>
      </c>
      <c r="B20" s="383" t="s">
        <v>1001</v>
      </c>
      <c r="C20" s="385">
        <v>34307146.07</v>
      </c>
      <c r="E20" s="386"/>
    </row>
    <row r="21" spans="1:5" x14ac:dyDescent="0.25">
      <c r="A21" s="383" t="s">
        <v>989</v>
      </c>
      <c r="B21" s="383" t="s">
        <v>1002</v>
      </c>
      <c r="C21" s="385">
        <v>207771258.63999999</v>
      </c>
      <c r="E21" s="386"/>
    </row>
    <row r="22" spans="1:5" x14ac:dyDescent="0.25">
      <c r="A22" s="383" t="s">
        <v>989</v>
      </c>
      <c r="B22" s="383" t="s">
        <v>1003</v>
      </c>
      <c r="C22" s="385">
        <v>44320769.019999996</v>
      </c>
      <c r="E22" s="386"/>
    </row>
    <row r="23" spans="1:5" x14ac:dyDescent="0.25">
      <c r="A23" s="383" t="s">
        <v>989</v>
      </c>
      <c r="B23" s="383" t="s">
        <v>1004</v>
      </c>
      <c r="C23" s="385">
        <v>469169020.06999999</v>
      </c>
      <c r="E23" s="386"/>
    </row>
    <row r="24" spans="1:5" x14ac:dyDescent="0.25">
      <c r="A24" s="383" t="s">
        <v>989</v>
      </c>
      <c r="B24" s="383" t="s">
        <v>1005</v>
      </c>
      <c r="C24" s="385">
        <v>163506425.16999999</v>
      </c>
      <c r="E24" s="386"/>
    </row>
    <row r="25" spans="1:5" x14ac:dyDescent="0.25">
      <c r="A25" s="383" t="s">
        <v>989</v>
      </c>
      <c r="B25" s="383" t="s">
        <v>1006</v>
      </c>
      <c r="C25" s="385">
        <v>17134262.57</v>
      </c>
      <c r="E25" s="386"/>
    </row>
    <row r="26" spans="1:5" x14ac:dyDescent="0.25">
      <c r="A26" s="383" t="s">
        <v>989</v>
      </c>
      <c r="B26" s="383" t="s">
        <v>1007</v>
      </c>
      <c r="C26" s="385">
        <v>69362458.700000003</v>
      </c>
      <c r="E26" s="386"/>
    </row>
    <row r="27" spans="1:5" x14ac:dyDescent="0.25">
      <c r="A27" s="383" t="s">
        <v>989</v>
      </c>
      <c r="B27" s="383" t="s">
        <v>1008</v>
      </c>
      <c r="C27" s="385">
        <v>27761572.100000001</v>
      </c>
      <c r="E27" s="386"/>
    </row>
    <row r="28" spans="1:5" x14ac:dyDescent="0.25">
      <c r="A28" s="383" t="s">
        <v>989</v>
      </c>
      <c r="B28" s="383" t="s">
        <v>1009</v>
      </c>
      <c r="C28" s="385">
        <v>45116650.489999995</v>
      </c>
      <c r="E28" s="386"/>
    </row>
    <row r="29" spans="1:5" x14ac:dyDescent="0.25">
      <c r="A29" s="383" t="s">
        <v>989</v>
      </c>
      <c r="B29" s="383" t="s">
        <v>1010</v>
      </c>
      <c r="C29" s="385">
        <v>439015989.15000004</v>
      </c>
      <c r="E29" s="386"/>
    </row>
    <row r="30" spans="1:5" x14ac:dyDescent="0.25">
      <c r="A30" s="383" t="s">
        <v>989</v>
      </c>
      <c r="B30" s="383" t="s">
        <v>1011</v>
      </c>
      <c r="C30" s="385">
        <v>61621680.530000001</v>
      </c>
      <c r="E30" s="386"/>
    </row>
    <row r="31" spans="1:5" x14ac:dyDescent="0.25">
      <c r="A31" s="383" t="s">
        <v>989</v>
      </c>
      <c r="B31" s="383" t="s">
        <v>1012</v>
      </c>
      <c r="C31" s="385">
        <v>53477671.579999998</v>
      </c>
      <c r="E31" s="386"/>
    </row>
    <row r="32" spans="1:5" x14ac:dyDescent="0.25">
      <c r="A32" s="383" t="s">
        <v>989</v>
      </c>
      <c r="B32" s="383" t="s">
        <v>1013</v>
      </c>
      <c r="C32" s="385">
        <v>1641595.69</v>
      </c>
      <c r="E32" s="386"/>
    </row>
    <row r="33" spans="1:5" x14ac:dyDescent="0.25">
      <c r="A33" s="383" t="s">
        <v>989</v>
      </c>
      <c r="B33" s="383" t="s">
        <v>1014</v>
      </c>
      <c r="C33" s="385">
        <v>232946369.41</v>
      </c>
      <c r="E33" s="386"/>
    </row>
    <row r="34" spans="1:5" x14ac:dyDescent="0.25">
      <c r="A34" s="383" t="s">
        <v>989</v>
      </c>
      <c r="B34" s="383" t="s">
        <v>1015</v>
      </c>
      <c r="C34" s="385">
        <v>50168845.890000001</v>
      </c>
      <c r="E34" s="386"/>
    </row>
    <row r="35" spans="1:5" x14ac:dyDescent="0.25">
      <c r="A35" s="383" t="s">
        <v>989</v>
      </c>
      <c r="B35" s="383" t="s">
        <v>1016</v>
      </c>
      <c r="C35" s="385">
        <v>55403593.780000001</v>
      </c>
      <c r="E35" s="386"/>
    </row>
    <row r="36" spans="1:5" x14ac:dyDescent="0.25">
      <c r="A36" s="383" t="s">
        <v>989</v>
      </c>
      <c r="B36" s="383" t="s">
        <v>1017</v>
      </c>
      <c r="C36" s="385">
        <v>7839956.4199999999</v>
      </c>
      <c r="E36" s="386"/>
    </row>
    <row r="37" spans="1:5" x14ac:dyDescent="0.25">
      <c r="A37" s="383" t="s">
        <v>989</v>
      </c>
      <c r="B37" s="383" t="s">
        <v>1018</v>
      </c>
      <c r="C37" s="385">
        <v>415581595.40999997</v>
      </c>
      <c r="E37" s="386"/>
    </row>
    <row r="38" spans="1:5" x14ac:dyDescent="0.25">
      <c r="A38" s="383" t="s">
        <v>989</v>
      </c>
      <c r="B38" s="383" t="s">
        <v>1019</v>
      </c>
      <c r="C38" s="385">
        <v>223481518.38999999</v>
      </c>
      <c r="E38" s="386"/>
    </row>
    <row r="39" spans="1:5" x14ac:dyDescent="0.25">
      <c r="A39" s="383" t="s">
        <v>989</v>
      </c>
      <c r="B39" s="383" t="s">
        <v>1020</v>
      </c>
      <c r="C39" s="385">
        <v>12076663.359999999</v>
      </c>
      <c r="E39" s="386"/>
    </row>
    <row r="40" spans="1:5" x14ac:dyDescent="0.25">
      <c r="A40" s="383" t="s">
        <v>989</v>
      </c>
      <c r="B40" s="383" t="s">
        <v>1021</v>
      </c>
      <c r="C40" s="385">
        <v>1381757355.8999996</v>
      </c>
      <c r="E40" s="386"/>
    </row>
    <row r="41" spans="1:5" x14ac:dyDescent="0.25">
      <c r="C41" s="385"/>
      <c r="E41" s="386"/>
    </row>
    <row r="43" spans="1:5" x14ac:dyDescent="0.25">
      <c r="C43" s="387">
        <f>SUM(C9:C42)</f>
        <v>6975603981.4199982</v>
      </c>
    </row>
    <row r="51" spans="7:7" x14ac:dyDescent="0.25">
      <c r="G51" s="389" t="s">
        <v>1022</v>
      </c>
    </row>
    <row r="52" spans="7:7" x14ac:dyDescent="0.25">
      <c r="G52" s="390" t="s">
        <v>1023</v>
      </c>
    </row>
    <row r="53" spans="7:7" x14ac:dyDescent="0.25">
      <c r="G53" s="390" t="s">
        <v>1024</v>
      </c>
    </row>
    <row r="54" spans="7:7" x14ac:dyDescent="0.25">
      <c r="G54" s="390" t="s">
        <v>1025</v>
      </c>
    </row>
  </sheetData>
  <mergeCells count="6">
    <mergeCell ref="E3:W3"/>
    <mergeCell ref="E4:W4"/>
    <mergeCell ref="E5:W5"/>
    <mergeCell ref="E7:Q7"/>
    <mergeCell ref="E8:Q8"/>
    <mergeCell ref="E9:Q9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e5524208eaee2d2c870f899c9065430f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08f19626fda9cce6f5752bb587158b9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244ED-4EF2-4507-9777-AF1FCCE35C07}"/>
</file>

<file path=customXml/itemProps2.xml><?xml version="1.0" encoding="utf-8"?>
<ds:datastoreItem xmlns:ds="http://schemas.openxmlformats.org/officeDocument/2006/customXml" ds:itemID="{6D312DF8-23EC-49A3-B28D-6881B303D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EEFD6-B0EA-4D9B-9DAE-FADA5CD9F680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Tabla 1</vt:lpstr>
      <vt:lpstr>Tabla 2</vt:lpstr>
      <vt:lpstr>Ilustración 1</vt:lpstr>
      <vt:lpstr>Tabla 3</vt:lpstr>
      <vt:lpstr>Ilustración 2</vt:lpstr>
      <vt:lpstr>Ilustración 3</vt:lpstr>
      <vt:lpstr>Ilustración 4</vt:lpstr>
      <vt:lpstr>Tabla 4</vt:lpstr>
      <vt:lpstr>Mapa 1. Inversión Pú.</vt:lpstr>
      <vt:lpstr>Ilustración 5</vt:lpstr>
      <vt:lpstr>Tabla 5</vt:lpstr>
      <vt:lpstr>Ilustración 6</vt:lpstr>
      <vt:lpstr>Tabla 6</vt:lpstr>
      <vt:lpstr>Tabla 7 </vt:lpstr>
      <vt:lpstr>ANEXO 1</vt:lpstr>
      <vt:lpstr>ANEXO 2</vt:lpstr>
      <vt:lpstr>ANEXO 3</vt:lpstr>
      <vt:lpstr>ANEXO 4</vt:lpstr>
      <vt:lpstr>'Ilustración 5'!_Toc206055962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2025-08-15T14:18:19Z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